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filterPrivacy="1" codeName="ThisWorkbook"/>
  <xr:revisionPtr revIDLastSave="24" documentId="8_{87E36B86-DDE0-4E49-943C-AE016464C73B}" xr6:coauthVersionLast="47" xr6:coauthVersionMax="47" xr10:uidLastSave="{7255E91C-E796-4AAC-B2D5-FFED5BF38794}"/>
  <workbookProtection workbookAlgorithmName="SHA-512" workbookHashValue="dCo6hH/5QxykOTIXzlkwwUPAN//Uhf/rCjtnzsW/BK9ha5IXJS8TmBfs1C66vLdo178Gv/lt/UDVkJhrTkV0Kw==" workbookSaltValue="bPhEBh00tsgtef/2evm/eA==" workbookSpinCount="100000" lockStructure="1"/>
  <bookViews>
    <workbookView xWindow="-28920" yWindow="1725" windowWidth="29040" windowHeight="15720"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0">'Current Week View'!$A$1:$AG$138</definedName>
    <definedName name="_xlnm.Print_Area" localSheetId="6">Help!$A$1:$O$31</definedName>
    <definedName name="_xlnm.Print_Area" localSheetId="1">'Rolling-28 Day View'!$A$1:$AG$138</definedName>
    <definedName name="_xlnm.Print_Area" localSheetId="2">'Translation Table'!$A$1:$X$43</definedName>
    <definedName name="_xlnm.Print_Titles" localSheetId="0">'Current Week View'!$A:$A,'Current Week View'!$1:$3</definedName>
    <definedName name="_xlnm.Print_Titles" localSheetId="1">'Rolling-28 Day View'!$A:$A,'Rolling-28 Day View'!$1:$3</definedName>
  </definedNames>
  <calcPr calcId="191029" iterateDelta="9.9999999999994451E-4"/>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135" i="28" l="1"/>
  <c r="AF135" i="28"/>
  <c r="AE135" i="28"/>
  <c r="AD135" i="28"/>
  <c r="AC135" i="28"/>
  <c r="AB135" i="28"/>
  <c r="AA135" i="28"/>
  <c r="Z135" i="28"/>
  <c r="Y135" i="28"/>
  <c r="X135" i="28"/>
  <c r="AG132" i="28"/>
  <c r="AF132" i="28"/>
  <c r="AE132" i="28"/>
  <c r="AD132" i="28"/>
  <c r="AC132" i="28"/>
  <c r="AB132" i="28"/>
  <c r="AA132" i="28"/>
  <c r="Z132" i="28"/>
  <c r="Y132" i="28"/>
  <c r="X132" i="28"/>
  <c r="AG129" i="28"/>
  <c r="AF129" i="28"/>
  <c r="AE129" i="28"/>
  <c r="AD129" i="28"/>
  <c r="AC129" i="28"/>
  <c r="AB129" i="28"/>
  <c r="AA129" i="28"/>
  <c r="Z129" i="28"/>
  <c r="Y129" i="28"/>
  <c r="X129" i="28"/>
  <c r="AG126" i="28"/>
  <c r="AF126" i="28"/>
  <c r="AE126" i="28"/>
  <c r="AD126" i="28"/>
  <c r="AC126" i="28"/>
  <c r="AB126" i="28"/>
  <c r="AA126" i="28"/>
  <c r="Z126" i="28"/>
  <c r="Y126" i="28"/>
  <c r="X126" i="28"/>
  <c r="AG123" i="28"/>
  <c r="AF123" i="28"/>
  <c r="AE123" i="28"/>
  <c r="AD123" i="28"/>
  <c r="AC123" i="28"/>
  <c r="AB123" i="28"/>
  <c r="AA123" i="28"/>
  <c r="Z123" i="28"/>
  <c r="Y123" i="28"/>
  <c r="X123" i="28"/>
  <c r="AG120" i="28"/>
  <c r="AF120" i="28"/>
  <c r="AE120" i="28"/>
  <c r="AD120" i="28"/>
  <c r="AC120" i="28"/>
  <c r="AB120" i="28"/>
  <c r="AA120" i="28"/>
  <c r="Z120" i="28"/>
  <c r="Y120" i="28"/>
  <c r="X120" i="28"/>
  <c r="AG117" i="28"/>
  <c r="AF117" i="28"/>
  <c r="AE117" i="28"/>
  <c r="AD117" i="28"/>
  <c r="AC117" i="28"/>
  <c r="AB117" i="28"/>
  <c r="AA117" i="28"/>
  <c r="Z117" i="28"/>
  <c r="Y117" i="28"/>
  <c r="X117" i="28"/>
  <c r="AG114" i="28"/>
  <c r="AF114" i="28"/>
  <c r="AE114" i="28"/>
  <c r="AD114" i="28"/>
  <c r="AC114" i="28"/>
  <c r="AB114" i="28"/>
  <c r="AA114" i="28"/>
  <c r="Z114" i="28"/>
  <c r="Y114" i="28"/>
  <c r="X114" i="28"/>
  <c r="AG111" i="28"/>
  <c r="AF111" i="28"/>
  <c r="AE111" i="28"/>
  <c r="AD111" i="28"/>
  <c r="AC111" i="28"/>
  <c r="AB111" i="28"/>
  <c r="AA111" i="28"/>
  <c r="Z111" i="28"/>
  <c r="Y111" i="28"/>
  <c r="X111" i="28"/>
  <c r="AG108" i="28"/>
  <c r="AF108" i="28"/>
  <c r="AE108" i="28"/>
  <c r="AD108" i="28"/>
  <c r="AC108" i="28"/>
  <c r="AB108" i="28"/>
  <c r="AA108" i="28"/>
  <c r="Z108" i="28"/>
  <c r="Y108" i="28"/>
  <c r="X108" i="28"/>
  <c r="AG105" i="28"/>
  <c r="AF105" i="28"/>
  <c r="AE105" i="28"/>
  <c r="AD105" i="28"/>
  <c r="AC105" i="28"/>
  <c r="AB105" i="28"/>
  <c r="AA105" i="28"/>
  <c r="Z105" i="28"/>
  <c r="Y105" i="28"/>
  <c r="X105" i="28"/>
  <c r="AG102" i="28"/>
  <c r="AF102" i="28"/>
  <c r="AE102" i="28"/>
  <c r="AD102" i="28"/>
  <c r="AC102" i="28"/>
  <c r="AB102" i="28"/>
  <c r="AA102" i="28"/>
  <c r="Z102" i="28"/>
  <c r="Y102" i="28"/>
  <c r="X102" i="28"/>
  <c r="AG99" i="28"/>
  <c r="AF99" i="28"/>
  <c r="AE99" i="28"/>
  <c r="AD99" i="28"/>
  <c r="AC99" i="28"/>
  <c r="AB99" i="28"/>
  <c r="AA99" i="28"/>
  <c r="Z99" i="28"/>
  <c r="Y99" i="28"/>
  <c r="X99" i="28"/>
  <c r="AG96" i="28"/>
  <c r="AF96" i="28"/>
  <c r="AE96" i="28"/>
  <c r="AD96" i="28"/>
  <c r="AC96" i="28"/>
  <c r="AB96" i="28"/>
  <c r="AA96" i="28"/>
  <c r="Z96" i="28"/>
  <c r="Y96" i="28"/>
  <c r="X96" i="28"/>
  <c r="AG93" i="28"/>
  <c r="AF93" i="28"/>
  <c r="AE93" i="28"/>
  <c r="AD93" i="28"/>
  <c r="AC93" i="28"/>
  <c r="AB93" i="28"/>
  <c r="AA93" i="28"/>
  <c r="Z93" i="28"/>
  <c r="Y93" i="28"/>
  <c r="X93" i="28"/>
  <c r="AG90" i="28"/>
  <c r="AF90" i="28"/>
  <c r="AE90" i="28"/>
  <c r="AD90" i="28"/>
  <c r="AC90" i="28"/>
  <c r="AB90" i="28"/>
  <c r="AA90" i="28"/>
  <c r="Z90" i="28"/>
  <c r="Y90" i="28"/>
  <c r="X90" i="28"/>
  <c r="AG87" i="28"/>
  <c r="AF87" i="28"/>
  <c r="AE87" i="28"/>
  <c r="AD87" i="28"/>
  <c r="AC87" i="28"/>
  <c r="AB87" i="28"/>
  <c r="AA87" i="28"/>
  <c r="Z87" i="28"/>
  <c r="Y87" i="28"/>
  <c r="X87" i="28"/>
  <c r="AG84" i="28"/>
  <c r="AF84" i="28"/>
  <c r="AE84" i="28"/>
  <c r="AD84" i="28"/>
  <c r="AC84" i="28"/>
  <c r="AB84" i="28"/>
  <c r="AA84" i="28"/>
  <c r="Z84" i="28"/>
  <c r="Y84" i="28"/>
  <c r="X84" i="28"/>
  <c r="AG81" i="28"/>
  <c r="AF81" i="28"/>
  <c r="AE81" i="28"/>
  <c r="AD81" i="28"/>
  <c r="AC81" i="28"/>
  <c r="AB81" i="28"/>
  <c r="AA81" i="28"/>
  <c r="Z81" i="28"/>
  <c r="Y81" i="28"/>
  <c r="X81" i="28"/>
  <c r="AG78" i="28"/>
  <c r="AF78" i="28"/>
  <c r="AE78" i="28"/>
  <c r="AD78" i="28"/>
  <c r="AC78" i="28"/>
  <c r="AB78" i="28"/>
  <c r="AA78" i="28"/>
  <c r="Z78" i="28"/>
  <c r="Y78" i="28"/>
  <c r="X78" i="28"/>
  <c r="AG75" i="28"/>
  <c r="AF75" i="28"/>
  <c r="AE75" i="28"/>
  <c r="AD75" i="28"/>
  <c r="AC75" i="28"/>
  <c r="AB75" i="28"/>
  <c r="AA75" i="28"/>
  <c r="Z75" i="28"/>
  <c r="Y75" i="28"/>
  <c r="X75" i="28"/>
  <c r="AG72" i="28"/>
  <c r="AF72" i="28"/>
  <c r="AE72" i="28"/>
  <c r="AD72" i="28"/>
  <c r="AC72" i="28"/>
  <c r="AB72" i="28"/>
  <c r="AA72" i="28"/>
  <c r="Z72" i="28"/>
  <c r="Y72" i="28"/>
  <c r="X72" i="28"/>
  <c r="AG69" i="28"/>
  <c r="AF69" i="28"/>
  <c r="AE69" i="28"/>
  <c r="AD69" i="28"/>
  <c r="AC69" i="28"/>
  <c r="AB69" i="28"/>
  <c r="AA69" i="28"/>
  <c r="Z69" i="28"/>
  <c r="Y69" i="28"/>
  <c r="X69" i="28"/>
  <c r="AG66" i="28"/>
  <c r="AF66" i="28"/>
  <c r="AE66" i="28"/>
  <c r="AD66" i="28"/>
  <c r="AC66" i="28"/>
  <c r="AB66" i="28"/>
  <c r="AA66" i="28"/>
  <c r="Z66" i="28"/>
  <c r="Y66" i="28"/>
  <c r="X66" i="28"/>
  <c r="AG63" i="28"/>
  <c r="AF63" i="28"/>
  <c r="AE63" i="28"/>
  <c r="AD63" i="28"/>
  <c r="AC63" i="28"/>
  <c r="AB63" i="28"/>
  <c r="AA63" i="28"/>
  <c r="Z63" i="28"/>
  <c r="Y63" i="28"/>
  <c r="X63" i="28"/>
  <c r="AG60" i="28"/>
  <c r="AF60" i="28"/>
  <c r="AE60" i="28"/>
  <c r="AD60" i="28"/>
  <c r="AC60" i="28"/>
  <c r="AB60" i="28"/>
  <c r="AA60" i="28"/>
  <c r="Z60" i="28"/>
  <c r="Y60" i="28"/>
  <c r="X60" i="28"/>
  <c r="AG57" i="28"/>
  <c r="AF57" i="28"/>
  <c r="AE57" i="28"/>
  <c r="AD57" i="28"/>
  <c r="AC57" i="28"/>
  <c r="AB57" i="28"/>
  <c r="AA57" i="28"/>
  <c r="Z57" i="28"/>
  <c r="Y57" i="28"/>
  <c r="X57" i="28"/>
  <c r="AG54" i="28"/>
  <c r="AF54" i="28"/>
  <c r="AE54" i="28"/>
  <c r="AD54" i="28"/>
  <c r="AC54" i="28"/>
  <c r="AB54" i="28"/>
  <c r="AA54" i="28"/>
  <c r="Z54" i="28"/>
  <c r="Y54" i="28"/>
  <c r="X54" i="28"/>
  <c r="AG51" i="28"/>
  <c r="AF51" i="28"/>
  <c r="AE51" i="28"/>
  <c r="AD51" i="28"/>
  <c r="AC51" i="28"/>
  <c r="AB51" i="28"/>
  <c r="AA51" i="28"/>
  <c r="Z51" i="28"/>
  <c r="Y51" i="28"/>
  <c r="X51" i="28"/>
  <c r="AG48" i="28"/>
  <c r="AF48" i="28"/>
  <c r="AE48" i="28"/>
  <c r="AD48" i="28"/>
  <c r="AC48" i="28"/>
  <c r="AB48" i="28"/>
  <c r="AA48" i="28"/>
  <c r="Z48" i="28"/>
  <c r="Y48" i="28"/>
  <c r="X48" i="28"/>
  <c r="AG45" i="28"/>
  <c r="AF45" i="28"/>
  <c r="AE45" i="28"/>
  <c r="AD45" i="28"/>
  <c r="AC45" i="28"/>
  <c r="AB45" i="28"/>
  <c r="AA45" i="28"/>
  <c r="Z45" i="28"/>
  <c r="Y45" i="28"/>
  <c r="X45" i="28"/>
  <c r="AG42" i="28"/>
  <c r="AF42" i="28"/>
  <c r="AE42" i="28"/>
  <c r="AD42" i="28"/>
  <c r="AC42" i="28"/>
  <c r="AB42" i="28"/>
  <c r="AA42" i="28"/>
  <c r="Z42" i="28"/>
  <c r="Y42" i="28"/>
  <c r="X42" i="28"/>
  <c r="AG39" i="28"/>
  <c r="AF39" i="28"/>
  <c r="AE39" i="28"/>
  <c r="AD39" i="28"/>
  <c r="AC39" i="28"/>
  <c r="AB39" i="28"/>
  <c r="AA39" i="28"/>
  <c r="Z39" i="28"/>
  <c r="Y39" i="28"/>
  <c r="X39" i="28"/>
  <c r="AG36" i="28"/>
  <c r="AF36" i="28"/>
  <c r="AE36" i="28"/>
  <c r="AD36" i="28"/>
  <c r="AC36" i="28"/>
  <c r="AB36" i="28"/>
  <c r="AA36" i="28"/>
  <c r="Z36" i="28"/>
  <c r="Y36" i="28"/>
  <c r="X36" i="28"/>
  <c r="AG33" i="28"/>
  <c r="AF33" i="28"/>
  <c r="AE33" i="28"/>
  <c r="AD33" i="28"/>
  <c r="AC33" i="28"/>
  <c r="AB33" i="28"/>
  <c r="AA33" i="28"/>
  <c r="Z33" i="28"/>
  <c r="Y33" i="28"/>
  <c r="X33" i="28"/>
  <c r="AG30" i="28"/>
  <c r="AF30" i="28"/>
  <c r="AE30" i="28"/>
  <c r="AD30" i="28"/>
  <c r="AC30" i="28"/>
  <c r="AB30" i="28"/>
  <c r="AA30" i="28"/>
  <c r="Z30" i="28"/>
  <c r="Y30" i="28"/>
  <c r="X30" i="28"/>
  <c r="AG27" i="28"/>
  <c r="AF27" i="28"/>
  <c r="AE27" i="28"/>
  <c r="AD27" i="28"/>
  <c r="AC27" i="28"/>
  <c r="AB27" i="28"/>
  <c r="AA27" i="28"/>
  <c r="Z27" i="28"/>
  <c r="Y27" i="28"/>
  <c r="X27" i="28"/>
  <c r="AG24" i="28"/>
  <c r="AF24" i="28"/>
  <c r="AE24" i="28"/>
  <c r="AD24" i="28"/>
  <c r="AC24" i="28"/>
  <c r="AB24" i="28"/>
  <c r="AA24" i="28"/>
  <c r="Z24" i="28"/>
  <c r="Y24" i="28"/>
  <c r="X24" i="28"/>
  <c r="AG21" i="28"/>
  <c r="AF21" i="28"/>
  <c r="AE21" i="28"/>
  <c r="AD21" i="28"/>
  <c r="AC21" i="28"/>
  <c r="AB21" i="28"/>
  <c r="AA21" i="28"/>
  <c r="Z21" i="28"/>
  <c r="Y21" i="28"/>
  <c r="X21" i="28"/>
  <c r="AG18" i="28"/>
  <c r="AF18" i="28"/>
  <c r="AE18" i="28"/>
  <c r="AD18" i="28"/>
  <c r="AC18" i="28"/>
  <c r="AB18" i="28"/>
  <c r="AA18" i="28"/>
  <c r="Z18" i="28"/>
  <c r="Y18" i="28"/>
  <c r="X18" i="28"/>
  <c r="AG15" i="28"/>
  <c r="AF15" i="28"/>
  <c r="AE15" i="28"/>
  <c r="AD15" i="28"/>
  <c r="AC15" i="28"/>
  <c r="AB15" i="28"/>
  <c r="AA15" i="28"/>
  <c r="Z15" i="28"/>
  <c r="Y15" i="28"/>
  <c r="X15" i="28"/>
  <c r="AG12" i="28"/>
  <c r="AF12" i="28"/>
  <c r="AE12" i="28"/>
  <c r="AD12" i="28"/>
  <c r="AC12" i="28"/>
  <c r="AB12" i="28"/>
  <c r="AA12" i="28"/>
  <c r="Z12" i="28"/>
  <c r="Y12" i="28"/>
  <c r="X12" i="28"/>
  <c r="AG8" i="28"/>
  <c r="AF8" i="28"/>
  <c r="AE8" i="28"/>
  <c r="AD8" i="28"/>
  <c r="AC8" i="28"/>
  <c r="AB8" i="28"/>
  <c r="AA8" i="28"/>
  <c r="Z8" i="28"/>
  <c r="Y8" i="28"/>
  <c r="X8" i="28"/>
  <c r="AG5" i="28"/>
  <c r="AF5" i="28"/>
  <c r="AE5" i="28"/>
  <c r="AD5" i="28"/>
  <c r="AC5" i="28"/>
  <c r="Y5" i="28"/>
  <c r="Z5" i="28"/>
  <c r="AA5" i="28"/>
  <c r="AB5" i="28"/>
  <c r="X5" i="28"/>
  <c r="V135" i="28"/>
  <c r="U135" i="28"/>
  <c r="T135" i="28"/>
  <c r="S135" i="28"/>
  <c r="R135" i="28"/>
  <c r="Q135" i="28"/>
  <c r="P135" i="28"/>
  <c r="O135" i="28"/>
  <c r="N135" i="28"/>
  <c r="M135" i="28"/>
  <c r="V132" i="28"/>
  <c r="U132" i="28"/>
  <c r="T132" i="28"/>
  <c r="S132" i="28"/>
  <c r="R132" i="28"/>
  <c r="Q132" i="28"/>
  <c r="P132" i="28"/>
  <c r="O132" i="28"/>
  <c r="N132" i="28"/>
  <c r="M132" i="28"/>
  <c r="V129" i="28"/>
  <c r="U129" i="28"/>
  <c r="T129" i="28"/>
  <c r="S129" i="28"/>
  <c r="R129" i="28"/>
  <c r="Q129" i="28"/>
  <c r="P129" i="28"/>
  <c r="O129" i="28"/>
  <c r="N129" i="28"/>
  <c r="M129" i="28"/>
  <c r="V126" i="28"/>
  <c r="U126" i="28"/>
  <c r="T126" i="28"/>
  <c r="S126" i="28"/>
  <c r="R126" i="28"/>
  <c r="Q126" i="28"/>
  <c r="P126" i="28"/>
  <c r="O126" i="28"/>
  <c r="N126" i="28"/>
  <c r="M126" i="28"/>
  <c r="V123" i="28"/>
  <c r="U123" i="28"/>
  <c r="T123" i="28"/>
  <c r="S123" i="28"/>
  <c r="R123" i="28"/>
  <c r="Q123" i="28"/>
  <c r="P123" i="28"/>
  <c r="O123" i="28"/>
  <c r="N123" i="28"/>
  <c r="M123" i="28"/>
  <c r="V120" i="28"/>
  <c r="U120" i="28"/>
  <c r="T120" i="28"/>
  <c r="S120" i="28"/>
  <c r="R120" i="28"/>
  <c r="Q120" i="28"/>
  <c r="P120" i="28"/>
  <c r="O120" i="28"/>
  <c r="N120" i="28"/>
  <c r="M120" i="28"/>
  <c r="V117" i="28"/>
  <c r="U117" i="28"/>
  <c r="T117" i="28"/>
  <c r="S117" i="28"/>
  <c r="R117" i="28"/>
  <c r="Q117" i="28"/>
  <c r="P117" i="28"/>
  <c r="O117" i="28"/>
  <c r="N117" i="28"/>
  <c r="M117" i="28"/>
  <c r="V114" i="28"/>
  <c r="U114" i="28"/>
  <c r="T114" i="28"/>
  <c r="S114" i="28"/>
  <c r="R114" i="28"/>
  <c r="Q114" i="28"/>
  <c r="P114" i="28"/>
  <c r="O114" i="28"/>
  <c r="N114" i="28"/>
  <c r="M114" i="28"/>
  <c r="V111" i="28"/>
  <c r="U111" i="28"/>
  <c r="T111" i="28"/>
  <c r="S111" i="28"/>
  <c r="R111" i="28"/>
  <c r="Q111" i="28"/>
  <c r="P111" i="28"/>
  <c r="O111" i="28"/>
  <c r="N111" i="28"/>
  <c r="M111" i="28"/>
  <c r="V108" i="28"/>
  <c r="U108" i="28"/>
  <c r="T108" i="28"/>
  <c r="S108" i="28"/>
  <c r="R108" i="28"/>
  <c r="Q108" i="28"/>
  <c r="P108" i="28"/>
  <c r="O108" i="28"/>
  <c r="N108" i="28"/>
  <c r="M108" i="28"/>
  <c r="V105" i="28"/>
  <c r="U105" i="28"/>
  <c r="T105" i="28"/>
  <c r="S105" i="28"/>
  <c r="R105" i="28"/>
  <c r="Q105" i="28"/>
  <c r="P105" i="28"/>
  <c r="O105" i="28"/>
  <c r="N105" i="28"/>
  <c r="M105" i="28"/>
  <c r="V102" i="28"/>
  <c r="U102" i="28"/>
  <c r="T102" i="28"/>
  <c r="S102" i="28"/>
  <c r="R102" i="28"/>
  <c r="Q102" i="28"/>
  <c r="P102" i="28"/>
  <c r="O102" i="28"/>
  <c r="N102" i="28"/>
  <c r="M102" i="28"/>
  <c r="V99" i="28"/>
  <c r="U99" i="28"/>
  <c r="T99" i="28"/>
  <c r="S99" i="28"/>
  <c r="R99" i="28"/>
  <c r="Q99" i="28"/>
  <c r="P99" i="28"/>
  <c r="O99" i="28"/>
  <c r="N99" i="28"/>
  <c r="M99" i="28"/>
  <c r="V96" i="28"/>
  <c r="U96" i="28"/>
  <c r="T96" i="28"/>
  <c r="S96" i="28"/>
  <c r="R96" i="28"/>
  <c r="Q96" i="28"/>
  <c r="P96" i="28"/>
  <c r="O96" i="28"/>
  <c r="N96" i="28"/>
  <c r="M96" i="28"/>
  <c r="V93" i="28"/>
  <c r="U93" i="28"/>
  <c r="T93" i="28"/>
  <c r="S93" i="28"/>
  <c r="R93" i="28"/>
  <c r="Q93" i="28"/>
  <c r="P93" i="28"/>
  <c r="O93" i="28"/>
  <c r="N93" i="28"/>
  <c r="M93" i="28"/>
  <c r="V90" i="28"/>
  <c r="U90" i="28"/>
  <c r="T90" i="28"/>
  <c r="S90" i="28"/>
  <c r="R90" i="28"/>
  <c r="Q90" i="28"/>
  <c r="P90" i="28"/>
  <c r="O90" i="28"/>
  <c r="N90" i="28"/>
  <c r="M90" i="28"/>
  <c r="V87" i="28"/>
  <c r="U87" i="28"/>
  <c r="T87" i="28"/>
  <c r="S87" i="28"/>
  <c r="R87" i="28"/>
  <c r="Q87" i="28"/>
  <c r="P87" i="28"/>
  <c r="O87" i="28"/>
  <c r="N87" i="28"/>
  <c r="M87" i="28"/>
  <c r="V84" i="28"/>
  <c r="U84" i="28"/>
  <c r="T84" i="28"/>
  <c r="S84" i="28"/>
  <c r="R84" i="28"/>
  <c r="Q84" i="28"/>
  <c r="P84" i="28"/>
  <c r="O84" i="28"/>
  <c r="N84" i="28"/>
  <c r="M84" i="28"/>
  <c r="V81" i="28"/>
  <c r="U81" i="28"/>
  <c r="T81" i="28"/>
  <c r="S81" i="28"/>
  <c r="R81" i="28"/>
  <c r="Q81" i="28"/>
  <c r="P81" i="28"/>
  <c r="O81" i="28"/>
  <c r="N81" i="28"/>
  <c r="M81" i="28"/>
  <c r="V78" i="28"/>
  <c r="U78" i="28"/>
  <c r="T78" i="28"/>
  <c r="S78" i="28"/>
  <c r="R78" i="28"/>
  <c r="Q78" i="28"/>
  <c r="P78" i="28"/>
  <c r="O78" i="28"/>
  <c r="N78" i="28"/>
  <c r="M78" i="28"/>
  <c r="V75" i="28"/>
  <c r="U75" i="28"/>
  <c r="T75" i="28"/>
  <c r="S75" i="28"/>
  <c r="R75" i="28"/>
  <c r="Q75" i="28"/>
  <c r="P75" i="28"/>
  <c r="O75" i="28"/>
  <c r="N75" i="28"/>
  <c r="M75" i="28"/>
  <c r="V72" i="28"/>
  <c r="U72" i="28"/>
  <c r="T72" i="28"/>
  <c r="S72" i="28"/>
  <c r="R72" i="28"/>
  <c r="Q72" i="28"/>
  <c r="P72" i="28"/>
  <c r="O72" i="28"/>
  <c r="N72" i="28"/>
  <c r="M72" i="28"/>
  <c r="V69" i="28"/>
  <c r="U69" i="28"/>
  <c r="T69" i="28"/>
  <c r="S69" i="28"/>
  <c r="R69" i="28"/>
  <c r="Q69" i="28"/>
  <c r="P69" i="28"/>
  <c r="O69" i="28"/>
  <c r="N69" i="28"/>
  <c r="M69" i="28"/>
  <c r="V66" i="28"/>
  <c r="U66" i="28"/>
  <c r="T66" i="28"/>
  <c r="S66" i="28"/>
  <c r="R66" i="28"/>
  <c r="Q66" i="28"/>
  <c r="P66" i="28"/>
  <c r="O66" i="28"/>
  <c r="N66" i="28"/>
  <c r="M66" i="28"/>
  <c r="V63" i="28"/>
  <c r="U63" i="28"/>
  <c r="T63" i="28"/>
  <c r="S63" i="28"/>
  <c r="R63" i="28"/>
  <c r="Q63" i="28"/>
  <c r="P63" i="28"/>
  <c r="O63" i="28"/>
  <c r="N63" i="28"/>
  <c r="M63" i="28"/>
  <c r="V60" i="28"/>
  <c r="U60" i="28"/>
  <c r="T60" i="28"/>
  <c r="S60" i="28"/>
  <c r="R60" i="28"/>
  <c r="Q60" i="28"/>
  <c r="P60" i="28"/>
  <c r="O60" i="28"/>
  <c r="N60" i="28"/>
  <c r="M60" i="28"/>
  <c r="V57" i="28"/>
  <c r="U57" i="28"/>
  <c r="T57" i="28"/>
  <c r="S57" i="28"/>
  <c r="R57" i="28"/>
  <c r="Q57" i="28"/>
  <c r="P57" i="28"/>
  <c r="O57" i="28"/>
  <c r="N57" i="28"/>
  <c r="M57" i="28"/>
  <c r="V54" i="28"/>
  <c r="U54" i="28"/>
  <c r="T54" i="28"/>
  <c r="S54" i="28"/>
  <c r="R54" i="28"/>
  <c r="Q54" i="28"/>
  <c r="P54" i="28"/>
  <c r="O54" i="28"/>
  <c r="N54" i="28"/>
  <c r="M54" i="28"/>
  <c r="V51" i="28"/>
  <c r="U51" i="28"/>
  <c r="T51" i="28"/>
  <c r="S51" i="28"/>
  <c r="R51" i="28"/>
  <c r="Q51" i="28"/>
  <c r="P51" i="28"/>
  <c r="O51" i="28"/>
  <c r="N51" i="28"/>
  <c r="M51" i="28"/>
  <c r="V48" i="28"/>
  <c r="U48" i="28"/>
  <c r="T48" i="28"/>
  <c r="S48" i="28"/>
  <c r="R48" i="28"/>
  <c r="Q48" i="28"/>
  <c r="P48" i="28"/>
  <c r="O48" i="28"/>
  <c r="N48" i="28"/>
  <c r="M48" i="28"/>
  <c r="V45" i="28"/>
  <c r="U45" i="28"/>
  <c r="T45" i="28"/>
  <c r="S45" i="28"/>
  <c r="R45" i="28"/>
  <c r="Q45" i="28"/>
  <c r="P45" i="28"/>
  <c r="O45" i="28"/>
  <c r="N45" i="28"/>
  <c r="M45" i="28"/>
  <c r="V42" i="28"/>
  <c r="U42" i="28"/>
  <c r="T42" i="28"/>
  <c r="S42" i="28"/>
  <c r="R42" i="28"/>
  <c r="Q42" i="28"/>
  <c r="P42" i="28"/>
  <c r="O42" i="28"/>
  <c r="N42" i="28"/>
  <c r="M42" i="28"/>
  <c r="V39" i="28"/>
  <c r="U39" i="28"/>
  <c r="T39" i="28"/>
  <c r="S39" i="28"/>
  <c r="R39" i="28"/>
  <c r="Q39" i="28"/>
  <c r="P39" i="28"/>
  <c r="O39" i="28"/>
  <c r="N39" i="28"/>
  <c r="M39" i="28"/>
  <c r="V36" i="28"/>
  <c r="U36" i="28"/>
  <c r="T36" i="28"/>
  <c r="S36" i="28"/>
  <c r="R36" i="28"/>
  <c r="Q36" i="28"/>
  <c r="P36" i="28"/>
  <c r="O36" i="28"/>
  <c r="N36" i="28"/>
  <c r="M36" i="28"/>
  <c r="V33" i="28"/>
  <c r="U33" i="28"/>
  <c r="T33" i="28"/>
  <c r="S33" i="28"/>
  <c r="R33" i="28"/>
  <c r="Q33" i="28"/>
  <c r="P33" i="28"/>
  <c r="O33" i="28"/>
  <c r="N33" i="28"/>
  <c r="M33" i="28"/>
  <c r="V30" i="28"/>
  <c r="U30" i="28"/>
  <c r="T30" i="28"/>
  <c r="S30" i="28"/>
  <c r="R30" i="28"/>
  <c r="Q30" i="28"/>
  <c r="P30" i="28"/>
  <c r="O30" i="28"/>
  <c r="N30" i="28"/>
  <c r="M30" i="28"/>
  <c r="V27" i="28"/>
  <c r="U27" i="28"/>
  <c r="T27" i="28"/>
  <c r="S27" i="28"/>
  <c r="R27" i="28"/>
  <c r="Q27" i="28"/>
  <c r="P27" i="28"/>
  <c r="O27" i="28"/>
  <c r="N27" i="28"/>
  <c r="M27" i="28"/>
  <c r="V24" i="28"/>
  <c r="U24" i="28"/>
  <c r="T24" i="28"/>
  <c r="S24" i="28"/>
  <c r="R24" i="28"/>
  <c r="Q24" i="28"/>
  <c r="P24" i="28"/>
  <c r="O24" i="28"/>
  <c r="N24" i="28"/>
  <c r="M24" i="28"/>
  <c r="V21" i="28"/>
  <c r="U21" i="28"/>
  <c r="T21" i="28"/>
  <c r="S21" i="28"/>
  <c r="R21" i="28"/>
  <c r="Q21" i="28"/>
  <c r="P21" i="28"/>
  <c r="O21" i="28"/>
  <c r="N21" i="28"/>
  <c r="M21" i="28"/>
  <c r="V18" i="28"/>
  <c r="U18" i="28"/>
  <c r="T18" i="28"/>
  <c r="S18" i="28"/>
  <c r="R18" i="28"/>
  <c r="Q18" i="28"/>
  <c r="P18" i="28"/>
  <c r="O18" i="28"/>
  <c r="N18" i="28"/>
  <c r="M18" i="28"/>
  <c r="V15" i="28"/>
  <c r="U15" i="28"/>
  <c r="T15" i="28"/>
  <c r="S15" i="28"/>
  <c r="R15" i="28"/>
  <c r="Q15" i="28"/>
  <c r="P15" i="28"/>
  <c r="O15" i="28"/>
  <c r="N15" i="28"/>
  <c r="M15" i="28"/>
  <c r="V12" i="28"/>
  <c r="U12" i="28"/>
  <c r="T12" i="28"/>
  <c r="S12" i="28"/>
  <c r="R12" i="28"/>
  <c r="Q12" i="28"/>
  <c r="P12" i="28"/>
  <c r="O12" i="28"/>
  <c r="N12" i="28"/>
  <c r="M12" i="28"/>
  <c r="V8" i="28"/>
  <c r="U8" i="28"/>
  <c r="T8" i="28"/>
  <c r="S8" i="28"/>
  <c r="R8" i="28"/>
  <c r="Q8" i="28"/>
  <c r="P8" i="28"/>
  <c r="O8" i="28"/>
  <c r="N8" i="28"/>
  <c r="M8" i="28"/>
  <c r="V5" i="28"/>
  <c r="U5" i="28"/>
  <c r="T5" i="28"/>
  <c r="S5" i="28"/>
  <c r="N5" i="28"/>
  <c r="O5" i="28"/>
  <c r="P5" i="28"/>
  <c r="Q5" i="28"/>
  <c r="R5" i="28"/>
  <c r="M5" i="28"/>
  <c r="K135" i="28"/>
  <c r="J135" i="28"/>
  <c r="I135" i="28"/>
  <c r="H135" i="28"/>
  <c r="G135" i="28"/>
  <c r="F135" i="28"/>
  <c r="E135" i="28"/>
  <c r="D135" i="28"/>
  <c r="C135" i="28"/>
  <c r="B135" i="28"/>
  <c r="K132" i="28"/>
  <c r="J132" i="28"/>
  <c r="I132" i="28"/>
  <c r="H132" i="28"/>
  <c r="G132" i="28"/>
  <c r="F132" i="28"/>
  <c r="E132" i="28"/>
  <c r="D132" i="28"/>
  <c r="C132" i="28"/>
  <c r="B132" i="28"/>
  <c r="K129" i="28"/>
  <c r="J129" i="28"/>
  <c r="I129" i="28"/>
  <c r="H129" i="28"/>
  <c r="G129" i="28"/>
  <c r="F129" i="28"/>
  <c r="E129" i="28"/>
  <c r="D129" i="28"/>
  <c r="C129" i="28"/>
  <c r="B129" i="28"/>
  <c r="K126" i="28"/>
  <c r="J126" i="28"/>
  <c r="I126" i="28"/>
  <c r="H126" i="28"/>
  <c r="G126" i="28"/>
  <c r="F126" i="28"/>
  <c r="E126" i="28"/>
  <c r="D126" i="28"/>
  <c r="C126" i="28"/>
  <c r="B126" i="28"/>
  <c r="K123" i="28"/>
  <c r="J123" i="28"/>
  <c r="I123" i="28"/>
  <c r="H123" i="28"/>
  <c r="G123" i="28"/>
  <c r="F123" i="28"/>
  <c r="E123" i="28"/>
  <c r="D123" i="28"/>
  <c r="C123" i="28"/>
  <c r="B123" i="28"/>
  <c r="K120" i="28"/>
  <c r="J120" i="28"/>
  <c r="I120" i="28"/>
  <c r="H120" i="28"/>
  <c r="G120" i="28"/>
  <c r="F120" i="28"/>
  <c r="E120" i="28"/>
  <c r="D120" i="28"/>
  <c r="C120" i="28"/>
  <c r="B120" i="28"/>
  <c r="K117" i="28"/>
  <c r="J117" i="28"/>
  <c r="I117" i="28"/>
  <c r="H117" i="28"/>
  <c r="G117" i="28"/>
  <c r="F117" i="28"/>
  <c r="E117" i="28"/>
  <c r="D117" i="28"/>
  <c r="C117" i="28"/>
  <c r="B117" i="28"/>
  <c r="K114" i="28"/>
  <c r="J114" i="28"/>
  <c r="I114" i="28"/>
  <c r="H114" i="28"/>
  <c r="G114" i="28"/>
  <c r="F114" i="28"/>
  <c r="E114" i="28"/>
  <c r="D114" i="28"/>
  <c r="C114" i="28"/>
  <c r="B114" i="28"/>
  <c r="K111" i="28"/>
  <c r="J111" i="28"/>
  <c r="I111" i="28"/>
  <c r="H111" i="28"/>
  <c r="G111" i="28"/>
  <c r="F111" i="28"/>
  <c r="E111" i="28"/>
  <c r="D111" i="28"/>
  <c r="C111" i="28"/>
  <c r="B111" i="28"/>
  <c r="K108" i="28"/>
  <c r="J108" i="28"/>
  <c r="I108" i="28"/>
  <c r="H108" i="28"/>
  <c r="G108" i="28"/>
  <c r="F108" i="28"/>
  <c r="E108" i="28"/>
  <c r="D108" i="28"/>
  <c r="C108" i="28"/>
  <c r="B108" i="28"/>
  <c r="K105" i="28"/>
  <c r="J105" i="28"/>
  <c r="I105" i="28"/>
  <c r="H105" i="28"/>
  <c r="G105" i="28"/>
  <c r="F105" i="28"/>
  <c r="E105" i="28"/>
  <c r="D105" i="28"/>
  <c r="C105" i="28"/>
  <c r="B105" i="28"/>
  <c r="K102" i="28"/>
  <c r="J102" i="28"/>
  <c r="I102" i="28"/>
  <c r="H102" i="28"/>
  <c r="G102" i="28"/>
  <c r="F102" i="28"/>
  <c r="E102" i="28"/>
  <c r="D102" i="28"/>
  <c r="C102" i="28"/>
  <c r="B102" i="28"/>
  <c r="K99" i="28"/>
  <c r="J99" i="28"/>
  <c r="I99" i="28"/>
  <c r="H99" i="28"/>
  <c r="G99" i="28"/>
  <c r="F99" i="28"/>
  <c r="E99" i="28"/>
  <c r="D99" i="28"/>
  <c r="C99" i="28"/>
  <c r="B99" i="28"/>
  <c r="K96" i="28"/>
  <c r="J96" i="28"/>
  <c r="I96" i="28"/>
  <c r="H96" i="28"/>
  <c r="G96" i="28"/>
  <c r="F96" i="28"/>
  <c r="E96" i="28"/>
  <c r="D96" i="28"/>
  <c r="C96" i="28"/>
  <c r="B96" i="28"/>
  <c r="K93" i="28"/>
  <c r="J93" i="28"/>
  <c r="I93" i="28"/>
  <c r="H93" i="28"/>
  <c r="G93" i="28"/>
  <c r="F93" i="28"/>
  <c r="E93" i="28"/>
  <c r="D93" i="28"/>
  <c r="C93" i="28"/>
  <c r="B93" i="28"/>
  <c r="K90" i="28"/>
  <c r="J90" i="28"/>
  <c r="I90" i="28"/>
  <c r="H90" i="28"/>
  <c r="G90" i="28"/>
  <c r="F90" i="28"/>
  <c r="E90" i="28"/>
  <c r="D90" i="28"/>
  <c r="C90" i="28"/>
  <c r="B90" i="28"/>
  <c r="K87" i="28"/>
  <c r="J87" i="28"/>
  <c r="I87" i="28"/>
  <c r="H87" i="28"/>
  <c r="G87" i="28"/>
  <c r="F87" i="28"/>
  <c r="E87" i="28"/>
  <c r="D87" i="28"/>
  <c r="C87" i="28"/>
  <c r="B87" i="28"/>
  <c r="K84" i="28"/>
  <c r="J84" i="28"/>
  <c r="I84" i="28"/>
  <c r="H84" i="28"/>
  <c r="G84" i="28"/>
  <c r="F84" i="28"/>
  <c r="E84" i="28"/>
  <c r="D84" i="28"/>
  <c r="C84" i="28"/>
  <c r="B84" i="28"/>
  <c r="K81" i="28"/>
  <c r="J81" i="28"/>
  <c r="I81" i="28"/>
  <c r="H81" i="28"/>
  <c r="G81" i="28"/>
  <c r="F81" i="28"/>
  <c r="E81" i="28"/>
  <c r="D81" i="28"/>
  <c r="C81" i="28"/>
  <c r="B81" i="28"/>
  <c r="K78" i="28"/>
  <c r="J78" i="28"/>
  <c r="I78" i="28"/>
  <c r="H78" i="28"/>
  <c r="G78" i="28"/>
  <c r="F78" i="28"/>
  <c r="E78" i="28"/>
  <c r="D78" i="28"/>
  <c r="C78" i="28"/>
  <c r="B78" i="28"/>
  <c r="K75" i="28"/>
  <c r="J75" i="28"/>
  <c r="I75" i="28"/>
  <c r="H75" i="28"/>
  <c r="G75" i="28"/>
  <c r="F75" i="28"/>
  <c r="E75" i="28"/>
  <c r="D75" i="28"/>
  <c r="C75" i="28"/>
  <c r="B75" i="28"/>
  <c r="K72" i="28"/>
  <c r="J72" i="28"/>
  <c r="I72" i="28"/>
  <c r="H72" i="28"/>
  <c r="G72" i="28"/>
  <c r="F72" i="28"/>
  <c r="E72" i="28"/>
  <c r="D72" i="28"/>
  <c r="C72" i="28"/>
  <c r="B72" i="28"/>
  <c r="K69" i="28"/>
  <c r="J69" i="28"/>
  <c r="I69" i="28"/>
  <c r="H69" i="28"/>
  <c r="G69" i="28"/>
  <c r="F69" i="28"/>
  <c r="E69" i="28"/>
  <c r="D69" i="28"/>
  <c r="C69" i="28"/>
  <c r="B69" i="28"/>
  <c r="K66" i="28"/>
  <c r="J66" i="28"/>
  <c r="I66" i="28"/>
  <c r="H66" i="28"/>
  <c r="G66" i="28"/>
  <c r="F66" i="28"/>
  <c r="E66" i="28"/>
  <c r="D66" i="28"/>
  <c r="C66" i="28"/>
  <c r="B66" i="28"/>
  <c r="K63" i="28"/>
  <c r="J63" i="28"/>
  <c r="I63" i="28"/>
  <c r="H63" i="28"/>
  <c r="G63" i="28"/>
  <c r="F63" i="28"/>
  <c r="E63" i="28"/>
  <c r="D63" i="28"/>
  <c r="C63" i="28"/>
  <c r="B63" i="28"/>
  <c r="K60" i="28"/>
  <c r="J60" i="28"/>
  <c r="I60" i="28"/>
  <c r="H60" i="28"/>
  <c r="G60" i="28"/>
  <c r="F60" i="28"/>
  <c r="E60" i="28"/>
  <c r="D60" i="28"/>
  <c r="C60" i="28"/>
  <c r="B60" i="28"/>
  <c r="K57" i="28"/>
  <c r="J57" i="28"/>
  <c r="I57" i="28"/>
  <c r="H57" i="28"/>
  <c r="G57" i="28"/>
  <c r="F57" i="28"/>
  <c r="E57" i="28"/>
  <c r="D57" i="28"/>
  <c r="C57" i="28"/>
  <c r="B57" i="28"/>
  <c r="K54" i="28"/>
  <c r="J54" i="28"/>
  <c r="I54" i="28"/>
  <c r="H54" i="28"/>
  <c r="G54" i="28"/>
  <c r="F54" i="28"/>
  <c r="E54" i="28"/>
  <c r="D54" i="28"/>
  <c r="C54" i="28"/>
  <c r="B54" i="28"/>
  <c r="K51" i="28"/>
  <c r="J51" i="28"/>
  <c r="I51" i="28"/>
  <c r="H51" i="28"/>
  <c r="G51" i="28"/>
  <c r="F51" i="28"/>
  <c r="E51" i="28"/>
  <c r="D51" i="28"/>
  <c r="C51" i="28"/>
  <c r="B51" i="28"/>
  <c r="K48" i="28"/>
  <c r="J48" i="28"/>
  <c r="I48" i="28"/>
  <c r="H48" i="28"/>
  <c r="G48" i="28"/>
  <c r="F48" i="28"/>
  <c r="E48" i="28"/>
  <c r="D48" i="28"/>
  <c r="C48" i="28"/>
  <c r="B48" i="28"/>
  <c r="K45" i="28"/>
  <c r="J45" i="28"/>
  <c r="I45" i="28"/>
  <c r="H45" i="28"/>
  <c r="G45" i="28"/>
  <c r="F45" i="28"/>
  <c r="E45" i="28"/>
  <c r="D45" i="28"/>
  <c r="C45" i="28"/>
  <c r="B45" i="28"/>
  <c r="K42" i="28"/>
  <c r="J42" i="28"/>
  <c r="I42" i="28"/>
  <c r="H42" i="28"/>
  <c r="G42" i="28"/>
  <c r="F42" i="28"/>
  <c r="E42" i="28"/>
  <c r="D42" i="28"/>
  <c r="C42" i="28"/>
  <c r="B42" i="28"/>
  <c r="K39" i="28"/>
  <c r="J39" i="28"/>
  <c r="I39" i="28"/>
  <c r="H39" i="28"/>
  <c r="G39" i="28"/>
  <c r="F39" i="28"/>
  <c r="E39" i="28"/>
  <c r="D39" i="28"/>
  <c r="C39" i="28"/>
  <c r="B39" i="28"/>
  <c r="K36" i="28"/>
  <c r="J36" i="28"/>
  <c r="I36" i="28"/>
  <c r="H36" i="28"/>
  <c r="G36" i="28"/>
  <c r="F36" i="28"/>
  <c r="E36" i="28"/>
  <c r="D36" i="28"/>
  <c r="C36" i="28"/>
  <c r="B36" i="28"/>
  <c r="K33" i="28"/>
  <c r="J33" i="28"/>
  <c r="I33" i="28"/>
  <c r="H33" i="28"/>
  <c r="G33" i="28"/>
  <c r="F33" i="28"/>
  <c r="E33" i="28"/>
  <c r="D33" i="28"/>
  <c r="C33" i="28"/>
  <c r="B33" i="28"/>
  <c r="K30" i="28"/>
  <c r="J30" i="28"/>
  <c r="I30" i="28"/>
  <c r="H30" i="28"/>
  <c r="G30" i="28"/>
  <c r="F30" i="28"/>
  <c r="E30" i="28"/>
  <c r="D30" i="28"/>
  <c r="C30" i="28"/>
  <c r="B30" i="28"/>
  <c r="K27" i="28"/>
  <c r="J27" i="28"/>
  <c r="I27" i="28"/>
  <c r="H27" i="28"/>
  <c r="G27" i="28"/>
  <c r="F27" i="28"/>
  <c r="E27" i="28"/>
  <c r="D27" i="28"/>
  <c r="C27" i="28"/>
  <c r="B27" i="28"/>
  <c r="K24" i="28"/>
  <c r="J24" i="28"/>
  <c r="I24" i="28"/>
  <c r="H24" i="28"/>
  <c r="G24" i="28"/>
  <c r="F24" i="28"/>
  <c r="E24" i="28"/>
  <c r="D24" i="28"/>
  <c r="C24" i="28"/>
  <c r="B24" i="28"/>
  <c r="K21" i="28"/>
  <c r="J21" i="28"/>
  <c r="I21" i="28"/>
  <c r="H21" i="28"/>
  <c r="G21" i="28"/>
  <c r="F21" i="28"/>
  <c r="E21" i="28"/>
  <c r="D21" i="28"/>
  <c r="C21" i="28"/>
  <c r="B21" i="28"/>
  <c r="K18" i="28"/>
  <c r="J18" i="28"/>
  <c r="I18" i="28"/>
  <c r="H18" i="28"/>
  <c r="G18" i="28"/>
  <c r="F18" i="28"/>
  <c r="E18" i="28"/>
  <c r="D18" i="28"/>
  <c r="C18" i="28"/>
  <c r="B18" i="28"/>
  <c r="K15" i="28"/>
  <c r="J15" i="28"/>
  <c r="I15" i="28"/>
  <c r="H15" i="28"/>
  <c r="G15" i="28"/>
  <c r="F15" i="28"/>
  <c r="E15" i="28"/>
  <c r="D15" i="28"/>
  <c r="C15" i="28"/>
  <c r="B15" i="28"/>
  <c r="K12" i="28"/>
  <c r="J12" i="28"/>
  <c r="I12" i="28"/>
  <c r="H12" i="28"/>
  <c r="G12" i="28"/>
  <c r="F12" i="28"/>
  <c r="E12" i="28"/>
  <c r="D12" i="28"/>
  <c r="C12" i="28"/>
  <c r="B12" i="28"/>
  <c r="K8" i="28"/>
  <c r="J8" i="28"/>
  <c r="I8" i="28"/>
  <c r="H8" i="28"/>
  <c r="G8" i="28"/>
  <c r="F8" i="28"/>
  <c r="E8" i="28"/>
  <c r="D8" i="28"/>
  <c r="C8" i="28"/>
  <c r="B8" i="28"/>
  <c r="K5" i="28"/>
  <c r="J5" i="28"/>
  <c r="I5" i="28"/>
  <c r="H5" i="28"/>
  <c r="C5" i="28"/>
  <c r="D5" i="28"/>
  <c r="E5" i="28"/>
  <c r="F5" i="28"/>
  <c r="G5" i="28"/>
  <c r="B5" i="28"/>
  <c r="AG57" i="22"/>
  <c r="AF57" i="22"/>
  <c r="AE57" i="22"/>
  <c r="AD57" i="22"/>
  <c r="AC57" i="22"/>
  <c r="AB57" i="22"/>
  <c r="AA57" i="22"/>
  <c r="Z57" i="22"/>
  <c r="Y57" i="22"/>
  <c r="X57" i="22"/>
  <c r="V57" i="22"/>
  <c r="U57" i="22"/>
  <c r="T57" i="22"/>
  <c r="S57" i="22"/>
  <c r="R57" i="22"/>
  <c r="Q57" i="22"/>
  <c r="P57" i="22"/>
  <c r="O57" i="22"/>
  <c r="N57" i="22"/>
  <c r="M57" i="22"/>
  <c r="K57" i="22"/>
  <c r="J57" i="22"/>
  <c r="I57" i="22"/>
  <c r="H57" i="22"/>
  <c r="G57" i="22"/>
  <c r="F57" i="22"/>
  <c r="E57" i="22"/>
  <c r="D57" i="22"/>
  <c r="C57" i="22"/>
  <c r="B57" i="22"/>
  <c r="AG56" i="22"/>
  <c r="AF56" i="22"/>
  <c r="AE56" i="22"/>
  <c r="AD56" i="22"/>
  <c r="AC56" i="22"/>
  <c r="AB56" i="22"/>
  <c r="AA56" i="22"/>
  <c r="Z56" i="22"/>
  <c r="Y56" i="22"/>
  <c r="X56" i="22"/>
  <c r="V56" i="22"/>
  <c r="U56" i="22"/>
  <c r="T56" i="22"/>
  <c r="S56" i="22"/>
  <c r="R56" i="22"/>
  <c r="Q56" i="22"/>
  <c r="P56" i="22"/>
  <c r="O56" i="22"/>
  <c r="N56" i="22"/>
  <c r="M56" i="22"/>
  <c r="K56" i="22"/>
  <c r="J56" i="22"/>
  <c r="I56" i="22"/>
  <c r="H56" i="22"/>
  <c r="G56" i="22"/>
  <c r="F56" i="22"/>
  <c r="E56" i="22"/>
  <c r="D56" i="22"/>
  <c r="C56" i="22"/>
  <c r="B56" i="22"/>
  <c r="AG54" i="22"/>
  <c r="AF54" i="22"/>
  <c r="AE54" i="22"/>
  <c r="AD54" i="22"/>
  <c r="AC54" i="22"/>
  <c r="AB54" i="22"/>
  <c r="AA54" i="22"/>
  <c r="Z54" i="22"/>
  <c r="Y54" i="22"/>
  <c r="X54" i="22"/>
  <c r="V54" i="22"/>
  <c r="U54" i="22"/>
  <c r="T54" i="22"/>
  <c r="S54" i="22"/>
  <c r="R54" i="22"/>
  <c r="Q54" i="22"/>
  <c r="P54" i="22"/>
  <c r="O54" i="22"/>
  <c r="N54" i="22"/>
  <c r="M54" i="22"/>
  <c r="K54" i="22"/>
  <c r="J54" i="22"/>
  <c r="I54" i="22"/>
  <c r="H54" i="22"/>
  <c r="G54" i="22"/>
  <c r="F54" i="22"/>
  <c r="E54" i="22"/>
  <c r="D54" i="22"/>
  <c r="C54" i="22"/>
  <c r="B54" i="22"/>
  <c r="AG53" i="22"/>
  <c r="AF53" i="22"/>
  <c r="AE53" i="22"/>
  <c r="AD53" i="22"/>
  <c r="AC53" i="22"/>
  <c r="AB53" i="22"/>
  <c r="AA53" i="22"/>
  <c r="Z53" i="22"/>
  <c r="Y53" i="22"/>
  <c r="X53" i="22"/>
  <c r="V53" i="22"/>
  <c r="U53" i="22"/>
  <c r="T53" i="22"/>
  <c r="S53" i="22"/>
  <c r="R53" i="22"/>
  <c r="Q53" i="22"/>
  <c r="P53" i="22"/>
  <c r="O53" i="22"/>
  <c r="N53" i="22"/>
  <c r="M53" i="22"/>
  <c r="K53" i="22"/>
  <c r="J53" i="22"/>
  <c r="I53" i="22"/>
  <c r="H53" i="22"/>
  <c r="G53" i="22"/>
  <c r="F53" i="22"/>
  <c r="E53" i="22"/>
  <c r="D53" i="22"/>
  <c r="C53" i="22"/>
  <c r="B53" i="22"/>
  <c r="AG51" i="22"/>
  <c r="AF51" i="22"/>
  <c r="AE51" i="22"/>
  <c r="AD51" i="22"/>
  <c r="AC51" i="22"/>
  <c r="AB51" i="22"/>
  <c r="AA51" i="22"/>
  <c r="Z51" i="22"/>
  <c r="Y51" i="22"/>
  <c r="X51" i="22"/>
  <c r="V51" i="22"/>
  <c r="U51" i="22"/>
  <c r="T51" i="22"/>
  <c r="S51" i="22"/>
  <c r="R51" i="22"/>
  <c r="Q51" i="22"/>
  <c r="P51" i="22"/>
  <c r="O51" i="22"/>
  <c r="N51" i="22"/>
  <c r="M51" i="22"/>
  <c r="K51" i="22"/>
  <c r="J51" i="22"/>
  <c r="I51" i="22"/>
  <c r="H51" i="22"/>
  <c r="G51" i="22"/>
  <c r="F51" i="22"/>
  <c r="E51" i="22"/>
  <c r="D51" i="22"/>
  <c r="C51" i="22"/>
  <c r="B51" i="22"/>
  <c r="AG50" i="22"/>
  <c r="AF50" i="22"/>
  <c r="AE50" i="22"/>
  <c r="AD50" i="22"/>
  <c r="AC50" i="22"/>
  <c r="AB50" i="22"/>
  <c r="AA50" i="22"/>
  <c r="Z50" i="22"/>
  <c r="Y50" i="22"/>
  <c r="X50" i="22"/>
  <c r="V50" i="22"/>
  <c r="U50" i="22"/>
  <c r="T50" i="22"/>
  <c r="S50" i="22"/>
  <c r="R50" i="22"/>
  <c r="Q50" i="22"/>
  <c r="P50" i="22"/>
  <c r="O50" i="22"/>
  <c r="N50" i="22"/>
  <c r="M50" i="22"/>
  <c r="K50" i="22"/>
  <c r="J50" i="22"/>
  <c r="I50" i="22"/>
  <c r="H50" i="22"/>
  <c r="G50" i="22"/>
  <c r="F50" i="22"/>
  <c r="E50" i="22"/>
  <c r="D50" i="22"/>
  <c r="C50" i="22"/>
  <c r="B50" i="22"/>
  <c r="AG48" i="22"/>
  <c r="AF48" i="22"/>
  <c r="AE48" i="22"/>
  <c r="AD48" i="22"/>
  <c r="AC48" i="22"/>
  <c r="AB48" i="22"/>
  <c r="AA48" i="22"/>
  <c r="Z48" i="22"/>
  <c r="Y48" i="22"/>
  <c r="X48" i="22"/>
  <c r="V48" i="22"/>
  <c r="U48" i="22"/>
  <c r="T48" i="22"/>
  <c r="S48" i="22"/>
  <c r="R48" i="22"/>
  <c r="Q48" i="22"/>
  <c r="P48" i="22"/>
  <c r="O48" i="22"/>
  <c r="N48" i="22"/>
  <c r="M48" i="22"/>
  <c r="K48" i="22"/>
  <c r="J48" i="22"/>
  <c r="I48" i="22"/>
  <c r="H48" i="22"/>
  <c r="G48" i="22"/>
  <c r="F48" i="22"/>
  <c r="E48" i="22"/>
  <c r="D48" i="22"/>
  <c r="C48" i="22"/>
  <c r="B48" i="22"/>
  <c r="AG47" i="22"/>
  <c r="AF47" i="22"/>
  <c r="AE47" i="22"/>
  <c r="AD47" i="22"/>
  <c r="AC47" i="22"/>
  <c r="AB47" i="22"/>
  <c r="AA47" i="22"/>
  <c r="Z47" i="22"/>
  <c r="Y47" i="22"/>
  <c r="X47" i="22"/>
  <c r="V47" i="22"/>
  <c r="U47" i="22"/>
  <c r="T47" i="22"/>
  <c r="S47" i="22"/>
  <c r="R47" i="22"/>
  <c r="Q47" i="22"/>
  <c r="P47" i="22"/>
  <c r="O47" i="22"/>
  <c r="N47" i="22"/>
  <c r="M47" i="22"/>
  <c r="K47" i="22"/>
  <c r="J47" i="22"/>
  <c r="I47" i="22"/>
  <c r="H47" i="22"/>
  <c r="G47" i="22"/>
  <c r="F47" i="22"/>
  <c r="E47" i="22"/>
  <c r="D47" i="22"/>
  <c r="C47" i="22"/>
  <c r="B47" i="22"/>
  <c r="AG45" i="22"/>
  <c r="AF45" i="22"/>
  <c r="AE45" i="22"/>
  <c r="AD45" i="22"/>
  <c r="AC45" i="22"/>
  <c r="AB45" i="22"/>
  <c r="AA45" i="22"/>
  <c r="Z45" i="22"/>
  <c r="Y45" i="22"/>
  <c r="X45" i="22"/>
  <c r="V45" i="22"/>
  <c r="U45" i="22"/>
  <c r="T45" i="22"/>
  <c r="S45" i="22"/>
  <c r="R45" i="22"/>
  <c r="Q45" i="22"/>
  <c r="P45" i="22"/>
  <c r="O45" i="22"/>
  <c r="N45" i="22"/>
  <c r="M45" i="22"/>
  <c r="K45" i="22"/>
  <c r="J45" i="22"/>
  <c r="I45" i="22"/>
  <c r="H45" i="22"/>
  <c r="G45" i="22"/>
  <c r="F45" i="22"/>
  <c r="E45" i="22"/>
  <c r="D45" i="22"/>
  <c r="C45" i="22"/>
  <c r="B45" i="22"/>
  <c r="AG44" i="22"/>
  <c r="AF44" i="22"/>
  <c r="AE44" i="22"/>
  <c r="AD44" i="22"/>
  <c r="AC44" i="22"/>
  <c r="AB44" i="22"/>
  <c r="AA44" i="22"/>
  <c r="Z44" i="22"/>
  <c r="Y44" i="22"/>
  <c r="X44" i="22"/>
  <c r="V44" i="22"/>
  <c r="U44" i="22"/>
  <c r="T44" i="22"/>
  <c r="S44" i="22"/>
  <c r="R44" i="22"/>
  <c r="Q44" i="22"/>
  <c r="P44" i="22"/>
  <c r="O44" i="22"/>
  <c r="N44" i="22"/>
  <c r="M44" i="22"/>
  <c r="K44" i="22"/>
  <c r="J44" i="22"/>
  <c r="I44" i="22"/>
  <c r="H44" i="22"/>
  <c r="G44" i="22"/>
  <c r="F44" i="22"/>
  <c r="E44" i="22"/>
  <c r="D44" i="22"/>
  <c r="C44" i="22"/>
  <c r="B44" i="22"/>
  <c r="AG42" i="22"/>
  <c r="AF42" i="22"/>
  <c r="AE42" i="22"/>
  <c r="AD42" i="22"/>
  <c r="AC42" i="22"/>
  <c r="AB42" i="22"/>
  <c r="AA42" i="22"/>
  <c r="Z42" i="22"/>
  <c r="Y42" i="22"/>
  <c r="X42" i="22"/>
  <c r="V42" i="22"/>
  <c r="U42" i="22"/>
  <c r="T42" i="22"/>
  <c r="S42" i="22"/>
  <c r="R42" i="22"/>
  <c r="Q42" i="22"/>
  <c r="P42" i="22"/>
  <c r="O42" i="22"/>
  <c r="N42" i="22"/>
  <c r="M42" i="22"/>
  <c r="K42" i="22"/>
  <c r="J42" i="22"/>
  <c r="I42" i="22"/>
  <c r="H42" i="22"/>
  <c r="G42" i="22"/>
  <c r="F42" i="22"/>
  <c r="E42" i="22"/>
  <c r="D42" i="22"/>
  <c r="C42" i="22"/>
  <c r="B42" i="22"/>
  <c r="AG41" i="22"/>
  <c r="AF41" i="22"/>
  <c r="AE41" i="22"/>
  <c r="AD41" i="22"/>
  <c r="AC41" i="22"/>
  <c r="AB41" i="22"/>
  <c r="AA41" i="22"/>
  <c r="Z41" i="22"/>
  <c r="Y41" i="22"/>
  <c r="X41" i="22"/>
  <c r="V41" i="22"/>
  <c r="U41" i="22"/>
  <c r="T41" i="22"/>
  <c r="S41" i="22"/>
  <c r="R41" i="22"/>
  <c r="Q41" i="22"/>
  <c r="P41" i="22"/>
  <c r="O41" i="22"/>
  <c r="N41" i="22"/>
  <c r="M41" i="22"/>
  <c r="K41" i="22"/>
  <c r="J41" i="22"/>
  <c r="I41" i="22"/>
  <c r="H41" i="22"/>
  <c r="G41" i="22"/>
  <c r="F41" i="22"/>
  <c r="E41" i="22"/>
  <c r="D41" i="22"/>
  <c r="C41" i="22"/>
  <c r="B41" i="22"/>
  <c r="AG39" i="22"/>
  <c r="AF39" i="22"/>
  <c r="AE39" i="22"/>
  <c r="AD39" i="22"/>
  <c r="AC39" i="22"/>
  <c r="AB39" i="22"/>
  <c r="AA39" i="22"/>
  <c r="Z39" i="22"/>
  <c r="Y39" i="22"/>
  <c r="X39" i="22"/>
  <c r="V39" i="22"/>
  <c r="U39" i="22"/>
  <c r="T39" i="22"/>
  <c r="S39" i="22"/>
  <c r="R39" i="22"/>
  <c r="Q39" i="22"/>
  <c r="P39" i="22"/>
  <c r="O39" i="22"/>
  <c r="N39" i="22"/>
  <c r="M39" i="22"/>
  <c r="K39" i="22"/>
  <c r="J39" i="22"/>
  <c r="I39" i="22"/>
  <c r="H39" i="22"/>
  <c r="G39" i="22"/>
  <c r="F39" i="22"/>
  <c r="E39" i="22"/>
  <c r="D39" i="22"/>
  <c r="C39" i="22"/>
  <c r="B39" i="22"/>
  <c r="AG38" i="22"/>
  <c r="AF38" i="22"/>
  <c r="AE38" i="22"/>
  <c r="AD38" i="22"/>
  <c r="AC38" i="22"/>
  <c r="AB38" i="22"/>
  <c r="AA38" i="22"/>
  <c r="Z38" i="22"/>
  <c r="Y38" i="22"/>
  <c r="X38" i="22"/>
  <c r="V38" i="22"/>
  <c r="U38" i="22"/>
  <c r="T38" i="22"/>
  <c r="S38" i="22"/>
  <c r="R38" i="22"/>
  <c r="Q38" i="22"/>
  <c r="P38" i="22"/>
  <c r="O38" i="22"/>
  <c r="N38" i="22"/>
  <c r="M38" i="22"/>
  <c r="K38" i="22"/>
  <c r="J38" i="22"/>
  <c r="I38" i="22"/>
  <c r="H38" i="22"/>
  <c r="G38" i="22"/>
  <c r="F38" i="22"/>
  <c r="E38" i="22"/>
  <c r="D38" i="22"/>
  <c r="C38" i="22"/>
  <c r="B38" i="22"/>
  <c r="AG36" i="22"/>
  <c r="AF36" i="22"/>
  <c r="AE36" i="22"/>
  <c r="AD36" i="22"/>
  <c r="AC36" i="22"/>
  <c r="AB36" i="22"/>
  <c r="AA36" i="22"/>
  <c r="Z36" i="22"/>
  <c r="Y36" i="22"/>
  <c r="X36" i="22"/>
  <c r="V36" i="22"/>
  <c r="U36" i="22"/>
  <c r="T36" i="22"/>
  <c r="S36" i="22"/>
  <c r="R36" i="22"/>
  <c r="Q36" i="22"/>
  <c r="P36" i="22"/>
  <c r="O36" i="22"/>
  <c r="N36" i="22"/>
  <c r="M36" i="22"/>
  <c r="K36" i="22"/>
  <c r="J36" i="22"/>
  <c r="I36" i="22"/>
  <c r="H36" i="22"/>
  <c r="G36" i="22"/>
  <c r="F36" i="22"/>
  <c r="E36" i="22"/>
  <c r="D36" i="22"/>
  <c r="C36" i="22"/>
  <c r="B36" i="22"/>
  <c r="AG35" i="22"/>
  <c r="AF35" i="22"/>
  <c r="AE35" i="22"/>
  <c r="AD35" i="22"/>
  <c r="AC35" i="22"/>
  <c r="AB35" i="22"/>
  <c r="AA35" i="22"/>
  <c r="Z35" i="22"/>
  <c r="Y35" i="22"/>
  <c r="X35" i="22"/>
  <c r="V35" i="22"/>
  <c r="U35" i="22"/>
  <c r="T35" i="22"/>
  <c r="S35" i="22"/>
  <c r="R35" i="22"/>
  <c r="Q35" i="22"/>
  <c r="P35" i="22"/>
  <c r="O35" i="22"/>
  <c r="N35" i="22"/>
  <c r="M35" i="22"/>
  <c r="K35" i="22"/>
  <c r="J35" i="22"/>
  <c r="I35" i="22"/>
  <c r="H35" i="22"/>
  <c r="G35" i="22"/>
  <c r="F35" i="22"/>
  <c r="E35" i="22"/>
  <c r="D35" i="22"/>
  <c r="C35" i="22"/>
  <c r="B35" i="22"/>
  <c r="AG33" i="22"/>
  <c r="AF33" i="22"/>
  <c r="AE33" i="22"/>
  <c r="AD33" i="22"/>
  <c r="AC33" i="22"/>
  <c r="AB33" i="22"/>
  <c r="AA33" i="22"/>
  <c r="Z33" i="22"/>
  <c r="Y33" i="22"/>
  <c r="X33" i="22"/>
  <c r="V33" i="22"/>
  <c r="U33" i="22"/>
  <c r="T33" i="22"/>
  <c r="S33" i="22"/>
  <c r="R33" i="22"/>
  <c r="Q33" i="22"/>
  <c r="P33" i="22"/>
  <c r="O33" i="22"/>
  <c r="N33" i="22"/>
  <c r="M33" i="22"/>
  <c r="K33" i="22"/>
  <c r="J33" i="22"/>
  <c r="I33" i="22"/>
  <c r="H33" i="22"/>
  <c r="G33" i="22"/>
  <c r="F33" i="22"/>
  <c r="E33" i="22"/>
  <c r="D33" i="22"/>
  <c r="C33" i="22"/>
  <c r="B33" i="22"/>
  <c r="AG32" i="22"/>
  <c r="AF32" i="22"/>
  <c r="AE32" i="22"/>
  <c r="AD32" i="22"/>
  <c r="AC32" i="22"/>
  <c r="AB32" i="22"/>
  <c r="AA32" i="22"/>
  <c r="Z32" i="22"/>
  <c r="Y32" i="22"/>
  <c r="X32" i="22"/>
  <c r="V32" i="22"/>
  <c r="U32" i="22"/>
  <c r="T32" i="22"/>
  <c r="S32" i="22"/>
  <c r="R32" i="22"/>
  <c r="Q32" i="22"/>
  <c r="P32" i="22"/>
  <c r="O32" i="22"/>
  <c r="N32" i="22"/>
  <c r="M32" i="22"/>
  <c r="K32" i="22"/>
  <c r="J32" i="22"/>
  <c r="I32" i="22"/>
  <c r="H32" i="22"/>
  <c r="G32" i="22"/>
  <c r="F32" i="22"/>
  <c r="E32" i="22"/>
  <c r="D32" i="22"/>
  <c r="C32" i="22"/>
  <c r="B32" i="22"/>
  <c r="AG30" i="22"/>
  <c r="AF30" i="22"/>
  <c r="AE30" i="22"/>
  <c r="AD30" i="22"/>
  <c r="AC30" i="22"/>
  <c r="AB30" i="22"/>
  <c r="AA30" i="22"/>
  <c r="Z30" i="22"/>
  <c r="Y30" i="22"/>
  <c r="X30" i="22"/>
  <c r="V30" i="22"/>
  <c r="U30" i="22"/>
  <c r="T30" i="22"/>
  <c r="S30" i="22"/>
  <c r="R30" i="22"/>
  <c r="Q30" i="22"/>
  <c r="P30" i="22"/>
  <c r="O30" i="22"/>
  <c r="N30" i="22"/>
  <c r="M30" i="22"/>
  <c r="K30" i="22"/>
  <c r="J30" i="22"/>
  <c r="I30" i="22"/>
  <c r="H30" i="22"/>
  <c r="G30" i="22"/>
  <c r="F30" i="22"/>
  <c r="E30" i="22"/>
  <c r="D30" i="22"/>
  <c r="C30" i="22"/>
  <c r="B30" i="22"/>
  <c r="AG29" i="22"/>
  <c r="AF29" i="22"/>
  <c r="AE29" i="22"/>
  <c r="AD29" i="22"/>
  <c r="AC29" i="22"/>
  <c r="AB29" i="22"/>
  <c r="AA29" i="22"/>
  <c r="Z29" i="22"/>
  <c r="Y29" i="22"/>
  <c r="X29" i="22"/>
  <c r="V29" i="22"/>
  <c r="U29" i="22"/>
  <c r="T29" i="22"/>
  <c r="S29" i="22"/>
  <c r="R29" i="22"/>
  <c r="Q29" i="22"/>
  <c r="P29" i="22"/>
  <c r="O29" i="22"/>
  <c r="N29" i="22"/>
  <c r="M29" i="22"/>
  <c r="K29" i="22"/>
  <c r="J29" i="22"/>
  <c r="I29" i="22"/>
  <c r="H29" i="22"/>
  <c r="G29" i="22"/>
  <c r="F29" i="22"/>
  <c r="E29" i="22"/>
  <c r="D29" i="22"/>
  <c r="C29" i="22"/>
  <c r="B29" i="22"/>
  <c r="AG8" i="22"/>
  <c r="AF8" i="22"/>
  <c r="AE8" i="22"/>
  <c r="AD8" i="22"/>
  <c r="AC8" i="22"/>
  <c r="AB8" i="22"/>
  <c r="AA8" i="22"/>
  <c r="Z8" i="22"/>
  <c r="Y8" i="22"/>
  <c r="X8" i="22"/>
  <c r="AG5" i="22"/>
  <c r="AF5" i="22"/>
  <c r="AE5" i="22"/>
  <c r="AD5" i="22"/>
  <c r="Y5" i="22"/>
  <c r="Z5" i="22"/>
  <c r="AA5" i="22"/>
  <c r="AB5" i="22"/>
  <c r="AC5" i="22"/>
  <c r="X5" i="22"/>
  <c r="M5" i="22"/>
  <c r="V8" i="22"/>
  <c r="U8" i="22"/>
  <c r="T8" i="22"/>
  <c r="S8" i="22"/>
  <c r="R8" i="22"/>
  <c r="Q8" i="22"/>
  <c r="P8" i="22"/>
  <c r="O8" i="22"/>
  <c r="N8" i="22"/>
  <c r="M8" i="22"/>
  <c r="V5" i="22"/>
  <c r="T5" i="22"/>
  <c r="U5" i="22"/>
  <c r="S5" i="22"/>
  <c r="N5" i="22"/>
  <c r="O5" i="22"/>
  <c r="P5" i="22"/>
  <c r="Q5" i="22"/>
  <c r="R5" i="22"/>
  <c r="H126" i="22"/>
  <c r="F120" i="22"/>
  <c r="D117" i="22"/>
  <c r="B114" i="22"/>
  <c r="J108" i="22"/>
  <c r="H105" i="22"/>
  <c r="F102" i="22"/>
  <c r="D99" i="22"/>
  <c r="B96" i="22"/>
  <c r="D81" i="22"/>
  <c r="B78" i="22"/>
  <c r="J72" i="22"/>
  <c r="H69" i="22"/>
  <c r="F66" i="22"/>
  <c r="D63" i="22"/>
  <c r="B60" i="22"/>
  <c r="J24" i="22"/>
  <c r="H21" i="22"/>
  <c r="K8" i="22"/>
  <c r="J8" i="22"/>
  <c r="I8" i="22"/>
  <c r="H8" i="22"/>
  <c r="G8" i="22"/>
  <c r="F8" i="22"/>
  <c r="E8" i="22"/>
  <c r="D8" i="22"/>
  <c r="C8" i="22"/>
  <c r="B8" i="22"/>
  <c r="K5" i="22"/>
  <c r="I5" i="22"/>
  <c r="J5" i="22"/>
  <c r="H5" i="22"/>
  <c r="C5" i="22"/>
  <c r="D5" i="22"/>
  <c r="E5" i="22"/>
  <c r="F5" i="22"/>
  <c r="G5" i="22"/>
  <c r="B5" i="22"/>
  <c r="K98" i="28"/>
  <c r="I80" i="28"/>
  <c r="G59" i="28"/>
  <c r="K7" i="28"/>
  <c r="J7" i="28"/>
  <c r="I7" i="28"/>
  <c r="H7" i="28"/>
  <c r="G7" i="28"/>
  <c r="F7" i="28"/>
  <c r="E7" i="28"/>
  <c r="D7" i="28"/>
  <c r="C7" i="28"/>
  <c r="B7" i="28"/>
  <c r="I4" i="28"/>
  <c r="H4" i="28"/>
  <c r="F4" i="28"/>
  <c r="E4" i="28"/>
  <c r="D4" i="28"/>
  <c r="C4" i="28"/>
  <c r="K4" i="28"/>
  <c r="J4" i="28"/>
  <c r="G4" i="28"/>
  <c r="B4" i="28"/>
  <c r="G122" i="22"/>
  <c r="E98" i="22"/>
  <c r="C80" i="22"/>
  <c r="K7" i="22"/>
  <c r="J7" i="22"/>
  <c r="I7" i="22"/>
  <c r="H7" i="22"/>
  <c r="G7" i="22"/>
  <c r="F7" i="22"/>
  <c r="E7" i="22"/>
  <c r="D7" i="22"/>
  <c r="C7" i="22"/>
  <c r="B7" i="22"/>
  <c r="K4" i="22"/>
  <c r="J4" i="22"/>
  <c r="I4" i="22"/>
  <c r="H4" i="22"/>
  <c r="D4" i="22"/>
  <c r="E4" i="22"/>
  <c r="F4" i="22"/>
  <c r="G4" i="22"/>
  <c r="C4" i="22"/>
  <c r="B4" i="22"/>
  <c r="B43" i="27"/>
  <c r="B42" i="27"/>
  <c r="B41" i="27"/>
  <c r="B40" i="27"/>
  <c r="B39" i="27"/>
  <c r="B38" i="27"/>
  <c r="B37" i="27"/>
  <c r="B36" i="27"/>
  <c r="B35" i="27"/>
  <c r="B34" i="27"/>
  <c r="B33" i="27"/>
  <c r="B32" i="27"/>
  <c r="B31" i="27"/>
  <c r="B29" i="27"/>
  <c r="B28" i="27"/>
  <c r="B26" i="27"/>
  <c r="B25" i="27"/>
  <c r="B24" i="27"/>
  <c r="B22" i="27"/>
  <c r="B21" i="27"/>
  <c r="B20" i="27"/>
  <c r="B19" i="27"/>
  <c r="B18" i="27"/>
  <c r="B17" i="27"/>
  <c r="B16" i="27"/>
  <c r="B15" i="27"/>
  <c r="B14" i="27"/>
  <c r="B13" i="27"/>
  <c r="B12" i="27"/>
  <c r="B11" i="27"/>
  <c r="B10" i="27"/>
  <c r="B8" i="27"/>
  <c r="AG123" i="22" s="1"/>
  <c r="B7" i="27"/>
  <c r="B6" i="27"/>
  <c r="Y23" i="28"/>
  <c r="AD14" i="28"/>
  <c r="AG23" i="28"/>
  <c r="AG11" i="28"/>
  <c r="AC17" i="22"/>
  <c r="AA20" i="28"/>
  <c r="B8" i="25"/>
  <c r="B9" i="25"/>
  <c r="B10" i="25"/>
  <c r="B12" i="25"/>
  <c r="B14" i="25"/>
  <c r="B15" i="25"/>
  <c r="B16" i="25"/>
  <c r="B17" i="25"/>
  <c r="B18" i="25"/>
  <c r="B19" i="25"/>
  <c r="B20" i="25"/>
  <c r="B21" i="25"/>
  <c r="B22" i="25"/>
  <c r="B23" i="25"/>
  <c r="B24" i="25"/>
  <c r="A1" i="22"/>
  <c r="A1" i="28"/>
  <c r="B6" i="26"/>
  <c r="B7" i="26"/>
  <c r="B8" i="26"/>
  <c r="T123" i="22" s="1"/>
  <c r="B10" i="26"/>
  <c r="B11" i="26"/>
  <c r="P71" i="22" s="1"/>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27" i="25"/>
  <c r="B30" i="25"/>
  <c r="B31" i="25"/>
  <c r="B33" i="25"/>
  <c r="B34" i="25"/>
  <c r="B35" i="25"/>
  <c r="B36" i="25"/>
  <c r="B37" i="25"/>
  <c r="B38" i="25"/>
  <c r="B39" i="25"/>
  <c r="B40" i="25"/>
  <c r="B41" i="25"/>
  <c r="B42" i="25"/>
  <c r="B43" i="25"/>
  <c r="B44" i="25"/>
  <c r="B45" i="25"/>
  <c r="A5" i="21"/>
  <c r="A9" i="21"/>
  <c r="A12" i="21"/>
  <c r="A14" i="21"/>
  <c r="A15" i="21"/>
  <c r="M4" i="22"/>
  <c r="R4" i="28"/>
  <c r="T4" i="22"/>
  <c r="U4" i="22"/>
  <c r="N7" i="22"/>
  <c r="S4" i="28"/>
  <c r="R104" i="28"/>
  <c r="M4" i="28"/>
  <c r="M7" i="28"/>
  <c r="M7" i="22"/>
  <c r="O7" i="28"/>
  <c r="V4" i="28"/>
  <c r="O7" i="22"/>
  <c r="Q7" i="28"/>
  <c r="S80" i="28"/>
  <c r="T4" i="28"/>
  <c r="Q7" i="22"/>
  <c r="V122" i="22"/>
  <c r="Q122" i="28"/>
  <c r="T7" i="28"/>
  <c r="V80" i="28"/>
  <c r="V98" i="28"/>
  <c r="N4" i="28"/>
  <c r="T7" i="22"/>
  <c r="U7" i="28"/>
  <c r="Q56" i="28"/>
  <c r="O4" i="28"/>
  <c r="U7" i="22"/>
  <c r="V7" i="28"/>
  <c r="N32" i="28"/>
  <c r="T41" i="28"/>
  <c r="P4" i="28"/>
  <c r="V7" i="22"/>
  <c r="O119" i="22"/>
  <c r="M122" i="28"/>
  <c r="M98" i="28"/>
  <c r="O101" i="28"/>
  <c r="M116" i="28"/>
  <c r="Q4" i="28"/>
  <c r="M80" i="22"/>
  <c r="O101" i="22"/>
  <c r="S107" i="22"/>
  <c r="U110" i="22"/>
  <c r="U128" i="22"/>
  <c r="R98" i="22"/>
  <c r="U4" i="28"/>
  <c r="V35" i="28"/>
  <c r="P134" i="28"/>
  <c r="T119" i="28"/>
  <c r="R4" i="22"/>
  <c r="V107" i="22"/>
  <c r="P98" i="22"/>
  <c r="R119" i="28"/>
  <c r="P98" i="28"/>
  <c r="Q4" i="22"/>
  <c r="O107" i="22"/>
  <c r="S95" i="22"/>
  <c r="M86" i="22"/>
  <c r="M86" i="28"/>
  <c r="P4" i="22"/>
  <c r="V134" i="22"/>
  <c r="T131" i="22"/>
  <c r="R128" i="22"/>
  <c r="N107" i="28"/>
  <c r="O4" i="22"/>
  <c r="N74" i="22"/>
  <c r="P95" i="28"/>
  <c r="N4" i="22"/>
  <c r="P62" i="22"/>
  <c r="T53" i="28"/>
  <c r="N44" i="28"/>
  <c r="S134" i="22"/>
  <c r="Q131" i="22"/>
  <c r="O128" i="22"/>
  <c r="U80" i="22"/>
  <c r="S7" i="22"/>
  <c r="Q41" i="28"/>
  <c r="O128" i="28"/>
  <c r="U80" i="28"/>
  <c r="S7" i="28"/>
  <c r="R134" i="22"/>
  <c r="T80" i="22"/>
  <c r="R7" i="22"/>
  <c r="V50" i="28"/>
  <c r="P41" i="28"/>
  <c r="V101" i="28"/>
  <c r="R7" i="28"/>
  <c r="R80" i="22"/>
  <c r="V68" i="22"/>
  <c r="P7" i="22"/>
  <c r="V125" i="28"/>
  <c r="V68" i="28"/>
  <c r="P7" i="28"/>
  <c r="S4" i="22"/>
  <c r="V4" i="22"/>
  <c r="N131" i="22"/>
  <c r="O113" i="22"/>
  <c r="P80" i="22"/>
  <c r="P80" i="28"/>
  <c r="T68" i="28"/>
  <c r="N7" i="28"/>
  <c r="AD4" i="22"/>
  <c r="AG134" i="22"/>
  <c r="AG107" i="22"/>
  <c r="Y107" i="22"/>
  <c r="AC101" i="22"/>
  <c r="AD98" i="22"/>
  <c r="AE80" i="22"/>
  <c r="AA65" i="22"/>
  <c r="AA7" i="22"/>
  <c r="AG4" i="28"/>
  <c r="AD38" i="28"/>
  <c r="AF98" i="28"/>
  <c r="Z122" i="22"/>
  <c r="AE4" i="22"/>
  <c r="Z131" i="22"/>
  <c r="AB128" i="22"/>
  <c r="X107" i="22"/>
  <c r="Z104" i="22"/>
  <c r="AB101" i="22"/>
  <c r="AC98" i="22"/>
  <c r="AD95" i="22"/>
  <c r="AE92" i="22"/>
  <c r="AD83" i="22"/>
  <c r="AD80" i="22"/>
  <c r="AB74" i="22"/>
  <c r="Z62" i="22"/>
  <c r="X7" i="22"/>
  <c r="AB56" i="28"/>
  <c r="AF134" i="28"/>
  <c r="X4" i="22"/>
  <c r="AF4" i="22"/>
  <c r="AE134" i="22"/>
  <c r="AG131" i="22"/>
  <c r="Y131" i="22"/>
  <c r="AA128" i="22"/>
  <c r="AC125" i="22"/>
  <c r="AE119" i="22"/>
  <c r="AA113" i="22"/>
  <c r="AB98" i="22"/>
  <c r="AC95" i="22"/>
  <c r="AD92" i="22"/>
  <c r="AE89" i="22"/>
  <c r="AC80" i="22"/>
  <c r="AA71" i="22"/>
  <c r="Y68" i="22"/>
  <c r="Y65" i="22"/>
  <c r="Y62" i="22"/>
  <c r="AB80" i="28"/>
  <c r="AC4" i="22"/>
  <c r="AG4" i="22"/>
  <c r="X131" i="22"/>
  <c r="Z128" i="22"/>
  <c r="AB125" i="22"/>
  <c r="AD119" i="22"/>
  <c r="AF116" i="22"/>
  <c r="X116" i="22"/>
  <c r="AD107" i="22"/>
  <c r="Z101" i="22"/>
  <c r="AA98" i="22"/>
  <c r="AB86" i="22"/>
  <c r="AB83" i="22"/>
  <c r="Z80" i="22"/>
  <c r="Z74" i="22"/>
  <c r="X65" i="22"/>
  <c r="AF7" i="22"/>
  <c r="AD53" i="28"/>
  <c r="AB44" i="28"/>
  <c r="Z35" i="28"/>
  <c r="AB4" i="22"/>
  <c r="AC134" i="22"/>
  <c r="AE116" i="22"/>
  <c r="AG113" i="22"/>
  <c r="Y113" i="22"/>
  <c r="AA110" i="22"/>
  <c r="AG101" i="22"/>
  <c r="Z98" i="22"/>
  <c r="AA95" i="22"/>
  <c r="AB92" i="22"/>
  <c r="AA89" i="22"/>
  <c r="Y77" i="22"/>
  <c r="AG65" i="22"/>
  <c r="AE7" i="22"/>
  <c r="AB53" i="28"/>
  <c r="Z44" i="28"/>
  <c r="X35" i="28"/>
  <c r="AF131" i="28"/>
  <c r="X62" i="28"/>
  <c r="AG122" i="28"/>
  <c r="AA7" i="28"/>
  <c r="Y62" i="28"/>
  <c r="AG62" i="28"/>
  <c r="AE65" i="28"/>
  <c r="AC68" i="28"/>
  <c r="AA71" i="28"/>
  <c r="Y74" i="28"/>
  <c r="AG74" i="28"/>
  <c r="AC80" i="28"/>
  <c r="AA95" i="28"/>
  <c r="Y98" i="28"/>
  <c r="AG98" i="28"/>
  <c r="AE101" i="28"/>
  <c r="AC104" i="28"/>
  <c r="AG110" i="28"/>
  <c r="AE113" i="28"/>
  <c r="AA119" i="28"/>
  <c r="Y125" i="28"/>
  <c r="AB59" i="28"/>
  <c r="AF122" i="22"/>
  <c r="X122" i="22"/>
  <c r="AA59" i="22"/>
  <c r="AB7" i="28"/>
  <c r="Z62" i="28"/>
  <c r="AF65" i="28"/>
  <c r="AD68" i="28"/>
  <c r="AB71" i="28"/>
  <c r="AD80" i="28"/>
  <c r="Z86" i="28"/>
  <c r="X89" i="28"/>
  <c r="AF89" i="28"/>
  <c r="AB95" i="28"/>
  <c r="Z98" i="28"/>
  <c r="X101" i="28"/>
  <c r="AF101" i="28"/>
  <c r="AD104" i="28"/>
  <c r="AD116" i="28"/>
  <c r="AB119" i="28"/>
  <c r="X128" i="28"/>
  <c r="AF128" i="28"/>
  <c r="AE122" i="28"/>
  <c r="AA59" i="28"/>
  <c r="AE122" i="22"/>
  <c r="Z59" i="22"/>
  <c r="AC7" i="28"/>
  <c r="AA74" i="28"/>
  <c r="Y77" i="28"/>
  <c r="AG77" i="28"/>
  <c r="AE80" i="28"/>
  <c r="AC83" i="28"/>
  <c r="AA86" i="28"/>
  <c r="Y89" i="28"/>
  <c r="AE92" i="28"/>
  <c r="AC95" i="28"/>
  <c r="AC107" i="28"/>
  <c r="AA110" i="28"/>
  <c r="Y113" i="28"/>
  <c r="AG113" i="28"/>
  <c r="AE116" i="28"/>
  <c r="AA125" i="28"/>
  <c r="Y128" i="28"/>
  <c r="AG128" i="28"/>
  <c r="AD122" i="28"/>
  <c r="Y59" i="22"/>
  <c r="AD7" i="28"/>
  <c r="AB62" i="28"/>
  <c r="X68" i="28"/>
  <c r="AF68" i="28"/>
  <c r="AD71" i="28"/>
  <c r="Z77" i="28"/>
  <c r="X80" i="28"/>
  <c r="AF80" i="28"/>
  <c r="X92" i="28"/>
  <c r="AD95" i="28"/>
  <c r="AB98" i="28"/>
  <c r="Z101" i="28"/>
  <c r="AF104" i="28"/>
  <c r="AD107" i="28"/>
  <c r="AB110" i="28"/>
  <c r="Z113" i="28"/>
  <c r="X116" i="28"/>
  <c r="Z128" i="28"/>
  <c r="X131" i="28"/>
  <c r="AC122" i="28"/>
  <c r="Y59" i="28"/>
  <c r="AC122" i="22"/>
  <c r="AF59" i="22"/>
  <c r="X59" i="22"/>
  <c r="AE7" i="28"/>
  <c r="AC62" i="28"/>
  <c r="AE71" i="28"/>
  <c r="AC74" i="28"/>
  <c r="Y80" i="28"/>
  <c r="AG80" i="28"/>
  <c r="AE83" i="28"/>
  <c r="AC86" i="28"/>
  <c r="AA89" i="28"/>
  <c r="Y92" i="28"/>
  <c r="AG92" i="28"/>
  <c r="Y104" i="28"/>
  <c r="AE107" i="28"/>
  <c r="AC110" i="28"/>
  <c r="AA113" i="28"/>
  <c r="Y116" i="28"/>
  <c r="AG116" i="28"/>
  <c r="AE119" i="28"/>
  <c r="AC125" i="28"/>
  <c r="AA128" i="28"/>
  <c r="AF59" i="28"/>
  <c r="AB122" i="22"/>
  <c r="AE59" i="22"/>
  <c r="X7" i="28"/>
  <c r="AF7" i="28"/>
  <c r="AD62" i="28"/>
  <c r="AB65" i="28"/>
  <c r="Z68" i="28"/>
  <c r="X71" i="28"/>
  <c r="AF71" i="28"/>
  <c r="Z80" i="28"/>
  <c r="X83" i="28"/>
  <c r="AF83" i="28"/>
  <c r="AD86" i="28"/>
  <c r="AB89" i="28"/>
  <c r="Z92" i="28"/>
  <c r="X95" i="28"/>
  <c r="AF95" i="28"/>
  <c r="AD98" i="28"/>
  <c r="AB101" i="28"/>
  <c r="AD110" i="28"/>
  <c r="AB113" i="28"/>
  <c r="Z116" i="28"/>
  <c r="X119" i="28"/>
  <c r="AF119" i="28"/>
  <c r="AD125" i="28"/>
  <c r="AB128" i="28"/>
  <c r="Z131" i="28"/>
  <c r="AA122" i="28"/>
  <c r="AE59" i="28"/>
  <c r="Y7" i="28"/>
  <c r="AG7" i="28"/>
  <c r="AE62" i="28"/>
  <c r="AC65" i="28"/>
  <c r="AA68" i="28"/>
  <c r="Y71" i="28"/>
  <c r="AG71" i="28"/>
  <c r="AE74" i="28"/>
  <c r="AC77" i="28"/>
  <c r="AA80" i="28"/>
  <c r="Y83" i="28"/>
  <c r="AA92" i="28"/>
  <c r="Y95" i="28"/>
  <c r="AG95" i="28"/>
  <c r="AE98" i="28"/>
  <c r="AC101" i="28"/>
  <c r="AA104" i="28"/>
  <c r="Y107" i="28"/>
  <c r="AG107" i="28"/>
  <c r="AE110" i="28"/>
  <c r="AC113" i="28"/>
  <c r="AG119" i="28"/>
  <c r="AE125" i="28"/>
  <c r="AC128" i="28"/>
  <c r="AA131" i="28"/>
  <c r="Z122" i="28"/>
  <c r="AB68" i="28"/>
  <c r="AF86" i="28"/>
  <c r="Z107" i="28"/>
  <c r="AD128" i="28"/>
  <c r="Y134" i="28"/>
  <c r="AC32" i="28"/>
  <c r="AA35" i="28"/>
  <c r="Y38" i="28"/>
  <c r="AG38" i="28"/>
  <c r="AE41" i="28"/>
  <c r="AC44" i="28"/>
  <c r="AA47" i="28"/>
  <c r="Y50" i="28"/>
  <c r="AG50" i="28"/>
  <c r="AE53" i="28"/>
  <c r="AD4" i="28"/>
  <c r="Z71" i="28"/>
  <c r="AD89" i="28"/>
  <c r="X110" i="28"/>
  <c r="AE128" i="28"/>
  <c r="Z134" i="28"/>
  <c r="X29" i="28"/>
  <c r="AF29" i="28"/>
  <c r="AD32" i="28"/>
  <c r="AB35" i="28"/>
  <c r="Z38" i="28"/>
  <c r="AD44" i="28"/>
  <c r="AB47" i="28"/>
  <c r="Z50" i="28"/>
  <c r="X53" i="28"/>
  <c r="AF53" i="28"/>
  <c r="AD56" i="28"/>
  <c r="AC4" i="28"/>
  <c r="Y7" i="22"/>
  <c r="AG7" i="22"/>
  <c r="AE62" i="22"/>
  <c r="AC65" i="22"/>
  <c r="AA68" i="22"/>
  <c r="Y71" i="22"/>
  <c r="AG71" i="22"/>
  <c r="AE74" i="22"/>
  <c r="AC77" i="22"/>
  <c r="AA80" i="22"/>
  <c r="Y83" i="22"/>
  <c r="AG83" i="22"/>
  <c r="AE86" i="22"/>
  <c r="AC89" i="22"/>
  <c r="AA92" i="22"/>
  <c r="Y95" i="22"/>
  <c r="AG95" i="22"/>
  <c r="AE98" i="22"/>
  <c r="AD59" i="28"/>
  <c r="X74" i="28"/>
  <c r="AB92" i="28"/>
  <c r="AF110" i="28"/>
  <c r="AB131" i="28"/>
  <c r="AA134" i="28"/>
  <c r="Y29" i="28"/>
  <c r="AG29" i="28"/>
  <c r="AE32" i="28"/>
  <c r="AC35" i="28"/>
  <c r="AA38" i="28"/>
  <c r="Y41" i="28"/>
  <c r="AG41" i="28"/>
  <c r="AE44" i="28"/>
  <c r="AC47" i="28"/>
  <c r="AA50" i="28"/>
  <c r="Y53" i="28"/>
  <c r="AG53" i="28"/>
  <c r="AE56" i="28"/>
  <c r="Y4" i="28"/>
  <c r="Z7" i="22"/>
  <c r="X62" i="22"/>
  <c r="AF62" i="22"/>
  <c r="AD65" i="22"/>
  <c r="AB68" i="22"/>
  <c r="Z71" i="22"/>
  <c r="X74" i="22"/>
  <c r="AF74" i="22"/>
  <c r="AD77" i="22"/>
  <c r="AB80" i="22"/>
  <c r="Z83" i="22"/>
  <c r="X86" i="22"/>
  <c r="AF86" i="22"/>
  <c r="AD89" i="22"/>
  <c r="AF74" i="28"/>
  <c r="Z95" i="28"/>
  <c r="AD113" i="28"/>
  <c r="AC131" i="28"/>
  <c r="AB134" i="28"/>
  <c r="Z29" i="28"/>
  <c r="X32" i="28"/>
  <c r="AF32" i="28"/>
  <c r="AD35" i="28"/>
  <c r="AB38" i="28"/>
  <c r="Z41" i="28"/>
  <c r="X44" i="28"/>
  <c r="AF44" i="28"/>
  <c r="AD47" i="28"/>
  <c r="AB50" i="28"/>
  <c r="Z53" i="28"/>
  <c r="X56" i="28"/>
  <c r="AF56" i="28"/>
  <c r="Z4" i="28"/>
  <c r="Z7" i="28"/>
  <c r="AD77" i="28"/>
  <c r="X98" i="28"/>
  <c r="AB116" i="28"/>
  <c r="AD131" i="28"/>
  <c r="AC134" i="28"/>
  <c r="AA29" i="28"/>
  <c r="Y32" i="28"/>
  <c r="AG32" i="28"/>
  <c r="AE35" i="28"/>
  <c r="AC38" i="28"/>
  <c r="AA41" i="28"/>
  <c r="Y44" i="28"/>
  <c r="AG44" i="28"/>
  <c r="AE47" i="28"/>
  <c r="AC50" i="28"/>
  <c r="AA53" i="28"/>
  <c r="Y56" i="28"/>
  <c r="AG56" i="28"/>
  <c r="AA4" i="28"/>
  <c r="AC59" i="22"/>
  <c r="AF62" i="28"/>
  <c r="Z83" i="28"/>
  <c r="AD101" i="28"/>
  <c r="X125" i="28"/>
  <c r="AG131" i="28"/>
  <c r="AE134" i="28"/>
  <c r="AC29" i="28"/>
  <c r="AA32" i="28"/>
  <c r="Y35" i="28"/>
  <c r="AG35" i="28"/>
  <c r="AE38" i="28"/>
  <c r="AC41" i="28"/>
  <c r="AA44" i="28"/>
  <c r="Y47" i="28"/>
  <c r="AG47" i="28"/>
  <c r="AE50" i="28"/>
  <c r="AC53" i="28"/>
  <c r="AA56" i="28"/>
  <c r="AF4" i="28"/>
  <c r="X4" i="28"/>
  <c r="AA4" i="22"/>
  <c r="AB134" i="22"/>
  <c r="AD131" i="22"/>
  <c r="AF128" i="22"/>
  <c r="X128" i="22"/>
  <c r="Z125" i="22"/>
  <c r="AB119" i="22"/>
  <c r="AD116" i="22"/>
  <c r="AF113" i="22"/>
  <c r="X113" i="22"/>
  <c r="Z110" i="22"/>
  <c r="AB107" i="22"/>
  <c r="AD104" i="22"/>
  <c r="AF101" i="22"/>
  <c r="X101" i="22"/>
  <c r="Y98" i="22"/>
  <c r="Z95" i="22"/>
  <c r="Z92" i="22"/>
  <c r="Z89" i="22"/>
  <c r="Z86" i="22"/>
  <c r="X83" i="22"/>
  <c r="X80" i="22"/>
  <c r="X77" i="22"/>
  <c r="AF71" i="22"/>
  <c r="AF68" i="22"/>
  <c r="AF65" i="22"/>
  <c r="AD62" i="22"/>
  <c r="AD7" i="22"/>
  <c r="AF50" i="28"/>
  <c r="AD41" i="28"/>
  <c r="AB32" i="28"/>
  <c r="AF125" i="28"/>
  <c r="Z4" i="22"/>
  <c r="AA134" i="22"/>
  <c r="AC131" i="22"/>
  <c r="AE128" i="22"/>
  <c r="AG125" i="22"/>
  <c r="Y125" i="22"/>
  <c r="AA119" i="22"/>
  <c r="AC116" i="22"/>
  <c r="AE113" i="22"/>
  <c r="AG110" i="22"/>
  <c r="Y110" i="22"/>
  <c r="AA107" i="22"/>
  <c r="AC104" i="22"/>
  <c r="AE101" i="22"/>
  <c r="AG98" i="22"/>
  <c r="X98" i="22"/>
  <c r="X95" i="22"/>
  <c r="Y92" i="22"/>
  <c r="Y89" i="22"/>
  <c r="Y86" i="22"/>
  <c r="AG80" i="22"/>
  <c r="AG77" i="22"/>
  <c r="AG74" i="22"/>
  <c r="AE71" i="22"/>
  <c r="AE68" i="22"/>
  <c r="AE65" i="22"/>
  <c r="AC62" i="22"/>
  <c r="AC7" i="22"/>
  <c r="AB4" i="28"/>
  <c r="AD50" i="28"/>
  <c r="AB41" i="28"/>
  <c r="Z32" i="28"/>
  <c r="Z119" i="28"/>
  <c r="Y4" i="22"/>
  <c r="Z134" i="22"/>
  <c r="AB131" i="22"/>
  <c r="AD128" i="22"/>
  <c r="AF125" i="22"/>
  <c r="X125" i="22"/>
  <c r="Z119" i="22"/>
  <c r="AB116" i="22"/>
  <c r="AD113" i="22"/>
  <c r="AF110" i="22"/>
  <c r="X110" i="22"/>
  <c r="Z107" i="22"/>
  <c r="AB104" i="22"/>
  <c r="AD101" i="22"/>
  <c r="AF98" i="22"/>
  <c r="AF95" i="22"/>
  <c r="AG92" i="22"/>
  <c r="X92" i="22"/>
  <c r="X89" i="22"/>
  <c r="AF83" i="22"/>
  <c r="AF80" i="22"/>
  <c r="AF77" i="22"/>
  <c r="AD74" i="22"/>
  <c r="AD71" i="22"/>
  <c r="AD68" i="22"/>
  <c r="AB65" i="22"/>
  <c r="AB62" i="22"/>
  <c r="AB7" i="22"/>
  <c r="AE4" i="28"/>
  <c r="X50" i="28"/>
  <c r="AF38" i="28"/>
  <c r="AD29" i="28"/>
  <c r="AB104" i="28"/>
  <c r="K26" i="28"/>
  <c r="I23" i="28"/>
  <c r="G20" i="28"/>
  <c r="E17" i="28"/>
  <c r="C14" i="28"/>
  <c r="K56" i="28"/>
  <c r="I53" i="28"/>
  <c r="G50" i="28"/>
  <c r="E47" i="28"/>
  <c r="C44" i="28"/>
  <c r="K38" i="28"/>
  <c r="I35" i="28"/>
  <c r="G32" i="28"/>
  <c r="E29" i="28"/>
  <c r="C134" i="28"/>
  <c r="K128" i="28"/>
  <c r="I125" i="28"/>
  <c r="E119" i="28"/>
  <c r="C116" i="28"/>
  <c r="K110" i="28"/>
  <c r="I107" i="28"/>
  <c r="G104" i="28"/>
  <c r="E101" i="28"/>
  <c r="K92" i="28"/>
  <c r="I89" i="28"/>
  <c r="G86" i="28"/>
  <c r="E83" i="28"/>
  <c r="K74" i="28"/>
  <c r="I71" i="28"/>
  <c r="G68" i="28"/>
  <c r="E65" i="28"/>
  <c r="C62" i="28"/>
  <c r="J26" i="28"/>
  <c r="H23" i="28"/>
  <c r="F20" i="28"/>
  <c r="D17" i="28"/>
  <c r="B14" i="28"/>
  <c r="J56" i="28"/>
  <c r="H53" i="28"/>
  <c r="F50" i="28"/>
  <c r="D47" i="28"/>
  <c r="B44" i="28"/>
  <c r="J38" i="28"/>
  <c r="H35" i="28"/>
  <c r="F32" i="28"/>
  <c r="D29" i="28"/>
  <c r="B134" i="28"/>
  <c r="J128" i="28"/>
  <c r="H125" i="28"/>
  <c r="D119" i="28"/>
  <c r="B116" i="28"/>
  <c r="J110" i="28"/>
  <c r="H107" i="28"/>
  <c r="F104" i="28"/>
  <c r="D101" i="28"/>
  <c r="J92" i="28"/>
  <c r="H89" i="28"/>
  <c r="F86" i="28"/>
  <c r="D83" i="28"/>
  <c r="J74" i="28"/>
  <c r="H71" i="28"/>
  <c r="F68" i="28"/>
  <c r="D65" i="28"/>
  <c r="B62" i="28"/>
  <c r="I26" i="28"/>
  <c r="G23" i="28"/>
  <c r="E20" i="28"/>
  <c r="C17" i="28"/>
  <c r="F11" i="28"/>
  <c r="I56" i="28"/>
  <c r="G53" i="28"/>
  <c r="E50" i="28"/>
  <c r="C47" i="28"/>
  <c r="K41" i="28"/>
  <c r="I38" i="28"/>
  <c r="G35" i="28"/>
  <c r="E32" i="28"/>
  <c r="C29" i="28"/>
  <c r="K131" i="28"/>
  <c r="I128" i="28"/>
  <c r="G125" i="28"/>
  <c r="C119" i="28"/>
  <c r="K113" i="28"/>
  <c r="I110" i="28"/>
  <c r="G107" i="28"/>
  <c r="E104" i="28"/>
  <c r="C101" i="28"/>
  <c r="K95" i="28"/>
  <c r="I92" i="28"/>
  <c r="G89" i="28"/>
  <c r="E86" i="28"/>
  <c r="C83" i="28"/>
  <c r="K77" i="28"/>
  <c r="I74" i="28"/>
  <c r="G71" i="28"/>
  <c r="E68" i="28"/>
  <c r="C65" i="28"/>
  <c r="H26" i="28"/>
  <c r="F23" i="28"/>
  <c r="D20" i="28"/>
  <c r="B17" i="28"/>
  <c r="E11" i="28"/>
  <c r="H56" i="28"/>
  <c r="F53" i="28"/>
  <c r="D50" i="28"/>
  <c r="B47" i="28"/>
  <c r="J41" i="28"/>
  <c r="H38" i="28"/>
  <c r="F35" i="28"/>
  <c r="D32" i="28"/>
  <c r="B29" i="28"/>
  <c r="J131" i="28"/>
  <c r="H128" i="28"/>
  <c r="F125" i="28"/>
  <c r="B119" i="28"/>
  <c r="J113" i="28"/>
  <c r="H110" i="28"/>
  <c r="F107" i="28"/>
  <c r="D104" i="28"/>
  <c r="B101" i="28"/>
  <c r="J95" i="28"/>
  <c r="H92" i="28"/>
  <c r="F89" i="28"/>
  <c r="D86" i="28"/>
  <c r="B83" i="28"/>
  <c r="J77" i="28"/>
  <c r="H74" i="28"/>
  <c r="F71" i="28"/>
  <c r="D68" i="28"/>
  <c r="B65" i="28"/>
  <c r="F26" i="28"/>
  <c r="D23" i="28"/>
  <c r="B20" i="28"/>
  <c r="J14" i="28"/>
  <c r="K11" i="28"/>
  <c r="F56" i="28"/>
  <c r="D53" i="28"/>
  <c r="B50" i="28"/>
  <c r="J44" i="28"/>
  <c r="H41" i="28"/>
  <c r="F38" i="28"/>
  <c r="D35" i="28"/>
  <c r="B32" i="28"/>
  <c r="J134" i="28"/>
  <c r="H131" i="28"/>
  <c r="F128" i="28"/>
  <c r="D125" i="28"/>
  <c r="J116" i="28"/>
  <c r="H113" i="28"/>
  <c r="F110" i="28"/>
  <c r="D107" i="28"/>
  <c r="B104" i="28"/>
  <c r="H95" i="28"/>
  <c r="F92" i="28"/>
  <c r="D89" i="28"/>
  <c r="B86" i="28"/>
  <c r="H77" i="28"/>
  <c r="F74" i="28"/>
  <c r="D71" i="28"/>
  <c r="B68" i="28"/>
  <c r="J62" i="28"/>
  <c r="E26" i="28"/>
  <c r="C23" i="28"/>
  <c r="K17" i="28"/>
  <c r="I14" i="28"/>
  <c r="I11" i="28"/>
  <c r="E56" i="28"/>
  <c r="C53" i="28"/>
  <c r="K47" i="28"/>
  <c r="I44" i="28"/>
  <c r="G41" i="28"/>
  <c r="E38" i="28"/>
  <c r="C35" i="28"/>
  <c r="K29" i="28"/>
  <c r="I134" i="28"/>
  <c r="G131" i="28"/>
  <c r="E128" i="28"/>
  <c r="C125" i="28"/>
  <c r="K119" i="28"/>
  <c r="I116" i="28"/>
  <c r="G113" i="28"/>
  <c r="E110" i="28"/>
  <c r="C107" i="28"/>
  <c r="K101" i="28"/>
  <c r="G95" i="28"/>
  <c r="E92" i="28"/>
  <c r="C89" i="28"/>
  <c r="D26" i="28"/>
  <c r="B23" i="28"/>
  <c r="J17" i="28"/>
  <c r="H14" i="28"/>
  <c r="J11" i="28"/>
  <c r="D56" i="28"/>
  <c r="B53" i="28"/>
  <c r="J47" i="28"/>
  <c r="H44" i="28"/>
  <c r="F41" i="28"/>
  <c r="D38" i="28"/>
  <c r="B35" i="28"/>
  <c r="J29" i="28"/>
  <c r="H134" i="28"/>
  <c r="F131" i="28"/>
  <c r="D128" i="28"/>
  <c r="B125" i="28"/>
  <c r="J119" i="28"/>
  <c r="H116" i="28"/>
  <c r="F113" i="28"/>
  <c r="D110" i="28"/>
  <c r="B107" i="28"/>
  <c r="J101" i="28"/>
  <c r="F95" i="28"/>
  <c r="D92" i="28"/>
  <c r="B89" i="28"/>
  <c r="J83" i="28"/>
  <c r="F77" i="28"/>
  <c r="D74" i="28"/>
  <c r="B71" i="28"/>
  <c r="J65" i="28"/>
  <c r="H62" i="28"/>
  <c r="C26" i="28"/>
  <c r="K20" i="28"/>
  <c r="I17" i="28"/>
  <c r="G14" i="28"/>
  <c r="H11" i="28"/>
  <c r="C56" i="28"/>
  <c r="K50" i="28"/>
  <c r="I47" i="28"/>
  <c r="G44" i="28"/>
  <c r="E41" i="28"/>
  <c r="C38" i="28"/>
  <c r="K32" i="28"/>
  <c r="I29" i="28"/>
  <c r="G134" i="28"/>
  <c r="E131" i="28"/>
  <c r="C128" i="28"/>
  <c r="I119" i="28"/>
  <c r="G116" i="28"/>
  <c r="E113" i="28"/>
  <c r="C110" i="28"/>
  <c r="K104" i="28"/>
  <c r="I101" i="28"/>
  <c r="E95" i="28"/>
  <c r="C92" i="28"/>
  <c r="K86" i="28"/>
  <c r="I83" i="28"/>
  <c r="E77" i="28"/>
  <c r="C74" i="28"/>
  <c r="K68" i="28"/>
  <c r="I65" i="28"/>
  <c r="G62" i="28"/>
  <c r="B26" i="28"/>
  <c r="J20" i="28"/>
  <c r="H17" i="28"/>
  <c r="F14" i="28"/>
  <c r="G11" i="28"/>
  <c r="B56" i="28"/>
  <c r="J50" i="28"/>
  <c r="H47" i="28"/>
  <c r="F44" i="28"/>
  <c r="D41" i="28"/>
  <c r="B38" i="28"/>
  <c r="J32" i="28"/>
  <c r="H29" i="28"/>
  <c r="F134" i="28"/>
  <c r="D131" i="28"/>
  <c r="B128" i="28"/>
  <c r="H119" i="28"/>
  <c r="F116" i="28"/>
  <c r="D113" i="28"/>
  <c r="B110" i="28"/>
  <c r="J104" i="28"/>
  <c r="H101" i="28"/>
  <c r="D95" i="28"/>
  <c r="B92" i="28"/>
  <c r="J86" i="28"/>
  <c r="H83" i="28"/>
  <c r="D77" i="28"/>
  <c r="B74" i="28"/>
  <c r="J68" i="28"/>
  <c r="H65" i="28"/>
  <c r="F62" i="28"/>
  <c r="K23" i="28"/>
  <c r="I20" i="28"/>
  <c r="G17" i="28"/>
  <c r="E14" i="28"/>
  <c r="C11" i="28"/>
  <c r="K53" i="28"/>
  <c r="I50" i="28"/>
  <c r="G47" i="28"/>
  <c r="E44" i="28"/>
  <c r="C41" i="28"/>
  <c r="K35" i="28"/>
  <c r="I32" i="28"/>
  <c r="G29" i="28"/>
  <c r="E134" i="28"/>
  <c r="C131" i="28"/>
  <c r="K125" i="28"/>
  <c r="G119" i="28"/>
  <c r="E116" i="28"/>
  <c r="C113" i="28"/>
  <c r="K107" i="28"/>
  <c r="I104" i="28"/>
  <c r="G101" i="28"/>
  <c r="C95" i="28"/>
  <c r="K89" i="28"/>
  <c r="I86" i="28"/>
  <c r="G83" i="28"/>
  <c r="C77" i="28"/>
  <c r="K71" i="28"/>
  <c r="I68" i="28"/>
  <c r="G65" i="28"/>
  <c r="E62" i="28"/>
  <c r="J23" i="28"/>
  <c r="H20" i="28"/>
  <c r="F17" i="28"/>
  <c r="D14" i="28"/>
  <c r="B11" i="28"/>
  <c r="J53" i="28"/>
  <c r="H50" i="28"/>
  <c r="F47" i="28"/>
  <c r="D44" i="28"/>
  <c r="B41" i="28"/>
  <c r="J35" i="28"/>
  <c r="H32" i="28"/>
  <c r="F29" i="28"/>
  <c r="D134" i="28"/>
  <c r="B131" i="28"/>
  <c r="J125" i="28"/>
  <c r="F119" i="28"/>
  <c r="D116" i="28"/>
  <c r="B113" i="28"/>
  <c r="J107" i="28"/>
  <c r="H104" i="28"/>
  <c r="F101" i="28"/>
  <c r="B95" i="28"/>
  <c r="J89" i="28"/>
  <c r="H86" i="28"/>
  <c r="F83" i="28"/>
  <c r="B77" i="28"/>
  <c r="J71" i="28"/>
  <c r="H68" i="28"/>
  <c r="F65" i="28"/>
  <c r="D62" i="28"/>
  <c r="E23" i="28"/>
  <c r="K134" i="28"/>
  <c r="E71" i="28"/>
  <c r="G23" i="22"/>
  <c r="G107" i="22"/>
  <c r="I92" i="22"/>
  <c r="K77" i="22"/>
  <c r="C20" i="28"/>
  <c r="I131" i="28"/>
  <c r="C71" i="28"/>
  <c r="H26" i="22"/>
  <c r="F23" i="22"/>
  <c r="D20" i="22"/>
  <c r="B17" i="22"/>
  <c r="J11" i="22"/>
  <c r="J131" i="22"/>
  <c r="H128" i="22"/>
  <c r="F125" i="22"/>
  <c r="B119" i="22"/>
  <c r="J113" i="22"/>
  <c r="H110" i="22"/>
  <c r="F107" i="22"/>
  <c r="D104" i="22"/>
  <c r="B101" i="22"/>
  <c r="J95" i="22"/>
  <c r="H92" i="22"/>
  <c r="F89" i="22"/>
  <c r="D86" i="22"/>
  <c r="B83" i="22"/>
  <c r="J77" i="22"/>
  <c r="H74" i="22"/>
  <c r="F71" i="22"/>
  <c r="D68" i="22"/>
  <c r="B65" i="22"/>
  <c r="G131" i="22"/>
  <c r="E110" i="22"/>
  <c r="G95" i="22"/>
  <c r="K83" i="22"/>
  <c r="C71" i="22"/>
  <c r="F77" i="22"/>
  <c r="E77" i="22"/>
  <c r="E116" i="22"/>
  <c r="C95" i="22"/>
  <c r="I68" i="22"/>
  <c r="E68" i="22"/>
  <c r="K14" i="28"/>
  <c r="G128" i="28"/>
  <c r="K116" i="28"/>
  <c r="C68" i="28"/>
  <c r="G26" i="22"/>
  <c r="E23" i="22"/>
  <c r="C20" i="22"/>
  <c r="K14" i="22"/>
  <c r="I11" i="22"/>
  <c r="K134" i="22"/>
  <c r="I131" i="22"/>
  <c r="G128" i="22"/>
  <c r="E125" i="22"/>
  <c r="K116" i="22"/>
  <c r="I113" i="22"/>
  <c r="G110" i="22"/>
  <c r="E107" i="22"/>
  <c r="C104" i="22"/>
  <c r="I95" i="22"/>
  <c r="G92" i="22"/>
  <c r="E89" i="22"/>
  <c r="C86" i="22"/>
  <c r="I77" i="22"/>
  <c r="G74" i="22"/>
  <c r="E71" i="22"/>
  <c r="C68" i="22"/>
  <c r="K62" i="22"/>
  <c r="K119" i="22"/>
  <c r="K101" i="22"/>
  <c r="C89" i="22"/>
  <c r="E74" i="22"/>
  <c r="I62" i="22"/>
  <c r="H62" i="22"/>
  <c r="K86" i="22"/>
  <c r="I65" i="22"/>
  <c r="C11" i="22"/>
  <c r="K107" i="22"/>
  <c r="G71" i="22"/>
  <c r="D11" i="28"/>
  <c r="E125" i="28"/>
  <c r="I113" i="28"/>
  <c r="K65" i="28"/>
  <c r="F26" i="22"/>
  <c r="D23" i="22"/>
  <c r="B20" i="22"/>
  <c r="J14" i="22"/>
  <c r="H11" i="22"/>
  <c r="J134" i="22"/>
  <c r="H131" i="22"/>
  <c r="F128" i="22"/>
  <c r="D125" i="22"/>
  <c r="J116" i="22"/>
  <c r="H113" i="22"/>
  <c r="F110" i="22"/>
  <c r="D107" i="22"/>
  <c r="B104" i="22"/>
  <c r="H95" i="22"/>
  <c r="F92" i="22"/>
  <c r="D89" i="22"/>
  <c r="B86" i="22"/>
  <c r="H77" i="22"/>
  <c r="F74" i="22"/>
  <c r="D71" i="22"/>
  <c r="B68" i="22"/>
  <c r="J62" i="22"/>
  <c r="C125" i="22"/>
  <c r="C107" i="22"/>
  <c r="E92" i="22"/>
  <c r="G77" i="22"/>
  <c r="K65" i="22"/>
  <c r="J65" i="22"/>
  <c r="C92" i="22"/>
  <c r="G62" i="22"/>
  <c r="G83" i="22"/>
  <c r="G56" i="28"/>
  <c r="G110" i="28"/>
  <c r="K62" i="28"/>
  <c r="E26" i="22"/>
  <c r="C23" i="22"/>
  <c r="K17" i="22"/>
  <c r="I14" i="22"/>
  <c r="G11" i="22"/>
  <c r="I134" i="22"/>
  <c r="E128" i="22"/>
  <c r="I116" i="22"/>
  <c r="G113" i="22"/>
  <c r="B71" i="22"/>
  <c r="C131" i="22"/>
  <c r="G101" i="22"/>
  <c r="K71" i="22"/>
  <c r="I74" i="22"/>
  <c r="E53" i="28"/>
  <c r="E107" i="28"/>
  <c r="I95" i="28"/>
  <c r="I62" i="28"/>
  <c r="D26" i="22"/>
  <c r="B23" i="22"/>
  <c r="J17" i="22"/>
  <c r="H14" i="22"/>
  <c r="F11" i="22"/>
  <c r="H134" i="22"/>
  <c r="F131" i="22"/>
  <c r="D128" i="22"/>
  <c r="B125" i="22"/>
  <c r="J119" i="22"/>
  <c r="H116" i="22"/>
  <c r="F113" i="22"/>
  <c r="D110" i="22"/>
  <c r="B107" i="22"/>
  <c r="J101" i="22"/>
  <c r="F95" i="22"/>
  <c r="D92" i="22"/>
  <c r="B89" i="22"/>
  <c r="J83" i="22"/>
  <c r="D74" i="22"/>
  <c r="C74" i="22"/>
  <c r="E134" i="22"/>
  <c r="I104" i="22"/>
  <c r="C77" i="22"/>
  <c r="C50" i="28"/>
  <c r="C104" i="28"/>
  <c r="G92" i="28"/>
  <c r="C26" i="22"/>
  <c r="K20" i="22"/>
  <c r="I17" i="22"/>
  <c r="G14" i="22"/>
  <c r="E11" i="22"/>
  <c r="G134" i="22"/>
  <c r="E131" i="22"/>
  <c r="C128" i="22"/>
  <c r="I119" i="22"/>
  <c r="G116" i="22"/>
  <c r="E113" i="22"/>
  <c r="C110" i="22"/>
  <c r="K104" i="22"/>
  <c r="I101" i="22"/>
  <c r="E95" i="22"/>
  <c r="I83" i="22"/>
  <c r="K68" i="22"/>
  <c r="G119" i="22"/>
  <c r="K89" i="22"/>
  <c r="G65" i="22"/>
  <c r="C65" i="22"/>
  <c r="K44" i="28"/>
  <c r="E89" i="28"/>
  <c r="B26" i="22"/>
  <c r="J20" i="22"/>
  <c r="H17" i="22"/>
  <c r="F14" i="22"/>
  <c r="D11" i="22"/>
  <c r="F134" i="22"/>
  <c r="D131" i="22"/>
  <c r="B128" i="22"/>
  <c r="H119" i="22"/>
  <c r="F116" i="22"/>
  <c r="D113" i="22"/>
  <c r="B110" i="22"/>
  <c r="J104" i="22"/>
  <c r="H101" i="22"/>
  <c r="D95" i="22"/>
  <c r="B92" i="22"/>
  <c r="J86" i="22"/>
  <c r="H83" i="22"/>
  <c r="D77" i="22"/>
  <c r="B74" i="22"/>
  <c r="J68" i="22"/>
  <c r="H65" i="22"/>
  <c r="F62" i="22"/>
  <c r="K23" i="22"/>
  <c r="G17" i="22"/>
  <c r="K125" i="22"/>
  <c r="E62" i="22"/>
  <c r="I41" i="28"/>
  <c r="C86" i="28"/>
  <c r="I77" i="28"/>
  <c r="I20" i="22"/>
  <c r="E14" i="22"/>
  <c r="C113" i="22"/>
  <c r="I86" i="22"/>
  <c r="G38" i="28"/>
  <c r="K83" i="28"/>
  <c r="G77" i="28"/>
  <c r="J23" i="22"/>
  <c r="H20" i="22"/>
  <c r="F17" i="22"/>
  <c r="D14" i="22"/>
  <c r="B11" i="22"/>
  <c r="D134" i="22"/>
  <c r="B131" i="22"/>
  <c r="J125" i="22"/>
  <c r="F119" i="22"/>
  <c r="D116" i="22"/>
  <c r="B113" i="22"/>
  <c r="J107" i="22"/>
  <c r="H104" i="22"/>
  <c r="F101" i="22"/>
  <c r="B95" i="22"/>
  <c r="J89" i="22"/>
  <c r="H86" i="22"/>
  <c r="F83" i="22"/>
  <c r="B77" i="22"/>
  <c r="J71" i="22"/>
  <c r="H68" i="22"/>
  <c r="F65" i="22"/>
  <c r="D62" i="22"/>
  <c r="I107" i="22"/>
  <c r="E101" i="22"/>
  <c r="K92" i="22"/>
  <c r="G86" i="22"/>
  <c r="K74" i="22"/>
  <c r="G68" i="22"/>
  <c r="C62" i="22"/>
  <c r="I26" i="22"/>
  <c r="K11" i="22"/>
  <c r="G125" i="22"/>
  <c r="I110" i="22"/>
  <c r="K95" i="22"/>
  <c r="C83" i="22"/>
  <c r="E35" i="28"/>
  <c r="G74" i="28"/>
  <c r="K26" i="22"/>
  <c r="I23" i="22"/>
  <c r="G20" i="22"/>
  <c r="E17" i="22"/>
  <c r="C14" i="22"/>
  <c r="C134" i="22"/>
  <c r="K128" i="22"/>
  <c r="I125" i="22"/>
  <c r="E119" i="22"/>
  <c r="C116" i="22"/>
  <c r="K110" i="22"/>
  <c r="G104" i="22"/>
  <c r="I89" i="22"/>
  <c r="E83" i="22"/>
  <c r="I71" i="22"/>
  <c r="E65" i="22"/>
  <c r="C17" i="22"/>
  <c r="K131" i="22"/>
  <c r="C119" i="22"/>
  <c r="E104" i="22"/>
  <c r="G89" i="22"/>
  <c r="G26" i="28"/>
  <c r="C32" i="28"/>
  <c r="E74" i="28"/>
  <c r="J26" i="22"/>
  <c r="H23" i="22"/>
  <c r="F20" i="22"/>
  <c r="D17" i="22"/>
  <c r="B14" i="22"/>
  <c r="B134" i="22"/>
  <c r="J128" i="22"/>
  <c r="H125" i="22"/>
  <c r="D119" i="22"/>
  <c r="B116" i="22"/>
  <c r="J110" i="22"/>
  <c r="H107" i="22"/>
  <c r="F104" i="22"/>
  <c r="D101" i="22"/>
  <c r="J92" i="22"/>
  <c r="H89" i="22"/>
  <c r="F86" i="22"/>
  <c r="D83" i="22"/>
  <c r="J74" i="22"/>
  <c r="H71" i="22"/>
  <c r="F68" i="22"/>
  <c r="D65" i="22"/>
  <c r="B62" i="22"/>
  <c r="E20" i="22"/>
  <c r="I128" i="22"/>
  <c r="K113" i="22"/>
  <c r="C101" i="22"/>
  <c r="E86" i="22"/>
  <c r="S116" i="22" l="1"/>
  <c r="T116" i="28"/>
  <c r="S95" i="28"/>
  <c r="R65" i="28"/>
  <c r="S56" i="28"/>
  <c r="M116" i="22"/>
  <c r="N59" i="22"/>
  <c r="Q47" i="28"/>
  <c r="N92" i="22"/>
  <c r="R113" i="28"/>
  <c r="N95" i="28"/>
  <c r="Q128" i="22"/>
  <c r="V83" i="22"/>
  <c r="O107" i="28"/>
  <c r="N77" i="28"/>
  <c r="Q53" i="28"/>
  <c r="P86" i="22"/>
  <c r="S92" i="22"/>
  <c r="Q62" i="28"/>
  <c r="T101" i="22"/>
  <c r="N128" i="28"/>
  <c r="O71" i="22"/>
  <c r="P116" i="28"/>
  <c r="S131" i="22"/>
  <c r="R95" i="22"/>
  <c r="U116" i="28"/>
  <c r="T86" i="28"/>
  <c r="S38" i="28"/>
  <c r="T74" i="22"/>
  <c r="Q89" i="22"/>
  <c r="T29" i="28"/>
  <c r="R32" i="28"/>
  <c r="U134" i="22"/>
  <c r="U116" i="22"/>
  <c r="Q131" i="28"/>
  <c r="N110" i="28"/>
  <c r="P119" i="22"/>
  <c r="O119" i="28"/>
  <c r="U77" i="22"/>
  <c r="V89" i="28"/>
  <c r="R29" i="28"/>
  <c r="N71" i="22"/>
  <c r="V71" i="22"/>
  <c r="T32" i="28"/>
  <c r="T62" i="28"/>
  <c r="V116" i="22"/>
  <c r="S119" i="22"/>
  <c r="R47" i="28"/>
  <c r="S89" i="28"/>
  <c r="V134" i="28"/>
  <c r="O68" i="28"/>
  <c r="P101" i="28"/>
  <c r="R101" i="28"/>
  <c r="N41" i="28"/>
  <c r="Q92" i="28"/>
  <c r="R83" i="22"/>
  <c r="P44" i="28"/>
  <c r="P74" i="28"/>
  <c r="V131" i="22"/>
  <c r="Q68" i="22"/>
  <c r="S71" i="28"/>
  <c r="V113" i="28"/>
  <c r="T68" i="22"/>
  <c r="T50" i="28"/>
  <c r="N128" i="22"/>
  <c r="M104" i="28"/>
  <c r="N95" i="22"/>
  <c r="V53" i="28"/>
  <c r="V83" i="28"/>
  <c r="O65" i="22"/>
  <c r="P86" i="28"/>
  <c r="R74" i="22"/>
  <c r="P131" i="22"/>
  <c r="S113" i="28"/>
  <c r="R62" i="22"/>
  <c r="R95" i="28"/>
  <c r="U119" i="22"/>
  <c r="M62" i="22"/>
  <c r="Q125" i="22"/>
  <c r="R71" i="28"/>
  <c r="X134" i="22"/>
  <c r="AE110" i="22"/>
  <c r="AD11" i="22"/>
  <c r="AC17" i="28"/>
  <c r="X17" i="22"/>
  <c r="AF134" i="22"/>
  <c r="AA62" i="22"/>
  <c r="Y134" i="22"/>
  <c r="AF11" i="22"/>
  <c r="AE20" i="28"/>
  <c r="Y11" i="22"/>
  <c r="AC68" i="22"/>
  <c r="AD14" i="22"/>
  <c r="AD17" i="28"/>
  <c r="X20" i="28"/>
  <c r="AG14" i="22"/>
  <c r="AF20" i="28"/>
  <c r="AA11" i="22"/>
  <c r="AG86" i="22"/>
  <c r="X14" i="22"/>
  <c r="X26" i="28"/>
  <c r="AG14" i="28"/>
  <c r="AE95" i="22"/>
  <c r="AE14" i="22"/>
  <c r="AE17" i="28"/>
  <c r="Y20" i="28"/>
  <c r="AG17" i="22"/>
  <c r="AG20" i="28"/>
  <c r="Z20" i="28"/>
  <c r="Y14" i="22"/>
  <c r="Y26" i="28"/>
  <c r="AB23" i="28"/>
  <c r="AA104" i="22"/>
  <c r="AB17" i="28"/>
  <c r="AC14" i="22"/>
  <c r="AD26" i="28"/>
  <c r="Z14" i="22"/>
  <c r="Z26" i="28"/>
  <c r="B12" i="22"/>
  <c r="F84" i="22"/>
  <c r="J123" i="22"/>
  <c r="D15" i="22"/>
  <c r="H87" i="22"/>
  <c r="B132" i="22"/>
  <c r="F18" i="22"/>
  <c r="J90" i="22"/>
  <c r="D135" i="22"/>
  <c r="Q86" i="28"/>
  <c r="R38" i="28"/>
  <c r="O86" i="22"/>
  <c r="S122" i="22"/>
  <c r="T77" i="28"/>
  <c r="M56" i="28"/>
  <c r="M119" i="22"/>
  <c r="M107" i="28"/>
  <c r="O98" i="22"/>
  <c r="V65" i="22"/>
  <c r="U113" i="22"/>
  <c r="U122" i="22"/>
  <c r="S98" i="28"/>
  <c r="Q83" i="22"/>
  <c r="T98" i="22"/>
  <c r="M95" i="28"/>
  <c r="Q38" i="28"/>
  <c r="N68" i="22"/>
  <c r="R122" i="28"/>
  <c r="T122" i="28"/>
  <c r="U89" i="28"/>
  <c r="P68" i="28"/>
  <c r="S131" i="28"/>
  <c r="R113" i="22"/>
  <c r="R116" i="22"/>
  <c r="U47" i="28"/>
  <c r="N83" i="22"/>
  <c r="Q128" i="28"/>
  <c r="M71" i="22"/>
  <c r="N98" i="22"/>
  <c r="Q107" i="28"/>
  <c r="T113" i="28"/>
  <c r="U65" i="22"/>
  <c r="R86" i="22"/>
  <c r="R26" i="28"/>
  <c r="N122" i="28"/>
  <c r="O104" i="28"/>
  <c r="R110" i="28"/>
  <c r="S62" i="22"/>
  <c r="S50" i="28"/>
  <c r="Y23" i="22"/>
  <c r="Z11" i="22"/>
  <c r="AD81" i="22"/>
  <c r="AF99" i="22"/>
  <c r="AA101" i="28"/>
  <c r="AG68" i="28"/>
  <c r="AB125" i="28"/>
  <c r="Z89" i="28"/>
  <c r="AG59" i="22"/>
  <c r="AE104" i="28"/>
  <c r="AE68" i="28"/>
  <c r="AF113" i="28"/>
  <c r="AF77" i="28"/>
  <c r="X122" i="28"/>
  <c r="AC92" i="28"/>
  <c r="Y122" i="22"/>
  <c r="Y80" i="22"/>
  <c r="AC119" i="22"/>
  <c r="AB89" i="22"/>
  <c r="AF131" i="22"/>
  <c r="AF35" i="28"/>
  <c r="AA101" i="22"/>
  <c r="Z65" i="22"/>
  <c r="AF107" i="22"/>
  <c r="AC71" i="22"/>
  <c r="Y119" i="22"/>
  <c r="X14" i="28"/>
  <c r="Y20" i="22"/>
  <c r="AG23" i="22"/>
  <c r="AD11" i="28"/>
  <c r="AE23" i="22"/>
  <c r="AC26" i="28"/>
  <c r="AF12" i="22"/>
  <c r="AE81" i="22"/>
  <c r="AG99" i="22"/>
  <c r="AF41" i="28"/>
  <c r="AE29" i="28"/>
  <c r="Y119" i="28"/>
  <c r="AC89" i="28"/>
  <c r="X107" i="28"/>
  <c r="AB77" i="28"/>
  <c r="AB122" i="28"/>
  <c r="AC98" i="28"/>
  <c r="Y68" i="28"/>
  <c r="AD119" i="28"/>
  <c r="AB86" i="28"/>
  <c r="AD122" i="22"/>
  <c r="AG101" i="28"/>
  <c r="AG65" i="28"/>
  <c r="Z110" i="28"/>
  <c r="X77" i="28"/>
  <c r="AF122" i="28"/>
  <c r="AE89" i="28"/>
  <c r="AG122" i="22"/>
  <c r="AA83" i="22"/>
  <c r="AA125" i="22"/>
  <c r="AD65" i="28"/>
  <c r="AC92" i="22"/>
  <c r="X47" i="28"/>
  <c r="Y104" i="22"/>
  <c r="Z68" i="22"/>
  <c r="Z116" i="22"/>
  <c r="AC74" i="22"/>
  <c r="AC128" i="22"/>
  <c r="AD23" i="28"/>
  <c r="Y26" i="22"/>
  <c r="AA26" i="22"/>
  <c r="AE20" i="22"/>
  <c r="AF17" i="22"/>
  <c r="AF23" i="22"/>
  <c r="AF81" i="22"/>
  <c r="X123" i="22"/>
  <c r="X41" i="28"/>
  <c r="AC56" i="28"/>
  <c r="AG134" i="28"/>
  <c r="AA116" i="28"/>
  <c r="AE86" i="28"/>
  <c r="AA122" i="22"/>
  <c r="Z104" i="28"/>
  <c r="AD74" i="28"/>
  <c r="Y131" i="28"/>
  <c r="AE95" i="28"/>
  <c r="AA65" i="28"/>
  <c r="AF116" i="28"/>
  <c r="AD83" i="28"/>
  <c r="Z59" i="28"/>
  <c r="AA98" i="28"/>
  <c r="Y65" i="28"/>
  <c r="AB107" i="28"/>
  <c r="Z74" i="28"/>
  <c r="AG125" i="28"/>
  <c r="AA83" i="28"/>
  <c r="Y122" i="28"/>
  <c r="AA86" i="22"/>
  <c r="Y128" i="22"/>
  <c r="X134" i="28"/>
  <c r="AB95" i="22"/>
  <c r="Z56" i="28"/>
  <c r="AG104" i="22"/>
  <c r="AB71" i="22"/>
  <c r="AD125" i="22"/>
  <c r="AE77" i="22"/>
  <c r="AA131" i="22"/>
  <c r="AF26" i="28"/>
  <c r="Z14" i="28"/>
  <c r="AB14" i="28"/>
  <c r="AG11" i="22"/>
  <c r="Y17" i="22"/>
  <c r="X17" i="28"/>
  <c r="AG81" i="22"/>
  <c r="Y123" i="22"/>
  <c r="X99" i="22"/>
  <c r="Z123" i="22"/>
  <c r="Y99" i="22"/>
  <c r="AA123" i="22"/>
  <c r="X81" i="22"/>
  <c r="Z99" i="22"/>
  <c r="AB123" i="22"/>
  <c r="AC23" i="28"/>
  <c r="X20" i="22"/>
  <c r="Z20" i="22"/>
  <c r="AE11" i="28"/>
  <c r="Y11" i="28"/>
  <c r="AA11" i="28"/>
  <c r="AE11" i="22"/>
  <c r="Y81" i="22"/>
  <c r="AA99" i="22"/>
  <c r="AC123" i="22"/>
  <c r="AE26" i="28"/>
  <c r="X26" i="22"/>
  <c r="Z26" i="22"/>
  <c r="AD20" i="22"/>
  <c r="AD23" i="22"/>
  <c r="Z17" i="22"/>
  <c r="AB23" i="22"/>
  <c r="Z81" i="22"/>
  <c r="AB99" i="22"/>
  <c r="AD123" i="22"/>
  <c r="X11" i="28"/>
  <c r="AC20" i="28"/>
  <c r="AA14" i="28"/>
  <c r="AB20" i="22"/>
  <c r="AF14" i="22"/>
  <c r="Z23" i="22"/>
  <c r="AA81" i="22"/>
  <c r="AC99" i="22"/>
  <c r="AE123" i="22"/>
  <c r="AB81" i="22"/>
  <c r="AD99" i="22"/>
  <c r="AF123" i="22"/>
  <c r="AC81" i="22"/>
  <c r="AE99" i="22"/>
  <c r="P107" i="22"/>
  <c r="P71" i="28"/>
  <c r="O131" i="28"/>
  <c r="M92" i="22"/>
  <c r="N62" i="28"/>
  <c r="S99" i="22"/>
  <c r="N113" i="28"/>
  <c r="R80" i="28"/>
  <c r="M128" i="22"/>
  <c r="N71" i="28"/>
  <c r="P92" i="22"/>
  <c r="Q92" i="22"/>
  <c r="P62" i="28"/>
  <c r="T104" i="22"/>
  <c r="V104" i="28"/>
  <c r="P131" i="28"/>
  <c r="S128" i="22"/>
  <c r="T35" i="28"/>
  <c r="M134" i="22"/>
  <c r="M98" i="22"/>
  <c r="Q35" i="28"/>
  <c r="M59" i="22"/>
  <c r="R71" i="22"/>
  <c r="T110" i="28"/>
  <c r="Q107" i="22"/>
  <c r="O53" i="28"/>
  <c r="M83" i="28"/>
  <c r="N104" i="22"/>
  <c r="R131" i="28"/>
  <c r="N68" i="28"/>
  <c r="U101" i="22"/>
  <c r="M128" i="28"/>
  <c r="U65" i="28"/>
  <c r="Q80" i="22"/>
  <c r="S101" i="28"/>
  <c r="V122" i="28"/>
  <c r="S35" i="28"/>
  <c r="O122" i="22"/>
  <c r="P50" i="28"/>
  <c r="P122" i="22"/>
  <c r="R81" i="22"/>
  <c r="T99" i="22"/>
  <c r="V123" i="22"/>
  <c r="V47" i="28"/>
  <c r="M107" i="22"/>
  <c r="M71" i="28"/>
  <c r="N122" i="22"/>
  <c r="U38" i="28"/>
  <c r="R53" i="28"/>
  <c r="Q81" i="22"/>
  <c r="T125" i="28"/>
  <c r="T101" i="28"/>
  <c r="O131" i="22"/>
  <c r="T80" i="28"/>
  <c r="V101" i="22"/>
  <c r="M104" i="22"/>
  <c r="V71" i="28"/>
  <c r="Q116" i="22"/>
  <c r="R116" i="28"/>
  <c r="V32" i="28"/>
  <c r="U62" i="28"/>
  <c r="U131" i="22"/>
  <c r="P47" i="28"/>
  <c r="P77" i="28"/>
  <c r="U92" i="22"/>
  <c r="S128" i="28"/>
  <c r="Q122" i="22"/>
  <c r="P68" i="22"/>
  <c r="R107" i="28"/>
  <c r="O104" i="22"/>
  <c r="M50" i="28"/>
  <c r="U77" i="28"/>
  <c r="V98" i="22"/>
  <c r="P128" i="28"/>
  <c r="S98" i="22"/>
  <c r="U119" i="28"/>
  <c r="S62" i="28"/>
  <c r="S65" i="22"/>
  <c r="Q98" i="28"/>
  <c r="N113" i="22"/>
  <c r="Q32" i="28"/>
  <c r="S125" i="22"/>
  <c r="T38" i="28"/>
  <c r="T59" i="28"/>
  <c r="S81" i="22"/>
  <c r="U99" i="22"/>
  <c r="O86" i="28"/>
  <c r="U104" i="28"/>
  <c r="U123" i="22"/>
  <c r="R50" i="28"/>
  <c r="P113" i="28"/>
  <c r="Q134" i="22"/>
  <c r="P92" i="28"/>
  <c r="S113" i="22"/>
  <c r="O71" i="28"/>
  <c r="T113" i="22"/>
  <c r="R83" i="28"/>
  <c r="N131" i="28"/>
  <c r="P74" i="22"/>
  <c r="Q74" i="28"/>
  <c r="T86" i="22"/>
  <c r="R98" i="28"/>
  <c r="Q86" i="22"/>
  <c r="Q125" i="28"/>
  <c r="U59" i="28"/>
  <c r="N65" i="22"/>
  <c r="T92" i="28"/>
  <c r="M101" i="22"/>
  <c r="U44" i="28"/>
  <c r="S74" i="28"/>
  <c r="T95" i="22"/>
  <c r="N125" i="28"/>
  <c r="T122" i="22"/>
  <c r="Q95" i="22"/>
  <c r="S116" i="28"/>
  <c r="U86" i="28"/>
  <c r="U107" i="22"/>
  <c r="U128" i="28"/>
  <c r="O116" i="22"/>
  <c r="V131" i="28"/>
  <c r="T98" i="28"/>
  <c r="N26" i="22"/>
  <c r="T81" i="22"/>
  <c r="V99" i="22"/>
  <c r="R89" i="28"/>
  <c r="U95" i="22"/>
  <c r="S41" i="28"/>
  <c r="Q71" i="28"/>
  <c r="V80" i="22"/>
  <c r="V116" i="28"/>
  <c r="P122" i="28"/>
  <c r="S80" i="22"/>
  <c r="Q113" i="28"/>
  <c r="S122" i="28"/>
  <c r="Q80" i="28"/>
  <c r="S104" i="22"/>
  <c r="Q101" i="28"/>
  <c r="V110" i="22"/>
  <c r="V110" i="28"/>
  <c r="T47" i="28"/>
  <c r="S77" i="28"/>
  <c r="Q17" i="22"/>
  <c r="U81" i="22"/>
  <c r="M123" i="22"/>
  <c r="O110" i="28"/>
  <c r="P59" i="28"/>
  <c r="U53" i="28"/>
  <c r="S65" i="28"/>
  <c r="Q101" i="22"/>
  <c r="O98" i="28"/>
  <c r="T107" i="22"/>
  <c r="T107" i="28"/>
  <c r="U98" i="28"/>
  <c r="S14" i="22"/>
  <c r="V81" i="22"/>
  <c r="N123" i="22"/>
  <c r="V14" i="22"/>
  <c r="M99" i="22"/>
  <c r="O123" i="22"/>
  <c r="N99" i="22"/>
  <c r="P123" i="22"/>
  <c r="N116" i="22"/>
  <c r="U92" i="28"/>
  <c r="T110" i="22"/>
  <c r="P35" i="28"/>
  <c r="N65" i="28"/>
  <c r="M83" i="22"/>
  <c r="O125" i="28"/>
  <c r="O122" i="28"/>
  <c r="V62" i="22"/>
  <c r="R92" i="28"/>
  <c r="N59" i="28"/>
  <c r="O92" i="28"/>
  <c r="P113" i="22"/>
  <c r="U35" i="28"/>
  <c r="U59" i="22"/>
  <c r="O80" i="22"/>
  <c r="S86" i="28"/>
  <c r="N80" i="22"/>
  <c r="N98" i="28"/>
  <c r="S77" i="22"/>
  <c r="M23" i="28"/>
  <c r="M81" i="22"/>
  <c r="O99" i="22"/>
  <c r="Q123" i="22"/>
  <c r="M110" i="22"/>
  <c r="Q116" i="28"/>
  <c r="M122" i="22"/>
  <c r="U71" i="22"/>
  <c r="Q83" i="28"/>
  <c r="T71" i="22"/>
  <c r="T89" i="28"/>
  <c r="U98" i="22"/>
  <c r="O17" i="28"/>
  <c r="N81" i="22"/>
  <c r="P99" i="22"/>
  <c r="R123" i="22"/>
  <c r="Q77" i="28"/>
  <c r="Q98" i="22"/>
  <c r="O113" i="28"/>
  <c r="Q59" i="28"/>
  <c r="O80" i="28"/>
  <c r="P65" i="22"/>
  <c r="N80" i="28"/>
  <c r="O81" i="22"/>
  <c r="Q99" i="22"/>
  <c r="S123" i="22"/>
  <c r="Q104" i="22"/>
  <c r="M47" i="28"/>
  <c r="M80" i="28"/>
  <c r="V77" i="22"/>
  <c r="T131" i="28"/>
  <c r="R122" i="22"/>
  <c r="M101" i="28"/>
  <c r="R110" i="22"/>
  <c r="P56" i="28"/>
  <c r="R74" i="28"/>
  <c r="O110" i="22"/>
  <c r="S47" i="28"/>
  <c r="O74" i="28"/>
  <c r="O95" i="22"/>
  <c r="M110" i="28"/>
  <c r="U122" i="28"/>
  <c r="M44" i="28"/>
  <c r="O62" i="28"/>
  <c r="R68" i="28"/>
  <c r="P81" i="22"/>
  <c r="R99" i="22"/>
  <c r="B59" i="22"/>
  <c r="D80" i="22"/>
  <c r="F98" i="22"/>
  <c r="H122" i="22"/>
  <c r="H59" i="28"/>
  <c r="J80" i="28"/>
  <c r="B122" i="28"/>
  <c r="C12" i="22"/>
  <c r="E15" i="22"/>
  <c r="G18" i="22"/>
  <c r="I21" i="22"/>
  <c r="K24" i="22"/>
  <c r="C60" i="22"/>
  <c r="E63" i="22"/>
  <c r="G66" i="22"/>
  <c r="I69" i="22"/>
  <c r="K72" i="22"/>
  <c r="C78" i="22"/>
  <c r="E81" i="22"/>
  <c r="G84" i="22"/>
  <c r="I87" i="22"/>
  <c r="K90" i="22"/>
  <c r="C96" i="22"/>
  <c r="E99" i="22"/>
  <c r="G102" i="22"/>
  <c r="I105" i="22"/>
  <c r="K108" i="22"/>
  <c r="C114" i="22"/>
  <c r="E117" i="22"/>
  <c r="G120" i="22"/>
  <c r="I126" i="22"/>
  <c r="K123" i="22"/>
  <c r="C132" i="22"/>
  <c r="E135" i="22"/>
  <c r="C59" i="22"/>
  <c r="E80" i="22"/>
  <c r="G98" i="22"/>
  <c r="I122" i="22"/>
  <c r="I59" i="28"/>
  <c r="K80" i="28"/>
  <c r="C122" i="28"/>
  <c r="D12" i="22"/>
  <c r="F15" i="22"/>
  <c r="H18" i="22"/>
  <c r="J21" i="22"/>
  <c r="B27" i="22"/>
  <c r="D60" i="22"/>
  <c r="F63" i="22"/>
  <c r="H66" i="22"/>
  <c r="J69" i="22"/>
  <c r="B75" i="22"/>
  <c r="D78" i="22"/>
  <c r="F81" i="22"/>
  <c r="H84" i="22"/>
  <c r="J87" i="22"/>
  <c r="B93" i="22"/>
  <c r="D96" i="22"/>
  <c r="F99" i="22"/>
  <c r="H102" i="22"/>
  <c r="J105" i="22"/>
  <c r="B111" i="22"/>
  <c r="D114" i="22"/>
  <c r="F117" i="22"/>
  <c r="H120" i="22"/>
  <c r="J126" i="22"/>
  <c r="B129" i="22"/>
  <c r="D132" i="22"/>
  <c r="F135" i="22"/>
  <c r="D59" i="22"/>
  <c r="F80" i="22"/>
  <c r="H98" i="22"/>
  <c r="J122" i="22"/>
  <c r="J59" i="28"/>
  <c r="B98" i="28"/>
  <c r="D122" i="28"/>
  <c r="E12" i="22"/>
  <c r="G15" i="22"/>
  <c r="I18" i="22"/>
  <c r="K21" i="22"/>
  <c r="C27" i="22"/>
  <c r="E60" i="22"/>
  <c r="G63" i="22"/>
  <c r="I66" i="22"/>
  <c r="K69" i="22"/>
  <c r="C75" i="22"/>
  <c r="E78" i="22"/>
  <c r="G81" i="22"/>
  <c r="I84" i="22"/>
  <c r="K87" i="22"/>
  <c r="C93" i="22"/>
  <c r="E96" i="22"/>
  <c r="G99" i="22"/>
  <c r="I102" i="22"/>
  <c r="K105" i="22"/>
  <c r="C111" i="22"/>
  <c r="E114" i="22"/>
  <c r="G117" i="22"/>
  <c r="I120" i="22"/>
  <c r="K126" i="22"/>
  <c r="C129" i="22"/>
  <c r="E132" i="22"/>
  <c r="G135" i="22"/>
  <c r="E59" i="22"/>
  <c r="G80" i="22"/>
  <c r="I98" i="22"/>
  <c r="K122" i="22"/>
  <c r="K59" i="28"/>
  <c r="C98" i="28"/>
  <c r="E122" i="28"/>
  <c r="F12" i="22"/>
  <c r="H15" i="22"/>
  <c r="J18" i="22"/>
  <c r="B24" i="22"/>
  <c r="D27" i="22"/>
  <c r="F60" i="22"/>
  <c r="H63" i="22"/>
  <c r="J66" i="22"/>
  <c r="B72" i="22"/>
  <c r="D75" i="22"/>
  <c r="F78" i="22"/>
  <c r="H81" i="22"/>
  <c r="J84" i="22"/>
  <c r="B90" i="22"/>
  <c r="D93" i="22"/>
  <c r="F96" i="22"/>
  <c r="H99" i="22"/>
  <c r="J102" i="22"/>
  <c r="B108" i="22"/>
  <c r="D111" i="22"/>
  <c r="F114" i="22"/>
  <c r="H117" i="22"/>
  <c r="J120" i="22"/>
  <c r="B123" i="22"/>
  <c r="D129" i="22"/>
  <c r="F132" i="22"/>
  <c r="H135" i="22"/>
  <c r="F59" i="22"/>
  <c r="H80" i="22"/>
  <c r="J98" i="22"/>
  <c r="B80" i="28"/>
  <c r="D98" i="28"/>
  <c r="F122" i="28"/>
  <c r="G12" i="22"/>
  <c r="I15" i="22"/>
  <c r="K18" i="22"/>
  <c r="C24" i="22"/>
  <c r="E27" i="22"/>
  <c r="G60" i="22"/>
  <c r="I63" i="22"/>
  <c r="K66" i="22"/>
  <c r="C72" i="22"/>
  <c r="E75" i="22"/>
  <c r="G78" i="22"/>
  <c r="I81" i="22"/>
  <c r="K84" i="22"/>
  <c r="C90" i="22"/>
  <c r="E93" i="22"/>
  <c r="G96" i="22"/>
  <c r="I99" i="22"/>
  <c r="K102" i="22"/>
  <c r="C108" i="22"/>
  <c r="E111" i="22"/>
  <c r="G114" i="22"/>
  <c r="I117" i="22"/>
  <c r="K120" i="22"/>
  <c r="C123" i="22"/>
  <c r="E129" i="22"/>
  <c r="G132" i="22"/>
  <c r="I135" i="22"/>
  <c r="G59" i="22"/>
  <c r="I80" i="22"/>
  <c r="K98" i="22"/>
  <c r="C80" i="28"/>
  <c r="E98" i="28"/>
  <c r="G122" i="28"/>
  <c r="H12" i="22"/>
  <c r="J15" i="22"/>
  <c r="B21" i="22"/>
  <c r="D24" i="22"/>
  <c r="F27" i="22"/>
  <c r="H60" i="22"/>
  <c r="J63" i="22"/>
  <c r="B69" i="22"/>
  <c r="D72" i="22"/>
  <c r="F75" i="22"/>
  <c r="H78" i="22"/>
  <c r="J81" i="22"/>
  <c r="B87" i="22"/>
  <c r="D90" i="22"/>
  <c r="F93" i="22"/>
  <c r="H96" i="22"/>
  <c r="J99" i="22"/>
  <c r="B105" i="22"/>
  <c r="D108" i="22"/>
  <c r="F111" i="22"/>
  <c r="H114" i="22"/>
  <c r="J117" i="22"/>
  <c r="B126" i="22"/>
  <c r="D123" i="22"/>
  <c r="F129" i="22"/>
  <c r="H132" i="22"/>
  <c r="J135" i="22"/>
  <c r="H59" i="22"/>
  <c r="J80" i="22"/>
  <c r="B122" i="22"/>
  <c r="B59" i="28"/>
  <c r="D80" i="28"/>
  <c r="F98" i="28"/>
  <c r="H122" i="28"/>
  <c r="I12" i="22"/>
  <c r="K15" i="22"/>
  <c r="C21" i="22"/>
  <c r="E24" i="22"/>
  <c r="G27" i="22"/>
  <c r="I60" i="22"/>
  <c r="K63" i="22"/>
  <c r="C69" i="22"/>
  <c r="E72" i="22"/>
  <c r="G75" i="22"/>
  <c r="I78" i="22"/>
  <c r="K81" i="22"/>
  <c r="C87" i="22"/>
  <c r="E90" i="22"/>
  <c r="G93" i="22"/>
  <c r="I96" i="22"/>
  <c r="K99" i="22"/>
  <c r="C105" i="22"/>
  <c r="E108" i="22"/>
  <c r="G111" i="22"/>
  <c r="I114" i="22"/>
  <c r="K117" i="22"/>
  <c r="C126" i="22"/>
  <c r="E123" i="22"/>
  <c r="G129" i="22"/>
  <c r="I132" i="22"/>
  <c r="K135" i="22"/>
  <c r="I59" i="22"/>
  <c r="K80" i="22"/>
  <c r="C122" i="22"/>
  <c r="C59" i="28"/>
  <c r="E80" i="28"/>
  <c r="G98" i="28"/>
  <c r="I122" i="28"/>
  <c r="J12" i="22"/>
  <c r="B18" i="22"/>
  <c r="D21" i="22"/>
  <c r="F24" i="22"/>
  <c r="H27" i="22"/>
  <c r="J60" i="22"/>
  <c r="B66" i="22"/>
  <c r="D69" i="22"/>
  <c r="F72" i="22"/>
  <c r="H75" i="22"/>
  <c r="J78" i="22"/>
  <c r="B84" i="22"/>
  <c r="D87" i="22"/>
  <c r="F90" i="22"/>
  <c r="H93" i="22"/>
  <c r="J96" i="22"/>
  <c r="B102" i="22"/>
  <c r="D105" i="22"/>
  <c r="F108" i="22"/>
  <c r="H111" i="22"/>
  <c r="J114" i="22"/>
  <c r="B120" i="22"/>
  <c r="D126" i="22"/>
  <c r="F123" i="22"/>
  <c r="H129" i="22"/>
  <c r="J132" i="22"/>
  <c r="J59" i="22"/>
  <c r="B98" i="22"/>
  <c r="D122" i="22"/>
  <c r="D59" i="28"/>
  <c r="F80" i="28"/>
  <c r="H98" i="28"/>
  <c r="J122" i="28"/>
  <c r="K12" i="22"/>
  <c r="C18" i="22"/>
  <c r="E21" i="22"/>
  <c r="G24" i="22"/>
  <c r="I27" i="22"/>
  <c r="K60" i="22"/>
  <c r="C66" i="22"/>
  <c r="E69" i="22"/>
  <c r="G72" i="22"/>
  <c r="I75" i="22"/>
  <c r="K78" i="22"/>
  <c r="C84" i="22"/>
  <c r="E87" i="22"/>
  <c r="G90" i="22"/>
  <c r="I93" i="22"/>
  <c r="K96" i="22"/>
  <c r="C102" i="22"/>
  <c r="E105" i="22"/>
  <c r="G108" i="22"/>
  <c r="I111" i="22"/>
  <c r="K114" i="22"/>
  <c r="C120" i="22"/>
  <c r="E126" i="22"/>
  <c r="G123" i="22"/>
  <c r="I129" i="22"/>
  <c r="K132" i="22"/>
  <c r="K59" i="22"/>
  <c r="C98" i="22"/>
  <c r="E122" i="22"/>
  <c r="E59" i="28"/>
  <c r="G80" i="28"/>
  <c r="I98" i="28"/>
  <c r="K122" i="28"/>
  <c r="B15" i="22"/>
  <c r="D18" i="22"/>
  <c r="F21" i="22"/>
  <c r="H24" i="22"/>
  <c r="J27" i="22"/>
  <c r="B63" i="22"/>
  <c r="D66" i="22"/>
  <c r="F69" i="22"/>
  <c r="H72" i="22"/>
  <c r="J75" i="22"/>
  <c r="B81" i="22"/>
  <c r="D84" i="22"/>
  <c r="F87" i="22"/>
  <c r="H90" i="22"/>
  <c r="J93" i="22"/>
  <c r="B99" i="22"/>
  <c r="D102" i="22"/>
  <c r="F105" i="22"/>
  <c r="H108" i="22"/>
  <c r="J111" i="22"/>
  <c r="B117" i="22"/>
  <c r="D120" i="22"/>
  <c r="F126" i="22"/>
  <c r="H123" i="22"/>
  <c r="J129" i="22"/>
  <c r="B135" i="22"/>
  <c r="B80" i="22"/>
  <c r="D98" i="22"/>
  <c r="F122" i="22"/>
  <c r="F59" i="28"/>
  <c r="H80" i="28"/>
  <c r="J98" i="28"/>
  <c r="C15" i="22"/>
  <c r="E18" i="22"/>
  <c r="G21" i="22"/>
  <c r="I24" i="22"/>
  <c r="K27" i="22"/>
  <c r="C63" i="22"/>
  <c r="E66" i="22"/>
  <c r="G69" i="22"/>
  <c r="I72" i="22"/>
  <c r="K75" i="22"/>
  <c r="C81" i="22"/>
  <c r="E84" i="22"/>
  <c r="G87" i="22"/>
  <c r="I90" i="22"/>
  <c r="K93" i="22"/>
  <c r="C99" i="22"/>
  <c r="E102" i="22"/>
  <c r="G105" i="22"/>
  <c r="I108" i="22"/>
  <c r="K111" i="22"/>
  <c r="C117" i="22"/>
  <c r="E120" i="22"/>
  <c r="G126" i="22"/>
  <c r="I123" i="22"/>
  <c r="K129" i="22"/>
  <c r="C135" i="22"/>
  <c r="Y86" i="28"/>
  <c r="AB59" i="22"/>
  <c r="AG62" i="22"/>
  <c r="Y101" i="22"/>
  <c r="AE131" i="22"/>
  <c r="X71" i="22"/>
  <c r="AF104" i="22"/>
  <c r="AA77" i="22"/>
  <c r="AC110" i="22"/>
  <c r="X86" i="28"/>
  <c r="AB113" i="22"/>
  <c r="AB29" i="28"/>
  <c r="AE83" i="22"/>
  <c r="AA116" i="22"/>
  <c r="X11" i="22"/>
  <c r="AA17" i="28"/>
  <c r="AF23" i="28"/>
  <c r="AE17" i="22"/>
  <c r="AB14" i="22"/>
  <c r="AC26" i="22"/>
  <c r="AG17" i="28"/>
  <c r="AB26" i="28"/>
  <c r="AE26" i="22"/>
  <c r="AB17" i="22"/>
  <c r="AB66" i="22"/>
  <c r="AD69" i="22"/>
  <c r="Y110" i="28"/>
  <c r="AG68" i="22"/>
  <c r="AE104" i="22"/>
  <c r="Z77" i="22"/>
  <c r="AB110" i="22"/>
  <c r="AC83" i="22"/>
  <c r="Y116" i="22"/>
  <c r="X38" i="28"/>
  <c r="AD86" i="22"/>
  <c r="X119" i="22"/>
  <c r="AF47" i="28"/>
  <c r="AG89" i="22"/>
  <c r="AG119" i="22"/>
  <c r="Z17" i="28"/>
  <c r="AE23" i="28"/>
  <c r="AD17" i="22"/>
  <c r="AA14" i="22"/>
  <c r="AB26" i="22"/>
  <c r="AF17" i="28"/>
  <c r="AA26" i="28"/>
  <c r="AD26" i="22"/>
  <c r="AA17" i="22"/>
  <c r="AC11" i="22"/>
  <c r="AF72" i="22"/>
  <c r="AB84" i="22"/>
  <c r="AF92" i="28"/>
  <c r="Z65" i="28"/>
  <c r="AC119" i="28"/>
  <c r="AG89" i="28"/>
  <c r="AA62" i="28"/>
  <c r="X113" i="28"/>
  <c r="AB83" i="28"/>
  <c r="AA107" i="28"/>
  <c r="AE77" i="28"/>
  <c r="AC59" i="28"/>
  <c r="Y74" i="22"/>
  <c r="AC107" i="22"/>
  <c r="Z113" i="22"/>
  <c r="AD134" i="28"/>
  <c r="AC86" i="22"/>
  <c r="AG116" i="22"/>
  <c r="Z47" i="28"/>
  <c r="AF89" i="22"/>
  <c r="AF119" i="22"/>
  <c r="AF92" i="22"/>
  <c r="AE125" i="22"/>
  <c r="Y17" i="28"/>
  <c r="AB20" i="28"/>
  <c r="AG26" i="28"/>
  <c r="AG20" i="22"/>
  <c r="AA20" i="22"/>
  <c r="AC14" i="28"/>
  <c r="X23" i="28"/>
  <c r="Z11" i="28"/>
  <c r="AF20" i="22"/>
  <c r="AA23" i="22"/>
  <c r="X78" i="22"/>
  <c r="AD87" i="22"/>
  <c r="Z102" i="22"/>
  <c r="AB11" i="22"/>
  <c r="AF90" i="22"/>
  <c r="AB105" i="22"/>
  <c r="AD108" i="22"/>
  <c r="AF111" i="22"/>
  <c r="AG135" i="22"/>
  <c r="AE96" i="22"/>
  <c r="AC27" i="22"/>
  <c r="AA24" i="22"/>
  <c r="Y21" i="22"/>
  <c r="AG15" i="22"/>
  <c r="AE12" i="22"/>
  <c r="AG132" i="22"/>
  <c r="AE129" i="22"/>
  <c r="AC126" i="22"/>
  <c r="Y120" i="22"/>
  <c r="AG114" i="22"/>
  <c r="AE111" i="22"/>
  <c r="AC108" i="22"/>
  <c r="AA105" i="22"/>
  <c r="Y102" i="22"/>
  <c r="AG93" i="22"/>
  <c r="AE90" i="22"/>
  <c r="AC87" i="22"/>
  <c r="AA84" i="22"/>
  <c r="AG75" i="22"/>
  <c r="AE72" i="22"/>
  <c r="AC69" i="22"/>
  <c r="AA66" i="22"/>
  <c r="Y63" i="22"/>
  <c r="AF135" i="22"/>
  <c r="AD96" i="22"/>
  <c r="AB27" i="22"/>
  <c r="Z24" i="22"/>
  <c r="X21" i="22"/>
  <c r="AF15" i="22"/>
  <c r="AD12" i="22"/>
  <c r="AF132" i="22"/>
  <c r="AD129" i="22"/>
  <c r="AB126" i="22"/>
  <c r="X120" i="22"/>
  <c r="AF114" i="22"/>
  <c r="AD111" i="22"/>
  <c r="AB108" i="22"/>
  <c r="Z105" i="22"/>
  <c r="X102" i="22"/>
  <c r="AF93" i="22"/>
  <c r="AD90" i="22"/>
  <c r="AB87" i="22"/>
  <c r="Z84" i="22"/>
  <c r="AF75" i="22"/>
  <c r="AD72" i="22"/>
  <c r="AB69" i="22"/>
  <c r="Z66" i="22"/>
  <c r="X63" i="22"/>
  <c r="AE135" i="22"/>
  <c r="AC96" i="22"/>
  <c r="AA27" i="22"/>
  <c r="Y24" i="22"/>
  <c r="AG18" i="22"/>
  <c r="AE15" i="22"/>
  <c r="AC12" i="22"/>
  <c r="AE132" i="22"/>
  <c r="AC129" i="22"/>
  <c r="AA126" i="22"/>
  <c r="AG117" i="22"/>
  <c r="AE114" i="22"/>
  <c r="AC111" i="22"/>
  <c r="AA108" i="22"/>
  <c r="Y105" i="22"/>
  <c r="AE93" i="22"/>
  <c r="AC90" i="22"/>
  <c r="AA87" i="22"/>
  <c r="Y84" i="22"/>
  <c r="AG78" i="22"/>
  <c r="AE75" i="22"/>
  <c r="AC72" i="22"/>
  <c r="AA69" i="22"/>
  <c r="Y66" i="22"/>
  <c r="AG60" i="22"/>
  <c r="AD135" i="22"/>
  <c r="AB96" i="22"/>
  <c r="Z27" i="22"/>
  <c r="X24" i="22"/>
  <c r="AF18" i="22"/>
  <c r="AD15" i="22"/>
  <c r="AB12" i="22"/>
  <c r="AD132" i="22"/>
  <c r="AB129" i="22"/>
  <c r="Z126" i="22"/>
  <c r="AF117" i="22"/>
  <c r="AD114" i="22"/>
  <c r="AB111" i="22"/>
  <c r="Z108" i="22"/>
  <c r="X105" i="22"/>
  <c r="AD93" i="22"/>
  <c r="AB90" i="22"/>
  <c r="Z87" i="22"/>
  <c r="X84" i="22"/>
  <c r="AF78" i="22"/>
  <c r="AD75" i="22"/>
  <c r="AB72" i="22"/>
  <c r="Z69" i="22"/>
  <c r="X66" i="22"/>
  <c r="AF60" i="22"/>
  <c r="AC135" i="22"/>
  <c r="AA96" i="22"/>
  <c r="Y27" i="22"/>
  <c r="AG21" i="22"/>
  <c r="AE18" i="22"/>
  <c r="AC15" i="22"/>
  <c r="AA12" i="22"/>
  <c r="AC132" i="22"/>
  <c r="AA129" i="22"/>
  <c r="Y126" i="22"/>
  <c r="AG120" i="22"/>
  <c r="AE117" i="22"/>
  <c r="AC114" i="22"/>
  <c r="AA111" i="22"/>
  <c r="Y108" i="22"/>
  <c r="AG102" i="22"/>
  <c r="AC93" i="22"/>
  <c r="AA90" i="22"/>
  <c r="Y87" i="22"/>
  <c r="AE78" i="22"/>
  <c r="AC75" i="22"/>
  <c r="AA72" i="22"/>
  <c r="Y69" i="22"/>
  <c r="AG63" i="22"/>
  <c r="AE60" i="22"/>
  <c r="AB135" i="22"/>
  <c r="Z96" i="22"/>
  <c r="X27" i="22"/>
  <c r="AF21" i="22"/>
  <c r="AD18" i="22"/>
  <c r="AB15" i="22"/>
  <c r="Z12" i="22"/>
  <c r="AB132" i="22"/>
  <c r="Z129" i="22"/>
  <c r="X126" i="22"/>
  <c r="AF120" i="22"/>
  <c r="AD117" i="22"/>
  <c r="AB114" i="22"/>
  <c r="Z111" i="22"/>
  <c r="X108" i="22"/>
  <c r="AF102" i="22"/>
  <c r="AB93" i="22"/>
  <c r="Z90" i="22"/>
  <c r="X87" i="22"/>
  <c r="AD78" i="22"/>
  <c r="AB75" i="22"/>
  <c r="Z72" i="22"/>
  <c r="X69" i="22"/>
  <c r="AF63" i="22"/>
  <c r="AD60" i="22"/>
  <c r="AA135" i="22"/>
  <c r="Y96" i="22"/>
  <c r="AG24" i="22"/>
  <c r="AE21" i="22"/>
  <c r="AC18" i="22"/>
  <c r="AA15" i="22"/>
  <c r="Y12" i="22"/>
  <c r="AA132" i="22"/>
  <c r="Y129" i="22"/>
  <c r="AE120" i="22"/>
  <c r="AC117" i="22"/>
  <c r="AA114" i="22"/>
  <c r="Y111" i="22"/>
  <c r="AG105" i="22"/>
  <c r="AE102" i="22"/>
  <c r="AA93" i="22"/>
  <c r="Y90" i="22"/>
  <c r="AG84" i="22"/>
  <c r="AC78" i="22"/>
  <c r="AA75" i="22"/>
  <c r="Y72" i="22"/>
  <c r="AG66" i="22"/>
  <c r="AE63" i="22"/>
  <c r="AC60" i="22"/>
  <c r="Z135" i="22"/>
  <c r="X96" i="22"/>
  <c r="AF24" i="22"/>
  <c r="AD21" i="22"/>
  <c r="AB18" i="22"/>
  <c r="Z15" i="22"/>
  <c r="X12" i="22"/>
  <c r="Z132" i="22"/>
  <c r="X129" i="22"/>
  <c r="AD120" i="22"/>
  <c r="AB117" i="22"/>
  <c r="Z114" i="22"/>
  <c r="X111" i="22"/>
  <c r="AF105" i="22"/>
  <c r="AD102" i="22"/>
  <c r="Z93" i="22"/>
  <c r="X90" i="22"/>
  <c r="AF84" i="22"/>
  <c r="AB78" i="22"/>
  <c r="Z75" i="22"/>
  <c r="X72" i="22"/>
  <c r="AF66" i="22"/>
  <c r="AD63" i="22"/>
  <c r="AB60" i="22"/>
  <c r="Y135" i="22"/>
  <c r="AG27" i="22"/>
  <c r="AE24" i="22"/>
  <c r="AC21" i="22"/>
  <c r="AA18" i="22"/>
  <c r="Y15" i="22"/>
  <c r="Y132" i="22"/>
  <c r="AG126" i="22"/>
  <c r="AC120" i="22"/>
  <c r="AA117" i="22"/>
  <c r="Y114" i="22"/>
  <c r="AG108" i="22"/>
  <c r="AE105" i="22"/>
  <c r="AC102" i="22"/>
  <c r="Y93" i="22"/>
  <c r="AG87" i="22"/>
  <c r="AE84" i="22"/>
  <c r="AA78" i="22"/>
  <c r="Y75" i="22"/>
  <c r="AG69" i="22"/>
  <c r="AE66" i="22"/>
  <c r="AC63" i="22"/>
  <c r="AA60" i="22"/>
  <c r="X135" i="22"/>
  <c r="AF27" i="22"/>
  <c r="AD24" i="22"/>
  <c r="AB21" i="22"/>
  <c r="Z18" i="22"/>
  <c r="X15" i="22"/>
  <c r="X132" i="22"/>
  <c r="AF126" i="22"/>
  <c r="AB120" i="22"/>
  <c r="Z117" i="22"/>
  <c r="X114" i="22"/>
  <c r="AF108" i="22"/>
  <c r="AD105" i="22"/>
  <c r="AB102" i="22"/>
  <c r="X93" i="22"/>
  <c r="AF87" i="22"/>
  <c r="AD84" i="22"/>
  <c r="Z78" i="22"/>
  <c r="X75" i="22"/>
  <c r="AF69" i="22"/>
  <c r="AD66" i="22"/>
  <c r="AB63" i="22"/>
  <c r="Z60" i="22"/>
  <c r="AG96" i="22"/>
  <c r="AE27" i="22"/>
  <c r="AC24" i="22"/>
  <c r="AA21" i="22"/>
  <c r="Y18" i="22"/>
  <c r="AG12" i="22"/>
  <c r="AG129" i="22"/>
  <c r="AE126" i="22"/>
  <c r="AA120" i="22"/>
  <c r="Y117" i="22"/>
  <c r="AG111" i="22"/>
  <c r="AE108" i="22"/>
  <c r="AC105" i="22"/>
  <c r="AA102" i="22"/>
  <c r="AG90" i="22"/>
  <c r="AE87" i="22"/>
  <c r="AC84" i="22"/>
  <c r="Y78" i="22"/>
  <c r="AG72" i="22"/>
  <c r="AE69" i="22"/>
  <c r="AC66" i="22"/>
  <c r="AA63" i="22"/>
  <c r="Y60" i="22"/>
  <c r="X117" i="22"/>
  <c r="AD126" i="22"/>
  <c r="X18" i="22"/>
  <c r="Z120" i="22"/>
  <c r="AF129" i="22"/>
  <c r="Z21" i="22"/>
  <c r="X23" i="22"/>
  <c r="AF14" i="28"/>
  <c r="AA23" i="28"/>
  <c r="AC11" i="28"/>
  <c r="AB24" i="22"/>
  <c r="X60" i="22"/>
  <c r="AD27" i="22"/>
  <c r="AG83" i="28"/>
  <c r="AD59" i="22"/>
  <c r="AF107" i="28"/>
  <c r="X59" i="28"/>
  <c r="AG104" i="28"/>
  <c r="AA77" i="28"/>
  <c r="AG59" i="28"/>
  <c r="X104" i="28"/>
  <c r="AB74" i="28"/>
  <c r="AE131" i="28"/>
  <c r="Y101" i="28"/>
  <c r="AC71" i="28"/>
  <c r="Z125" i="28"/>
  <c r="AD92" i="28"/>
  <c r="X65" i="28"/>
  <c r="AC116" i="28"/>
  <c r="AG86" i="28"/>
  <c r="AG128" i="22"/>
  <c r="X68" i="22"/>
  <c r="X104" i="22"/>
  <c r="AD134" i="22"/>
  <c r="AA74" i="22"/>
  <c r="AE107" i="22"/>
  <c r="AB77" i="22"/>
  <c r="AD110" i="22"/>
  <c r="AC113" i="22"/>
  <c r="AC23" i="22"/>
  <c r="Y14" i="28"/>
  <c r="AD20" i="28"/>
  <c r="AF11" i="28"/>
  <c r="AG26" i="22"/>
  <c r="AC20" i="22"/>
  <c r="AE14" i="28"/>
  <c r="Z23" i="28"/>
  <c r="AB11" i="28"/>
  <c r="AF26" i="22"/>
  <c r="Z63" i="22"/>
  <c r="AF96" i="22"/>
  <c r="U29" i="28"/>
  <c r="T104" i="28"/>
  <c r="P128" i="22"/>
  <c r="R62" i="28"/>
  <c r="T83" i="22"/>
  <c r="R44" i="28"/>
  <c r="M35" i="28"/>
  <c r="V56" i="28"/>
  <c r="O32" i="28"/>
  <c r="O83" i="28"/>
  <c r="R107" i="22"/>
  <c r="P53" i="28"/>
  <c r="P104" i="28"/>
  <c r="V59" i="28"/>
  <c r="M65" i="22"/>
  <c r="M119" i="28"/>
  <c r="M65" i="28"/>
  <c r="R92" i="22"/>
  <c r="N35" i="28"/>
  <c r="P89" i="28"/>
  <c r="M59" i="28"/>
  <c r="O92" i="22"/>
  <c r="Q44" i="28"/>
  <c r="M89" i="28"/>
  <c r="O77" i="22"/>
  <c r="S32" i="28"/>
  <c r="T125" i="22"/>
  <c r="S68" i="22"/>
  <c r="S125" i="28"/>
  <c r="P83" i="22"/>
  <c r="R35" i="28"/>
  <c r="R86" i="28"/>
  <c r="V119" i="28"/>
  <c r="O89" i="22"/>
  <c r="P134" i="22"/>
  <c r="M26" i="22"/>
  <c r="O17" i="22"/>
  <c r="T20" i="22"/>
  <c r="M11" i="28"/>
  <c r="Q26" i="28"/>
  <c r="S20" i="28"/>
  <c r="M17" i="28"/>
  <c r="R131" i="22"/>
  <c r="N74" i="28"/>
  <c r="P95" i="22"/>
  <c r="N56" i="28"/>
  <c r="O56" i="28"/>
  <c r="R65" i="22"/>
  <c r="T65" i="22"/>
  <c r="U74" i="22"/>
  <c r="M29" i="28"/>
  <c r="T92" i="22"/>
  <c r="N50" i="28"/>
  <c r="N101" i="28"/>
  <c r="U113" i="28"/>
  <c r="P89" i="22"/>
  <c r="V29" i="28"/>
  <c r="N86" i="28"/>
  <c r="M89" i="22"/>
  <c r="S29" i="28"/>
  <c r="U83" i="28"/>
  <c r="V125" i="22"/>
  <c r="M74" i="22"/>
  <c r="Q29" i="28"/>
  <c r="M74" i="28"/>
  <c r="R119" i="22"/>
  <c r="Q65" i="22"/>
  <c r="Q119" i="28"/>
  <c r="P32" i="28"/>
  <c r="R134" i="28"/>
  <c r="R23" i="22"/>
  <c r="N17" i="22"/>
  <c r="T17" i="22"/>
  <c r="Q11" i="28"/>
  <c r="P26" i="28"/>
  <c r="R20" i="28"/>
  <c r="V14" i="28"/>
  <c r="P29" i="28"/>
  <c r="N92" i="28"/>
  <c r="Q113" i="22"/>
  <c r="M53" i="28"/>
  <c r="V128" i="28"/>
  <c r="T134" i="22"/>
  <c r="T83" i="28"/>
  <c r="V104" i="22"/>
  <c r="T62" i="22"/>
  <c r="Q74" i="22"/>
  <c r="N77" i="22"/>
  <c r="P77" i="22"/>
  <c r="R125" i="22"/>
  <c r="S71" i="22"/>
  <c r="U131" i="28"/>
  <c r="U74" i="28"/>
  <c r="R89" i="22"/>
  <c r="V44" i="28"/>
  <c r="V95" i="28"/>
  <c r="P125" i="22"/>
  <c r="S110" i="28"/>
  <c r="O59" i="22"/>
  <c r="T134" i="28"/>
  <c r="R59" i="22"/>
  <c r="U83" i="22"/>
  <c r="Q134" i="28"/>
  <c r="T119" i="22"/>
  <c r="U68" i="22"/>
  <c r="O134" i="28"/>
  <c r="U68" i="28"/>
  <c r="P116" i="22"/>
  <c r="O62" i="22"/>
  <c r="S104" i="28"/>
  <c r="S59" i="28"/>
  <c r="V74" i="22"/>
  <c r="N29" i="28"/>
  <c r="T71" i="28"/>
  <c r="N38" i="28"/>
  <c r="M68" i="28"/>
  <c r="O134" i="22"/>
  <c r="Q23" i="22"/>
  <c r="M17" i="22"/>
  <c r="T14" i="22"/>
  <c r="P11" i="28"/>
  <c r="O26" i="28"/>
  <c r="Q20" i="28"/>
  <c r="T14" i="28"/>
  <c r="P23" i="22"/>
  <c r="O14" i="22"/>
  <c r="U11" i="22"/>
  <c r="O11" i="28"/>
  <c r="U23" i="28"/>
  <c r="P20" i="28"/>
  <c r="S14" i="28"/>
  <c r="U56" i="28"/>
  <c r="Q119" i="22"/>
  <c r="R68" i="22"/>
  <c r="N116" i="28"/>
  <c r="P65" i="28"/>
  <c r="M11" i="22"/>
  <c r="O23" i="22"/>
  <c r="N14" i="22"/>
  <c r="U26" i="22"/>
  <c r="N11" i="28"/>
  <c r="T23" i="28"/>
  <c r="O20" i="28"/>
  <c r="O14" i="28"/>
  <c r="M125" i="28"/>
  <c r="R11" i="22"/>
  <c r="N23" i="22"/>
  <c r="M14" i="22"/>
  <c r="U23" i="22"/>
  <c r="R11" i="28"/>
  <c r="S23" i="28"/>
  <c r="N20" i="28"/>
  <c r="N14" i="28"/>
  <c r="M113" i="22"/>
  <c r="R77" i="22"/>
  <c r="S134" i="28"/>
  <c r="Q11" i="22"/>
  <c r="P20" i="22"/>
  <c r="S11" i="22"/>
  <c r="U20" i="22"/>
  <c r="V11" i="28"/>
  <c r="R23" i="28"/>
  <c r="M20" i="28"/>
  <c r="M14" i="28"/>
  <c r="N89" i="22"/>
  <c r="U125" i="22"/>
  <c r="O38" i="28"/>
  <c r="P11" i="22"/>
  <c r="O20" i="22"/>
  <c r="S26" i="22"/>
  <c r="U17" i="22"/>
  <c r="V26" i="28"/>
  <c r="Q23" i="28"/>
  <c r="V17" i="28"/>
  <c r="S135" i="22"/>
  <c r="Q132" i="22"/>
  <c r="O129" i="22"/>
  <c r="M126" i="22"/>
  <c r="U120" i="22"/>
  <c r="S117" i="22"/>
  <c r="Q114" i="22"/>
  <c r="O111" i="22"/>
  <c r="M108" i="22"/>
  <c r="U102" i="22"/>
  <c r="Q96" i="22"/>
  <c r="O93" i="22"/>
  <c r="M90" i="22"/>
  <c r="U84" i="22"/>
  <c r="Q78" i="22"/>
  <c r="O75" i="22"/>
  <c r="M72" i="22"/>
  <c r="U66" i="22"/>
  <c r="S63" i="22"/>
  <c r="Q60" i="22"/>
  <c r="O27" i="22"/>
  <c r="M24" i="22"/>
  <c r="U18" i="22"/>
  <c r="S15" i="22"/>
  <c r="N12" i="22"/>
  <c r="R135" i="22"/>
  <c r="P132" i="22"/>
  <c r="N129" i="22"/>
  <c r="T120" i="22"/>
  <c r="R117" i="22"/>
  <c r="P114" i="22"/>
  <c r="N111" i="22"/>
  <c r="V105" i="22"/>
  <c r="T102" i="22"/>
  <c r="P96" i="22"/>
  <c r="N93" i="22"/>
  <c r="V87" i="22"/>
  <c r="T84" i="22"/>
  <c r="P78" i="22"/>
  <c r="N75" i="22"/>
  <c r="V69" i="22"/>
  <c r="T66" i="22"/>
  <c r="R63" i="22"/>
  <c r="P60" i="22"/>
  <c r="N27" i="22"/>
  <c r="V21" i="22"/>
  <c r="T18" i="22"/>
  <c r="R15" i="22"/>
  <c r="O12" i="22"/>
  <c r="Q135" i="22"/>
  <c r="O132" i="22"/>
  <c r="M129" i="22"/>
  <c r="S120" i="22"/>
  <c r="Q117" i="22"/>
  <c r="O114" i="22"/>
  <c r="M111" i="22"/>
  <c r="U105" i="22"/>
  <c r="S102" i="22"/>
  <c r="O96" i="22"/>
  <c r="M93" i="22"/>
  <c r="U87" i="22"/>
  <c r="S84" i="22"/>
  <c r="O78" i="22"/>
  <c r="M75" i="22"/>
  <c r="U69" i="22"/>
  <c r="S66" i="22"/>
  <c r="Q63" i="22"/>
  <c r="O60" i="22"/>
  <c r="M27" i="22"/>
  <c r="U21" i="22"/>
  <c r="S18" i="22"/>
  <c r="Q15" i="22"/>
  <c r="P12" i="22"/>
  <c r="P135" i="22"/>
  <c r="N132" i="22"/>
  <c r="V126" i="22"/>
  <c r="R120" i="22"/>
  <c r="P117" i="22"/>
  <c r="N114" i="22"/>
  <c r="V108" i="22"/>
  <c r="T105" i="22"/>
  <c r="R102" i="22"/>
  <c r="N96" i="22"/>
  <c r="V90" i="22"/>
  <c r="T87" i="22"/>
  <c r="R84" i="22"/>
  <c r="N78" i="22"/>
  <c r="V72" i="22"/>
  <c r="T69" i="22"/>
  <c r="R66" i="22"/>
  <c r="P63" i="22"/>
  <c r="N60" i="22"/>
  <c r="V24" i="22"/>
  <c r="T21" i="22"/>
  <c r="R18" i="22"/>
  <c r="P15" i="22"/>
  <c r="Q12" i="22"/>
  <c r="O135" i="22"/>
  <c r="M132" i="22"/>
  <c r="U126" i="22"/>
  <c r="Q120" i="22"/>
  <c r="O117" i="22"/>
  <c r="M114" i="22"/>
  <c r="U108" i="22"/>
  <c r="S105" i="22"/>
  <c r="Q102" i="22"/>
  <c r="M96" i="22"/>
  <c r="U90" i="22"/>
  <c r="S87" i="22"/>
  <c r="Q84" i="22"/>
  <c r="M78" i="22"/>
  <c r="U72" i="22"/>
  <c r="S69" i="22"/>
  <c r="Q66" i="22"/>
  <c r="O63" i="22"/>
  <c r="M60" i="22"/>
  <c r="U24" i="22"/>
  <c r="S21" i="22"/>
  <c r="Q18" i="22"/>
  <c r="O15" i="22"/>
  <c r="M12" i="22"/>
  <c r="N135" i="22"/>
  <c r="V129" i="22"/>
  <c r="T126" i="22"/>
  <c r="P120" i="22"/>
  <c r="N117" i="22"/>
  <c r="V111" i="22"/>
  <c r="T108" i="22"/>
  <c r="R105" i="22"/>
  <c r="P102" i="22"/>
  <c r="V93" i="22"/>
  <c r="T90" i="22"/>
  <c r="R87" i="22"/>
  <c r="P84" i="22"/>
  <c r="V75" i="22"/>
  <c r="T72" i="22"/>
  <c r="R69" i="22"/>
  <c r="P66" i="22"/>
  <c r="N63" i="22"/>
  <c r="V27" i="22"/>
  <c r="T24" i="22"/>
  <c r="R21" i="22"/>
  <c r="P18" i="22"/>
  <c r="N15" i="22"/>
  <c r="M135" i="22"/>
  <c r="U129" i="22"/>
  <c r="S126" i="22"/>
  <c r="O120" i="22"/>
  <c r="M117" i="22"/>
  <c r="U111" i="22"/>
  <c r="S108" i="22"/>
  <c r="Q105" i="22"/>
  <c r="O102" i="22"/>
  <c r="U93" i="22"/>
  <c r="S90" i="22"/>
  <c r="Q87" i="22"/>
  <c r="O84" i="22"/>
  <c r="U75" i="22"/>
  <c r="S72" i="22"/>
  <c r="Q69" i="22"/>
  <c r="O66" i="22"/>
  <c r="M63" i="22"/>
  <c r="U27" i="22"/>
  <c r="S24" i="22"/>
  <c r="Q21" i="22"/>
  <c r="O18" i="22"/>
  <c r="M15" i="22"/>
  <c r="V132" i="22"/>
  <c r="T129" i="22"/>
  <c r="R126" i="22"/>
  <c r="N120" i="22"/>
  <c r="V114" i="22"/>
  <c r="T111" i="22"/>
  <c r="R108" i="22"/>
  <c r="P105" i="22"/>
  <c r="N102" i="22"/>
  <c r="V96" i="22"/>
  <c r="T93" i="22"/>
  <c r="R90" i="22"/>
  <c r="P87" i="22"/>
  <c r="N84" i="22"/>
  <c r="V78" i="22"/>
  <c r="T75" i="22"/>
  <c r="R72" i="22"/>
  <c r="P69" i="22"/>
  <c r="N66" i="22"/>
  <c r="V60" i="22"/>
  <c r="T27" i="22"/>
  <c r="R24" i="22"/>
  <c r="P21" i="22"/>
  <c r="N18" i="22"/>
  <c r="V12" i="22"/>
  <c r="U132" i="22"/>
  <c r="S129" i="22"/>
  <c r="Q126" i="22"/>
  <c r="M120" i="22"/>
  <c r="U114" i="22"/>
  <c r="S111" i="22"/>
  <c r="Q108" i="22"/>
  <c r="O105" i="22"/>
  <c r="M102" i="22"/>
  <c r="U96" i="22"/>
  <c r="S93" i="22"/>
  <c r="Q90" i="22"/>
  <c r="O87" i="22"/>
  <c r="M84" i="22"/>
  <c r="U78" i="22"/>
  <c r="S75" i="22"/>
  <c r="Q72" i="22"/>
  <c r="O69" i="22"/>
  <c r="M66" i="22"/>
  <c r="U60" i="22"/>
  <c r="S27" i="22"/>
  <c r="Q24" i="22"/>
  <c r="O21" i="22"/>
  <c r="M18" i="22"/>
  <c r="U12" i="22"/>
  <c r="V135" i="22"/>
  <c r="T132" i="22"/>
  <c r="R129" i="22"/>
  <c r="P126" i="22"/>
  <c r="V117" i="22"/>
  <c r="T114" i="22"/>
  <c r="R111" i="22"/>
  <c r="P108" i="22"/>
  <c r="N105" i="22"/>
  <c r="T96" i="22"/>
  <c r="R93" i="22"/>
  <c r="P90" i="22"/>
  <c r="N87" i="22"/>
  <c r="T78" i="22"/>
  <c r="R75" i="22"/>
  <c r="P72" i="22"/>
  <c r="N69" i="22"/>
  <c r="V63" i="22"/>
  <c r="T60" i="22"/>
  <c r="R27" i="22"/>
  <c r="P24" i="22"/>
  <c r="N21" i="22"/>
  <c r="V15" i="22"/>
  <c r="T12" i="22"/>
  <c r="U135" i="22"/>
  <c r="S132" i="22"/>
  <c r="Q129" i="22"/>
  <c r="O126" i="22"/>
  <c r="U117" i="22"/>
  <c r="S114" i="22"/>
  <c r="Q111" i="22"/>
  <c r="O108" i="22"/>
  <c r="M105" i="22"/>
  <c r="S96" i="22"/>
  <c r="Q93" i="22"/>
  <c r="O90" i="22"/>
  <c r="M87" i="22"/>
  <c r="S78" i="22"/>
  <c r="Q75" i="22"/>
  <c r="O72" i="22"/>
  <c r="M69" i="22"/>
  <c r="U63" i="22"/>
  <c r="S60" i="22"/>
  <c r="Q27" i="22"/>
  <c r="O24" i="22"/>
  <c r="M21" i="22"/>
  <c r="U15" i="22"/>
  <c r="S12" i="22"/>
  <c r="T135" i="22"/>
  <c r="R132" i="22"/>
  <c r="P129" i="22"/>
  <c r="N126" i="22"/>
  <c r="V120" i="22"/>
  <c r="T117" i="22"/>
  <c r="R114" i="22"/>
  <c r="P111" i="22"/>
  <c r="N108" i="22"/>
  <c r="V102" i="22"/>
  <c r="R96" i="22"/>
  <c r="P93" i="22"/>
  <c r="N90" i="22"/>
  <c r="V84" i="22"/>
  <c r="R78" i="22"/>
  <c r="P75" i="22"/>
  <c r="N72" i="22"/>
  <c r="V66" i="22"/>
  <c r="T63" i="22"/>
  <c r="R60" i="22"/>
  <c r="P27" i="22"/>
  <c r="N24" i="22"/>
  <c r="V18" i="22"/>
  <c r="T15" i="22"/>
  <c r="R12" i="22"/>
  <c r="U14" i="28"/>
  <c r="P17" i="22"/>
  <c r="N17" i="28"/>
  <c r="P14" i="28"/>
  <c r="R17" i="28"/>
  <c r="T20" i="28"/>
  <c r="V23" i="28"/>
  <c r="U11" i="28"/>
  <c r="V23" i="22"/>
  <c r="T23" i="22"/>
  <c r="P14" i="22"/>
  <c r="Q20" i="22"/>
  <c r="Q26" i="22"/>
  <c r="R101" i="22"/>
  <c r="M131" i="22"/>
  <c r="Q110" i="28"/>
  <c r="V89" i="22"/>
  <c r="V128" i="22"/>
  <c r="P110" i="28"/>
  <c r="V74" i="28"/>
  <c r="P119" i="28"/>
  <c r="T56" i="28"/>
  <c r="Q65" i="28"/>
  <c r="U107" i="28"/>
  <c r="O47" i="28"/>
  <c r="S86" i="22"/>
  <c r="R59" i="28"/>
  <c r="O77" i="28"/>
  <c r="S119" i="28"/>
  <c r="O59" i="28"/>
  <c r="Q95" i="28"/>
  <c r="U32" i="28"/>
  <c r="O74" i="22"/>
  <c r="T116" i="22"/>
  <c r="P59" i="22"/>
  <c r="P38" i="28"/>
  <c r="T77" i="22"/>
  <c r="O125" i="22"/>
  <c r="Q89" i="28"/>
  <c r="U134" i="28"/>
  <c r="O68" i="22"/>
  <c r="S110" i="22"/>
  <c r="T74" i="28"/>
  <c r="N119" i="28"/>
  <c r="R56" i="28"/>
  <c r="V95" i="22"/>
  <c r="M62" i="28"/>
  <c r="Q104" i="28"/>
  <c r="U41" i="28"/>
  <c r="O83" i="22"/>
  <c r="N110" i="22"/>
  <c r="V86" i="28"/>
  <c r="N134" i="28"/>
  <c r="U62" i="22"/>
  <c r="N107" i="22"/>
  <c r="Q14" i="28"/>
  <c r="S17" i="28"/>
  <c r="U20" i="28"/>
  <c r="M26" i="28"/>
  <c r="T11" i="28"/>
  <c r="V26" i="22"/>
  <c r="T26" i="22"/>
  <c r="Q14" i="22"/>
  <c r="R20" i="22"/>
  <c r="R26" i="22"/>
  <c r="V38" i="28"/>
  <c r="N125" i="22"/>
  <c r="M125" i="22"/>
  <c r="R125" i="28"/>
  <c r="P101" i="22"/>
  <c r="S68" i="28"/>
  <c r="M113" i="28"/>
  <c r="Q50" i="28"/>
  <c r="U89" i="22"/>
  <c r="U125" i="28"/>
  <c r="S101" i="22"/>
  <c r="S59" i="22"/>
  <c r="M38" i="28"/>
  <c r="Q77" i="22"/>
  <c r="V119" i="22"/>
  <c r="N104" i="28"/>
  <c r="R41" i="28"/>
  <c r="S92" i="28"/>
  <c r="M32" i="28"/>
  <c r="Q71" i="22"/>
  <c r="V113" i="22"/>
  <c r="V77" i="28"/>
  <c r="P125" i="28"/>
  <c r="N101" i="22"/>
  <c r="O65" i="28"/>
  <c r="S107" i="28"/>
  <c r="R14" i="28"/>
  <c r="T17" i="28"/>
  <c r="V20" i="28"/>
  <c r="N26" i="28"/>
  <c r="S11" i="28"/>
  <c r="V11" i="22"/>
  <c r="T11" i="22"/>
  <c r="R14" i="22"/>
  <c r="M23" i="22"/>
  <c r="N11" i="22"/>
  <c r="Q110" i="22"/>
  <c r="O89" i="28"/>
  <c r="P110" i="22"/>
  <c r="N89" i="28"/>
  <c r="P83" i="28"/>
  <c r="T128" i="28"/>
  <c r="N62" i="22"/>
  <c r="R104" i="22"/>
  <c r="U71" i="28"/>
  <c r="O116" i="28"/>
  <c r="S53" i="28"/>
  <c r="M95" i="22"/>
  <c r="V59" i="22"/>
  <c r="S83" i="28"/>
  <c r="M131" i="28"/>
  <c r="Q62" i="22"/>
  <c r="U104" i="22"/>
  <c r="U101" i="28"/>
  <c r="O41" i="28"/>
  <c r="V62" i="28"/>
  <c r="P107" i="28"/>
  <c r="T44" i="28"/>
  <c r="N86" i="22"/>
  <c r="U95" i="28"/>
  <c r="O35" i="28"/>
  <c r="S74" i="22"/>
  <c r="N119" i="22"/>
  <c r="N83" i="28"/>
  <c r="R128" i="28"/>
  <c r="P104" i="22"/>
  <c r="Q68" i="28"/>
  <c r="U110" i="28"/>
  <c r="O50" i="28"/>
  <c r="S89" i="22"/>
  <c r="V86" i="22"/>
  <c r="T65" i="28"/>
  <c r="T128" i="22"/>
  <c r="V107" i="28"/>
  <c r="S44" i="28"/>
  <c r="O11" i="22"/>
  <c r="N20" i="22"/>
  <c r="S23" i="22"/>
  <c r="U14" i="22"/>
  <c r="U26" i="28"/>
  <c r="P23" i="28"/>
  <c r="U17" i="28"/>
  <c r="U86" i="22"/>
  <c r="O44" i="28"/>
  <c r="O95" i="28"/>
  <c r="O29" i="28"/>
  <c r="V92" i="22"/>
  <c r="N47" i="28"/>
  <c r="V65" i="28"/>
  <c r="N134" i="22"/>
  <c r="P26" i="22"/>
  <c r="M20" i="22"/>
  <c r="S20" i="22"/>
  <c r="V20" i="22"/>
  <c r="T26" i="28"/>
  <c r="O23" i="28"/>
  <c r="Q17" i="28"/>
  <c r="N53" i="28"/>
  <c r="T95" i="28"/>
  <c r="Q59" i="22"/>
  <c r="U50" i="28"/>
  <c r="T59" i="22"/>
  <c r="S83" i="22"/>
  <c r="M41" i="28"/>
  <c r="M92" i="28"/>
  <c r="M77" i="22"/>
  <c r="M134" i="28"/>
  <c r="M77" i="28"/>
  <c r="T89" i="22"/>
  <c r="V41" i="28"/>
  <c r="V92" i="28"/>
  <c r="R77" i="28"/>
  <c r="M68" i="22"/>
  <c r="O26" i="22"/>
  <c r="R17" i="22"/>
  <c r="S17" i="22"/>
  <c r="V17" i="22"/>
  <c r="S26" i="28"/>
  <c r="N23" i="28"/>
  <c r="P17" i="28"/>
</calcChain>
</file>

<file path=xl/sharedStrings.xml><?xml version="1.0" encoding="utf-8"?>
<sst xmlns="http://schemas.openxmlformats.org/spreadsheetml/2006/main" count="881" uniqueCount="141">
  <si>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</si>
  <si>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</si>
  <si>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</si>
  <si>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</si>
  <si>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</si>
  <si>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</si>
  <si>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</si>
  <si>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</si>
  <si>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</si>
  <si>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</si>
  <si>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</si>
  <si>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</si>
  <si>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</si>
  <si>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</si>
  <si>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</si>
  <si>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</si>
  <si>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</si>
  <si>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</si>
  <si>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</si>
  <si>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</si>
  <si>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</si>
  <si>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</si>
  <si>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</si>
  <si>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</si>
  <si>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</si>
  <si>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</si>
  <si>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</si>
  <si>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</si>
  <si>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</si>
  <si>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</si>
  <si>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</si>
  <si>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</si>
  <si>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</si>
  <si>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</si>
  <si>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</si>
  <si>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</si>
  <si>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</si>
  <si>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</si>
  <si>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</si>
  <si>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</si>
  <si>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</si>
  <si>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</si>
  <si>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</si>
  <si>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</si>
  <si>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</si>
  <si>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</si>
  <si>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</si>
  <si>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</si>
  <si>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</si>
  <si>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</si>
  <si>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</si>
  <si>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</si>
  <si>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</si>
  <si>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</si>
  <si>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</si>
  <si>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</si>
  <si>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</si>
  <si>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</si>
  <si>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</si>
  <si>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</si>
  <si>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</si>
  <si>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</si>
  <si>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</si>
  <si>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</si>
  <si>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</si>
  <si>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</si>
  <si>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</si>
  <si>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</si>
  <si>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</si>
  <si>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</si>
  <si>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</si>
  <si>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</si>
  <si>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</si>
  <si>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</si>
  <si>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</si>
  <si>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</si>
  <si>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</si>
  <si>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</si>
  <si>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</si>
  <si>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</si>
  <si>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</si>
  <si>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</si>
  <si>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</si>
  <si>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</si>
  <si>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</si>
  <si>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</si>
  <si>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</si>
  <si>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</si>
  <si>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</si>
  <si>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</si>
  <si>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</si>
  <si>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</si>
  <si>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</si>
  <si>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</si>
  <si>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</si>
  <si>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</si>
  <si>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</si>
  <si>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</si>
  <si>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</si>
  <si>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</si>
  <si>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</si>
  <si>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</si>
  <si>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Current Week RevPAR</t>
  </si>
  <si>
    <t>Update Rolling 28 day period date here.</t>
  </si>
  <si>
    <t>Update Current Week Date Here</t>
  </si>
  <si>
    <t>Richmond CBD, VA</t>
  </si>
  <si>
    <t>Virginia Luxury</t>
  </si>
  <si>
    <t>Virginia Upper Upscale</t>
  </si>
  <si>
    <t>Virginia Upscale</t>
  </si>
  <si>
    <t>Virginia Upper Midscale</t>
  </si>
  <si>
    <t>Virginia Midscale</t>
  </si>
  <si>
    <t>Virginia Economy</t>
  </si>
  <si>
    <t>Luxury</t>
  </si>
  <si>
    <t>Upper Upscale</t>
  </si>
  <si>
    <t>Upscale</t>
  </si>
  <si>
    <t>Upper Midscale</t>
  </si>
  <si>
    <t>Midscale</t>
  </si>
  <si>
    <t>Economy</t>
  </si>
  <si>
    <t>SOURCE: COSTAR REALTY INFORMATION, INC. 
REPUBLICATION OR OTHER RE-USE OF THIS DATA WITHOUT THE EXPRESS WRITTEN PERMISSION OF COSTAR IS STRICTLY PROHIBITED</t>
  </si>
  <si>
    <t>Virginia Class Scales</t>
  </si>
  <si>
    <t>2025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2025 STR, LLC / STR Global, Ltd. trading as "STR".</t>
  </si>
  <si>
    <t>Feb / Mar</t>
  </si>
  <si>
    <t>Saturday, Mar 1st</t>
  </si>
  <si>
    <t xml:space="preserve"> - First Day of Ramadan</t>
  </si>
  <si>
    <t>Mar</t>
  </si>
  <si>
    <t>% Change Vs. 2024</t>
  </si>
  <si>
    <t>VTC Defined Tourism Regions</t>
  </si>
  <si>
    <t>STR/CoSTAR Designated Hospitality Markets</t>
  </si>
  <si>
    <t>Monday, Mar 11th</t>
  </si>
  <si>
    <t>Monday, Mar 17th</t>
  </si>
  <si>
    <t xml:space="preserve"> - St. Patrick's Day</t>
  </si>
  <si>
    <t>Sunday, Mar 17th</t>
  </si>
  <si>
    <t>Friday, Mar 29th</t>
  </si>
  <si>
    <t xml:space="preserve"> - Good Friday</t>
  </si>
  <si>
    <t>Week of March 16 to March 22, 2025</t>
  </si>
  <si>
    <t>February 23 - March 22, 2025
Rolling-28 Day Period</t>
  </si>
  <si>
    <t>For the Week of March 16, 2025 to March 22, 2025</t>
  </si>
  <si>
    <t>Mar / Apr</t>
  </si>
  <si>
    <t>Sunday, Mar 31st</t>
  </si>
  <si>
    <t xml:space="preserve"> - Easter Sunday</t>
  </si>
  <si>
    <r>
      <t>Note:</t>
    </r>
    <r>
      <rPr>
        <sz val="10"/>
        <rFont val="Arial"/>
      </rPr>
      <t xml:space="preserve"> Weekdays - Sunday through Thursday,  Weekends - Friday and Saturday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</si>
</sst>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
    <numFmt numFmtId="165" formatCode="0.0"/>
    <numFmt numFmtId="166" formatCode="&quot;$&quot;#,##0.00"/>
    <numFmt numFmtId="167" formatCode="0.0&quot;%&quot;"/>
    <numFmt numFmtId="168" formatCode="0.0%"/>
  </numFmts>
  <fonts count="35"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b/>
      <sz val="14"/>
      <name val="Arial"/>
      <family val="2"/>
    </font>
    <font>
      <sz val="10"/>
      <name val="Arial"/>
      <family val="2"/>
    </font>
    <font>
      <sz val="10"/>
      <name val="Arial"/>
      <family val="2"/>
    </font>
    <font>
      <sz val="10"/>
      <name val="Arial"/>
      <family val="2"/>
    </font>
    <font>
      <sz val="11"/>
      <name val="Asap"/>
    </font>
    <font>
      <b/>
      <sz val="11"/>
      <name val="Asap"/>
    </font>
    <font>
      <b/>
      <sz val="11"/>
      <color theme="0"/>
      <name val="Asap"/>
    </font>
    <font>
      <sz val="10"/>
      <name val="Arial"/>
    </font>
    <font>
      <sz val="26"/>
      <name val="Arial"/>
    </font>
  </fonts>
  <fills count="10">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indexed="55"/>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DC5858"/>
        <bgColor indexed="64"/>
      </patternFill>
    </fill>
    <fill>
      <patternFill patternType="solid">
        <fgColor theme="0" tint="-0.499984740745262"/>
        <bgColor indexed="64"/>
      </patternFill>
    </fill>
  </fills>
  <borders count="41">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top style="thin">
        <color indexed="64"/>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right/>
      <top style="medium">
        <color indexed="64"/>
      </top>
      <bottom/>
      <diagonal/>
    </border>
  </borders>
  <cellStyleXfs count="2">
    <xf numFmtId="0" fontId="0" fillId="0" borderId="0"/>
    <xf numFmtId="9" fontId="29" fillId="0" borderId="0" applyFont="0" applyFill="0" applyBorder="0" applyAlignment="0" applyProtection="0"/>
  </cellStyleXfs>
  <cellXfs count="251">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 fillId="0" borderId="0" xfId="0" applyFont="1" applyAlignment="1">
      <alignment horizontal="center"/>
    </xf>
    <xf numFmtId="165" fontId="0" fillId="0" borderId="0" xfId="0" applyNumberFormat="1"/>
    <xf numFmtId="0" fontId="19" fillId="0" borderId="14" xfId="0" applyFont="1" applyBorder="1"/>
    <xf numFmtId="0" fontId="25" fillId="0" borderId="0" xfId="0" applyFont="1" applyAlignment="1">
      <alignment horizontal="center"/>
    </xf>
    <xf numFmtId="0" fontId="26" fillId="6" borderId="29" xfId="0" applyFont="1" applyFill="1" applyBorder="1"/>
    <xf numFmtId="0" fontId="26" fillId="6" borderId="29" xfId="0" applyFont="1" applyFill="1" applyBorder="1" applyAlignment="1">
      <alignment wrapText="1"/>
    </xf>
    <xf numFmtId="0" fontId="18" fillId="0" borderId="0" xfId="0" applyFont="1" applyAlignment="1">
      <alignment horizontal="left"/>
    </xf>
    <xf numFmtId="0" fontId="1" fillId="0" borderId="0" xfId="0" applyFont="1" applyAlignment="1">
      <alignment horizontal="left"/>
    </xf>
    <xf numFmtId="0" fontId="27" fillId="0" borderId="14" xfId="0" applyFont="1" applyBorder="1"/>
    <xf numFmtId="0" fontId="27" fillId="0" borderId="11" xfId="0" applyFont="1" applyBorder="1"/>
    <xf numFmtId="0" fontId="20" fillId="3" borderId="0" xfId="0" applyFont="1" applyFill="1"/>
    <xf numFmtId="0" fontId="20" fillId="3" borderId="0" xfId="0" applyFont="1" applyFill="1" applyAlignment="1">
      <alignment vertical="center"/>
    </xf>
    <xf numFmtId="0" fontId="21"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3" fillId="3" borderId="0" xfId="0" applyFont="1" applyFill="1" applyAlignment="1">
      <alignment horizontal="center"/>
    </xf>
    <xf numFmtId="0" fontId="5" fillId="5"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5" fillId="3" borderId="0" xfId="0" applyFont="1" applyFill="1"/>
    <xf numFmtId="0" fontId="5" fillId="5"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4" fillId="3" borderId="0" xfId="0" applyFont="1" applyFill="1" applyAlignment="1">
      <alignment horizontal="left" indent="2"/>
    </xf>
    <xf numFmtId="0" fontId="24" fillId="3" borderId="0" xfId="0" applyFont="1" applyFill="1"/>
    <xf numFmtId="0" fontId="6" fillId="3" borderId="0" xfId="0" applyFont="1" applyFill="1" applyAlignment="1">
      <alignment horizontal="left" indent="2"/>
    </xf>
    <xf numFmtId="0" fontId="23" fillId="4" borderId="4" xfId="0" applyFont="1" applyFill="1" applyBorder="1" applyAlignment="1">
      <alignment horizontal="center" vertical="center"/>
    </xf>
    <xf numFmtId="0" fontId="23" fillId="4" borderId="0" xfId="0" applyFont="1" applyFill="1" applyAlignment="1">
      <alignment horizontal="center" vertical="center"/>
    </xf>
    <xf numFmtId="0" fontId="23" fillId="4" borderId="5" xfId="0" applyFont="1" applyFill="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165" fontId="28" fillId="0" borderId="0" xfId="0" applyNumberFormat="1" applyFont="1" applyAlignment="1">
      <alignment horizontal="center"/>
    </xf>
    <xf numFmtId="0" fontId="28" fillId="0" borderId="0" xfId="0" applyFont="1" applyAlignment="1">
      <alignment horizontal="center"/>
    </xf>
    <xf numFmtId="2" fontId="28" fillId="0" borderId="0" xfId="0" applyNumberFormat="1" applyFont="1" applyAlignment="1">
      <alignment horizontal="center"/>
    </xf>
    <xf numFmtId="0" fontId="26" fillId="6" borderId="29" xfId="0" applyFont="1" applyFill="1" applyBorder="1" applyAlignment="1">
      <alignment vertical="center" wrapText="1"/>
    </xf>
    <xf numFmtId="168" fontId="30" fillId="7" borderId="18" xfId="1" applyNumberFormat="1" applyFont="1" applyFill="1" applyBorder="1" applyAlignment="1">
      <alignment horizontal="center" vertical="center"/>
    </xf>
    <xf numFmtId="168" fontId="30" fillId="7" borderId="0" xfId="1" applyNumberFormat="1" applyFont="1" applyFill="1" applyBorder="1" applyAlignment="1">
      <alignment horizontal="center" vertical="center"/>
    </xf>
    <xf numFmtId="168" fontId="30" fillId="7" borderId="0" xfId="0" applyNumberFormat="1" applyFont="1" applyFill="1" applyAlignment="1">
      <alignment horizontal="center" vertical="center"/>
    </xf>
    <xf numFmtId="168" fontId="30" fillId="7" borderId="19" xfId="1" applyNumberFormat="1" applyFont="1" applyFill="1" applyBorder="1" applyAlignment="1">
      <alignment horizontal="center" vertical="center"/>
    </xf>
    <xf numFmtId="168" fontId="30" fillId="0" borderId="18" xfId="0" applyNumberFormat="1" applyFont="1" applyBorder="1" applyAlignment="1">
      <alignment horizontal="center" vertical="center"/>
    </xf>
    <xf numFmtId="168" fontId="31" fillId="0" borderId="19" xfId="0" applyNumberFormat="1" applyFont="1" applyBorder="1" applyAlignment="1">
      <alignment horizontal="center" vertical="center"/>
    </xf>
    <xf numFmtId="168" fontId="30" fillId="7" borderId="20" xfId="1" applyNumberFormat="1" applyFont="1" applyFill="1" applyBorder="1" applyAlignment="1">
      <alignment horizontal="center" vertical="center"/>
    </xf>
    <xf numFmtId="168" fontId="30" fillId="7" borderId="21" xfId="1" applyNumberFormat="1" applyFont="1" applyFill="1" applyBorder="1" applyAlignment="1">
      <alignment horizontal="center" vertical="center"/>
    </xf>
    <xf numFmtId="168" fontId="30" fillId="7" borderId="21" xfId="0" applyNumberFormat="1" applyFont="1" applyFill="1" applyBorder="1" applyAlignment="1">
      <alignment horizontal="center" vertical="center"/>
    </xf>
    <xf numFmtId="168" fontId="30" fillId="7" borderId="22" xfId="1" applyNumberFormat="1" applyFont="1" applyFill="1" applyBorder="1" applyAlignment="1">
      <alignment horizontal="center" vertical="center"/>
    </xf>
    <xf numFmtId="168" fontId="30" fillId="0" borderId="0" xfId="0" applyNumberFormat="1" applyFont="1" applyAlignment="1">
      <alignment horizontal="center" vertical="center"/>
    </xf>
    <xf numFmtId="168" fontId="31" fillId="0" borderId="0" xfId="0" applyNumberFormat="1" applyFont="1" applyAlignment="1">
      <alignment horizontal="center" vertical="center"/>
    </xf>
    <xf numFmtId="0" fontId="30" fillId="7" borderId="38" xfId="0" applyFont="1" applyFill="1" applyBorder="1" applyAlignment="1">
      <alignment horizontal="right" vertical="center"/>
    </xf>
    <xf numFmtId="0" fontId="30" fillId="0" borderId="0" xfId="0" applyFont="1" applyAlignment="1">
      <alignment vertical="center"/>
    </xf>
    <xf numFmtId="0" fontId="31" fillId="0" borderId="0" xfId="0" applyFont="1" applyAlignment="1">
      <alignment horizontal="center" vertical="center"/>
    </xf>
    <xf numFmtId="166" fontId="30" fillId="0" borderId="0" xfId="0" applyNumberFormat="1" applyFont="1" applyAlignment="1">
      <alignment vertical="center"/>
    </xf>
    <xf numFmtId="0" fontId="30" fillId="7" borderId="30" xfId="0" applyFont="1" applyFill="1" applyBorder="1" applyAlignment="1">
      <alignment horizontal="right" vertical="center"/>
    </xf>
    <xf numFmtId="0" fontId="31" fillId="0" borderId="40" xfId="0" applyFont="1" applyBorder="1" applyAlignment="1">
      <alignment horizontal="center" vertical="center"/>
    </xf>
    <xf numFmtId="0" fontId="31" fillId="0" borderId="18" xfId="0" applyFont="1" applyBorder="1" applyAlignment="1">
      <alignment vertical="center"/>
    </xf>
    <xf numFmtId="0" fontId="31" fillId="0" borderId="0" xfId="0" applyFont="1" applyAlignment="1">
      <alignment vertical="center"/>
    </xf>
    <xf numFmtId="0" fontId="31" fillId="0" borderId="0" xfId="0" applyFont="1" applyAlignment="1">
      <alignment vertical="center" wrapText="1"/>
    </xf>
    <xf numFmtId="0" fontId="31" fillId="0" borderId="36" xfId="0" applyFont="1" applyBorder="1" applyAlignment="1">
      <alignment vertical="center"/>
    </xf>
    <xf numFmtId="0" fontId="31" fillId="0" borderId="32" xfId="0" applyFont="1" applyBorder="1" applyAlignment="1">
      <alignment vertical="center"/>
    </xf>
    <xf numFmtId="0" fontId="31" fillId="0" borderId="32" xfId="0" applyFont="1" applyBorder="1" applyAlignment="1">
      <alignment vertical="center" wrapText="1"/>
    </xf>
    <xf numFmtId="0" fontId="31" fillId="0" borderId="33" xfId="0" applyFont="1" applyBorder="1" applyAlignment="1">
      <alignment horizontal="center" vertical="center"/>
    </xf>
    <xf numFmtId="0" fontId="31" fillId="0" borderId="34" xfId="0" applyFont="1" applyBorder="1" applyAlignment="1">
      <alignment horizontal="center" vertical="center"/>
    </xf>
    <xf numFmtId="0" fontId="31" fillId="0" borderId="34" xfId="0" applyFont="1" applyBorder="1" applyAlignment="1">
      <alignment horizontal="center" vertical="center" wrapText="1"/>
    </xf>
    <xf numFmtId="0" fontId="31" fillId="0" borderId="38" xfId="0" applyFont="1" applyBorder="1" applyAlignment="1">
      <alignment horizontal="right" vertical="center"/>
    </xf>
    <xf numFmtId="168" fontId="30" fillId="0" borderId="18" xfId="1" applyNumberFormat="1" applyFont="1" applyBorder="1" applyAlignment="1">
      <alignment horizontal="center" vertical="center"/>
    </xf>
    <xf numFmtId="168" fontId="30" fillId="0" borderId="0" xfId="1" applyNumberFormat="1" applyFont="1" applyBorder="1" applyAlignment="1">
      <alignment horizontal="center" vertical="center"/>
    </xf>
    <xf numFmtId="168" fontId="31" fillId="0" borderId="0" xfId="1" applyNumberFormat="1" applyFont="1" applyBorder="1" applyAlignment="1">
      <alignment horizontal="center" vertical="center"/>
    </xf>
    <xf numFmtId="168" fontId="31" fillId="0" borderId="19" xfId="1" applyNumberFormat="1" applyFont="1" applyBorder="1" applyAlignment="1">
      <alignment horizontal="center" vertical="center"/>
    </xf>
    <xf numFmtId="166" fontId="30" fillId="0" borderId="18" xfId="0" applyNumberFormat="1" applyFont="1" applyBorder="1" applyAlignment="1">
      <alignment horizontal="center" vertical="center"/>
    </xf>
    <xf numFmtId="166" fontId="30" fillId="0" borderId="0" xfId="0" applyNumberFormat="1" applyFont="1" applyAlignment="1">
      <alignment horizontal="center" vertical="center"/>
    </xf>
    <xf numFmtId="166" fontId="31" fillId="0" borderId="0" xfId="0" applyNumberFormat="1" applyFont="1" applyAlignment="1">
      <alignment horizontal="center" vertical="center"/>
    </xf>
    <xf numFmtId="166" fontId="31" fillId="0" borderId="19" xfId="0" applyNumberFormat="1" applyFont="1" applyBorder="1" applyAlignment="1">
      <alignment horizontal="center" vertical="center"/>
    </xf>
    <xf numFmtId="168" fontId="30" fillId="0" borderId="18" xfId="1" applyNumberFormat="1" applyFont="1" applyFill="1" applyBorder="1" applyAlignment="1">
      <alignment horizontal="center" vertical="center"/>
    </xf>
    <xf numFmtId="168" fontId="30" fillId="0" borderId="0" xfId="1" applyNumberFormat="1" applyFont="1" applyFill="1" applyBorder="1" applyAlignment="1">
      <alignment horizontal="center" vertical="center"/>
    </xf>
    <xf numFmtId="168" fontId="31" fillId="0" borderId="0" xfId="1" applyNumberFormat="1" applyFont="1" applyFill="1" applyBorder="1" applyAlignment="1">
      <alignment horizontal="center" vertical="center"/>
    </xf>
    <xf numFmtId="168" fontId="31" fillId="0" borderId="19" xfId="1" applyNumberFormat="1" applyFont="1" applyFill="1" applyBorder="1" applyAlignment="1">
      <alignment horizontal="center" vertical="center"/>
    </xf>
    <xf numFmtId="0" fontId="31" fillId="9" borderId="38" xfId="0" applyFont="1" applyFill="1" applyBorder="1" applyAlignment="1">
      <alignment horizontal="right" vertical="center"/>
    </xf>
    <xf numFmtId="167" fontId="30" fillId="9" borderId="18" xfId="0" applyNumberFormat="1" applyFont="1" applyFill="1" applyBorder="1" applyAlignment="1">
      <alignment horizontal="center" vertical="center"/>
    </xf>
    <xf numFmtId="167" fontId="30" fillId="9" borderId="0" xfId="0" applyNumberFormat="1" applyFont="1" applyFill="1" applyAlignment="1">
      <alignment horizontal="center" vertical="center"/>
    </xf>
    <xf numFmtId="167" fontId="31" fillId="9" borderId="0" xfId="0" applyNumberFormat="1" applyFont="1" applyFill="1" applyAlignment="1">
      <alignment horizontal="center" vertical="center"/>
    </xf>
    <xf numFmtId="167" fontId="31" fillId="9" borderId="19" xfId="0" applyNumberFormat="1" applyFont="1" applyFill="1" applyBorder="1" applyAlignment="1">
      <alignment horizontal="center" vertical="center"/>
    </xf>
    <xf numFmtId="0" fontId="31" fillId="0" borderId="38" xfId="0" applyFont="1" applyBorder="1" applyAlignment="1">
      <alignment horizontal="left" vertical="center"/>
    </xf>
    <xf numFmtId="167" fontId="30" fillId="0" borderId="18" xfId="0" applyNumberFormat="1" applyFont="1" applyBorder="1" applyAlignment="1">
      <alignment horizontal="center" vertical="center"/>
    </xf>
    <xf numFmtId="167" fontId="30" fillId="0" borderId="0" xfId="0" applyNumberFormat="1" applyFont="1" applyAlignment="1">
      <alignment horizontal="center" vertical="center"/>
    </xf>
    <xf numFmtId="167" fontId="31" fillId="0" borderId="0" xfId="0" applyNumberFormat="1" applyFont="1" applyAlignment="1">
      <alignment horizontal="center" vertical="center"/>
    </xf>
    <xf numFmtId="167" fontId="31" fillId="0" borderId="19" xfId="0" applyNumberFormat="1" applyFont="1" applyBorder="1" applyAlignment="1">
      <alignment horizontal="center" vertical="center"/>
    </xf>
    <xf numFmtId="0" fontId="30" fillId="0" borderId="38" xfId="0" applyFont="1" applyBorder="1" applyAlignment="1">
      <alignment horizontal="right" vertical="center"/>
    </xf>
    <xf numFmtId="1" fontId="30" fillId="0" borderId="38" xfId="0" applyNumberFormat="1" applyFont="1" applyBorder="1" applyAlignment="1">
      <alignment horizontal="right" vertical="center"/>
    </xf>
    <xf numFmtId="168" fontId="30" fillId="0" borderId="19" xfId="1" applyNumberFormat="1" applyFont="1" applyBorder="1" applyAlignment="1">
      <alignment horizontal="center" vertical="center"/>
    </xf>
    <xf numFmtId="0" fontId="30" fillId="0" borderId="38" xfId="0" applyFont="1" applyBorder="1" applyAlignment="1">
      <alignment vertical="center"/>
    </xf>
    <xf numFmtId="0" fontId="31" fillId="0" borderId="38" xfId="0" applyFont="1" applyBorder="1" applyAlignment="1">
      <alignment vertical="center"/>
    </xf>
    <xf numFmtId="0" fontId="30" fillId="0" borderId="19" xfId="0" applyFont="1" applyBorder="1" applyAlignment="1">
      <alignment vertical="center"/>
    </xf>
    <xf numFmtId="0" fontId="30" fillId="0" borderId="21" xfId="0" applyFont="1" applyBorder="1" applyAlignment="1">
      <alignment vertical="center"/>
    </xf>
    <xf numFmtId="0" fontId="31" fillId="0" borderId="21" xfId="0" applyFont="1" applyBorder="1" applyAlignment="1">
      <alignment vertical="center"/>
    </xf>
    <xf numFmtId="0" fontId="30" fillId="0" borderId="22" xfId="0" applyFont="1" applyBorder="1" applyAlignment="1">
      <alignment vertical="center"/>
    </xf>
    <xf numFmtId="10" fontId="31" fillId="0" borderId="0" xfId="0" applyNumberFormat="1" applyFont="1" applyAlignment="1">
      <alignment vertical="center"/>
    </xf>
    <xf numFmtId="10" fontId="30" fillId="0" borderId="0" xfId="0" applyNumberFormat="1" applyFont="1" applyAlignment="1">
      <alignment vertical="center"/>
    </xf>
    <xf numFmtId="10" fontId="30" fillId="0" borderId="21" xfId="0" applyNumberFormat="1" applyFont="1" applyBorder="1" applyAlignment="1">
      <alignment vertical="center"/>
    </xf>
    <xf numFmtId="10" fontId="31" fillId="0" borderId="21" xfId="0" applyNumberFormat="1" applyFont="1" applyBorder="1" applyAlignment="1">
      <alignment vertical="center"/>
    </xf>
    <xf numFmtId="10" fontId="30" fillId="0" borderId="19" xfId="0" applyNumberFormat="1" applyFont="1" applyBorder="1" applyAlignment="1">
      <alignment vertical="center"/>
    </xf>
    <xf numFmtId="10" fontId="30" fillId="0" borderId="22" xfId="0" applyNumberFormat="1" applyFont="1" applyBorder="1" applyAlignment="1">
      <alignment vertical="center"/>
    </xf>
    <xf numFmtId="168" fontId="30" fillId="7" borderId="18" xfId="1" applyNumberFormat="1" applyFont="1" applyFill="1" applyBorder="1" applyAlignment="1">
      <alignment horizontal="right" vertical="center"/>
    </xf>
    <xf numFmtId="0" fontId="32" fillId="9" borderId="38" xfId="0" applyFont="1" applyFill="1" applyBorder="1" applyAlignment="1">
      <alignment horizontal="center" vertical="center"/>
    </xf>
    <xf numFmtId="0" fontId="33" fillId="3" borderId="0" xfId="0" applyFont="1" applyFill="1"/>
    <xf numFmtId="0" fontId="33" fillId="5" borderId="0" xfId="0" applyFont="1" applyFill="1"/>
    <xf numFmtId="0" fontId="33" fillId="3" borderId="0" xfId="0" applyFont="1" applyFill="1" applyAlignment="1">
      <alignment horizontal="center"/>
    </xf>
    <xf numFmtId="0" fontId="33" fillId="3" borderId="0" xfId="0" applyFont="1" applyFill="1" applyAlignment="1">
      <alignment horizontal="left"/>
    </xf>
    <xf numFmtId="165" fontId="33" fillId="0" borderId="1" xfId="0" applyNumberFormat="1" applyFont="1" applyBorder="1" applyAlignment="1">
      <alignment horizontal="center"/>
    </xf>
    <xf numFmtId="165" fontId="33" fillId="0" borderId="2" xfId="0" applyNumberFormat="1" applyFont="1" applyBorder="1" applyAlignment="1">
      <alignment horizontal="center"/>
    </xf>
    <xf numFmtId="165" fontId="33" fillId="0" borderId="3" xfId="0" applyNumberFormat="1" applyFont="1" applyBorder="1" applyAlignment="1">
      <alignment horizontal="center"/>
    </xf>
    <xf numFmtId="165" fontId="33" fillId="0" borderId="0" xfId="0" applyNumberFormat="1" applyFont="1" applyAlignment="1">
      <alignment horizontal="center"/>
    </xf>
    <xf numFmtId="165" fontId="33" fillId="4" borderId="1" xfId="0" applyNumberFormat="1" applyFont="1" applyFill="1" applyBorder="1" applyAlignment="1">
      <alignment horizontal="center"/>
    </xf>
    <xf numFmtId="165" fontId="33" fillId="4" borderId="2" xfId="0" applyNumberFormat="1" applyFont="1" applyFill="1" applyBorder="1" applyAlignment="1">
      <alignment horizontal="center"/>
    </xf>
    <xf numFmtId="165" fontId="33" fillId="4" borderId="3" xfId="0" applyNumberFormat="1" applyFont="1" applyFill="1" applyBorder="1" applyAlignment="1">
      <alignment horizontal="center"/>
    </xf>
    <xf numFmtId="165" fontId="33" fillId="0" borderId="10" xfId="0" applyNumberFormat="1" applyFont="1" applyBorder="1" applyAlignment="1">
      <alignment horizontal="center"/>
    </xf>
    <xf numFmtId="0" fontId="33" fillId="0" borderId="0" xfId="0" applyFont="1" applyAlignment="1">
      <alignment horizontal="center"/>
    </xf>
    <xf numFmtId="165" fontId="33" fillId="0" borderId="4" xfId="0" applyNumberFormat="1" applyFont="1" applyBorder="1" applyAlignment="1">
      <alignment horizontal="center"/>
    </xf>
    <xf numFmtId="165" fontId="33" fillId="0" borderId="5" xfId="0" applyNumberFormat="1" applyFont="1" applyBorder="1" applyAlignment="1">
      <alignment horizontal="center"/>
    </xf>
    <xf numFmtId="165" fontId="33" fillId="4" borderId="4" xfId="0" applyNumberFormat="1" applyFont="1" applyFill="1" applyBorder="1" applyAlignment="1">
      <alignment horizontal="center"/>
    </xf>
    <xf numFmtId="165" fontId="33" fillId="4" borderId="0" xfId="0" applyNumberFormat="1" applyFont="1" applyFill="1" applyAlignment="1">
      <alignment horizontal="center"/>
    </xf>
    <xf numFmtId="165" fontId="33" fillId="4" borderId="5" xfId="0" applyNumberFormat="1" applyFont="1" applyFill="1" applyBorder="1" applyAlignment="1">
      <alignment horizontal="center"/>
    </xf>
    <xf numFmtId="165" fontId="33" fillId="0" borderId="14" xfId="0" applyNumberFormat="1" applyFont="1" applyBorder="1" applyAlignment="1">
      <alignment horizontal="center"/>
    </xf>
    <xf numFmtId="165" fontId="33" fillId="0" borderId="15" xfId="0" applyNumberFormat="1" applyFont="1" applyBorder="1" applyAlignment="1">
      <alignment horizontal="center"/>
    </xf>
    <xf numFmtId="165" fontId="33" fillId="0" borderId="16" xfId="0" applyNumberFormat="1" applyFont="1" applyBorder="1" applyAlignment="1">
      <alignment horizontal="center"/>
    </xf>
    <xf numFmtId="165" fontId="33" fillId="0" borderId="17" xfId="0" applyNumberFormat="1" applyFont="1" applyBorder="1" applyAlignment="1">
      <alignment horizontal="center"/>
    </xf>
    <xf numFmtId="165" fontId="33" fillId="4" borderId="15" xfId="0" applyNumberFormat="1" applyFont="1" applyFill="1" applyBorder="1" applyAlignment="1">
      <alignment horizontal="center"/>
    </xf>
    <xf numFmtId="165" fontId="33" fillId="4" borderId="16" xfId="0" applyNumberFormat="1" applyFont="1" applyFill="1" applyBorder="1" applyAlignment="1">
      <alignment horizontal="center"/>
    </xf>
    <xf numFmtId="165" fontId="33" fillId="4" borderId="17" xfId="0" applyNumberFormat="1" applyFont="1" applyFill="1" applyBorder="1" applyAlignment="1">
      <alignment horizontal="center"/>
    </xf>
    <xf numFmtId="165" fontId="33" fillId="0" borderId="11" xfId="0" applyNumberFormat="1" applyFont="1" applyBorder="1" applyAlignment="1">
      <alignment horizontal="center"/>
    </xf>
    <xf numFmtId="2" fontId="33" fillId="0" borderId="1" xfId="0" applyNumberFormat="1" applyFont="1" applyBorder="1" applyAlignment="1">
      <alignment horizontal="center"/>
    </xf>
    <xf numFmtId="2" fontId="33" fillId="0" borderId="2" xfId="0" applyNumberFormat="1" applyFont="1" applyBorder="1" applyAlignment="1">
      <alignment horizontal="center"/>
    </xf>
    <xf numFmtId="2" fontId="33" fillId="0" borderId="3" xfId="0" applyNumberFormat="1" applyFont="1" applyBorder="1" applyAlignment="1">
      <alignment horizontal="center"/>
    </xf>
    <xf numFmtId="2" fontId="33" fillId="0" borderId="0" xfId="0" applyNumberFormat="1" applyFont="1" applyAlignment="1">
      <alignment horizontal="center"/>
    </xf>
    <xf numFmtId="2" fontId="33" fillId="4" borderId="1" xfId="0" applyNumberFormat="1" applyFont="1" applyFill="1" applyBorder="1" applyAlignment="1">
      <alignment horizontal="center"/>
    </xf>
    <xf numFmtId="2" fontId="33" fillId="4" borderId="2" xfId="0" applyNumberFormat="1" applyFont="1" applyFill="1" applyBorder="1" applyAlignment="1">
      <alignment horizontal="center"/>
    </xf>
    <xf numFmtId="2" fontId="33" fillId="4" borderId="3" xfId="0" applyNumberFormat="1" applyFont="1" applyFill="1" applyBorder="1" applyAlignment="1">
      <alignment horizontal="center"/>
    </xf>
    <xf numFmtId="2" fontId="33" fillId="0" borderId="10" xfId="0" applyNumberFormat="1" applyFont="1" applyBorder="1" applyAlignment="1">
      <alignment horizontal="center"/>
    </xf>
    <xf numFmtId="2" fontId="33" fillId="0" borderId="4" xfId="0" applyNumberFormat="1" applyFont="1" applyBorder="1" applyAlignment="1">
      <alignment horizontal="center"/>
    </xf>
    <xf numFmtId="2" fontId="33" fillId="0" borderId="5" xfId="0" applyNumberFormat="1" applyFont="1" applyBorder="1" applyAlignment="1">
      <alignment horizontal="center"/>
    </xf>
    <xf numFmtId="2" fontId="33" fillId="4" borderId="4" xfId="0" applyNumberFormat="1" applyFont="1" applyFill="1" applyBorder="1" applyAlignment="1">
      <alignment horizontal="center"/>
    </xf>
    <xf numFmtId="2" fontId="33" fillId="4" borderId="0" xfId="0" applyNumberFormat="1" applyFont="1" applyFill="1" applyAlignment="1">
      <alignment horizontal="center"/>
    </xf>
    <xf numFmtId="2" fontId="33" fillId="4" borderId="5" xfId="0" applyNumberFormat="1" applyFont="1" applyFill="1" applyBorder="1" applyAlignment="1">
      <alignment horizontal="center"/>
    </xf>
    <xf numFmtId="2" fontId="33" fillId="0" borderId="14" xfId="0" applyNumberFormat="1" applyFont="1" applyBorder="1" applyAlignment="1">
      <alignment horizontal="center"/>
    </xf>
    <xf numFmtId="2" fontId="33" fillId="0" borderId="15" xfId="0" applyNumberFormat="1" applyFont="1" applyBorder="1" applyAlignment="1">
      <alignment horizontal="center"/>
    </xf>
    <xf numFmtId="2" fontId="33" fillId="0" borderId="16" xfId="0" applyNumberFormat="1" applyFont="1" applyBorder="1" applyAlignment="1">
      <alignment horizontal="center"/>
    </xf>
    <xf numFmtId="2" fontId="33" fillId="0" borderId="17" xfId="0" applyNumberFormat="1" applyFont="1" applyBorder="1" applyAlignment="1">
      <alignment horizontal="center"/>
    </xf>
    <xf numFmtId="2" fontId="33" fillId="4" borderId="15" xfId="0" applyNumberFormat="1" applyFont="1" applyFill="1" applyBorder="1" applyAlignment="1">
      <alignment horizontal="center"/>
    </xf>
    <xf numFmtId="2" fontId="33" fillId="4" borderId="16" xfId="0" applyNumberFormat="1" applyFont="1" applyFill="1" applyBorder="1" applyAlignment="1">
      <alignment horizontal="center"/>
    </xf>
    <xf numFmtId="2" fontId="33" fillId="4" borderId="17" xfId="0" applyNumberFormat="1" applyFont="1" applyFill="1" applyBorder="1" applyAlignment="1">
      <alignment horizontal="center"/>
    </xf>
    <xf numFmtId="2" fontId="33" fillId="0" borderId="11" xfId="0" applyNumberFormat="1" applyFont="1" applyBorder="1" applyAlignment="1">
      <alignment horizontal="center"/>
    </xf>
    <xf numFmtId="0" fontId="31" fillId="0" borderId="18" xfId="0" applyFont="1" applyBorder="1" applyAlignment="1">
      <alignment horizontal="left" vertical="center" wrapText="1"/>
    </xf>
    <xf numFmtId="0" fontId="31" fillId="0" borderId="0" xfId="0" applyFont="1" applyAlignment="1">
      <alignment horizontal="left" vertical="center" wrapText="1"/>
    </xf>
    <xf numFmtId="0" fontId="31" fillId="0" borderId="20" xfId="0" applyFont="1" applyBorder="1" applyAlignment="1">
      <alignment horizontal="left" vertical="center" wrapText="1"/>
    </xf>
    <xf numFmtId="0" fontId="31" fillId="0" borderId="21" xfId="0" applyFont="1" applyBorder="1" applyAlignment="1">
      <alignment horizontal="left" vertical="center" wrapText="1"/>
    </xf>
    <xf numFmtId="0" fontId="31" fillId="0" borderId="37" xfId="0" applyFont="1" applyBorder="1" applyAlignment="1">
      <alignment horizontal="left" vertical="center" wrapText="1"/>
    </xf>
    <xf numFmtId="0" fontId="31" fillId="0" borderId="38" xfId="0" applyFont="1" applyBorder="1" applyAlignment="1">
      <alignment horizontal="left" vertical="center" wrapText="1"/>
    </xf>
    <xf numFmtId="0" fontId="31" fillId="0" borderId="39" xfId="0" applyFont="1" applyBorder="1" applyAlignment="1">
      <alignment horizontal="left" vertical="center" wrapText="1"/>
    </xf>
    <xf numFmtId="0" fontId="31" fillId="0" borderId="0" xfId="0" applyFont="1" applyAlignment="1">
      <alignment horizontal="center" vertical="center" wrapText="1"/>
    </xf>
    <xf numFmtId="0" fontId="31" fillId="0" borderId="34" xfId="0" applyFont="1" applyBorder="1" applyAlignment="1">
      <alignment horizontal="center" vertical="center" wrapText="1"/>
    </xf>
    <xf numFmtId="0" fontId="31" fillId="0" borderId="19" xfId="0" applyFont="1" applyBorder="1" applyAlignment="1">
      <alignment horizontal="center" vertical="center" wrapText="1"/>
    </xf>
    <xf numFmtId="0" fontId="31" fillId="0" borderId="35" xfId="0" applyFont="1" applyBorder="1" applyAlignment="1">
      <alignment horizontal="center" vertical="center" wrapText="1"/>
    </xf>
    <xf numFmtId="0" fontId="32" fillId="8" borderId="23" xfId="0" applyFont="1" applyFill="1" applyBorder="1" applyAlignment="1">
      <alignment horizontal="center" vertical="center"/>
    </xf>
    <xf numFmtId="0" fontId="32" fillId="8" borderId="24" xfId="0" applyFont="1" applyFill="1" applyBorder="1" applyAlignment="1">
      <alignment horizontal="center" vertical="center"/>
    </xf>
    <xf numFmtId="0" fontId="32" fillId="8" borderId="25" xfId="0" applyFont="1" applyFill="1" applyBorder="1" applyAlignment="1">
      <alignment horizontal="center" vertical="center"/>
    </xf>
    <xf numFmtId="0" fontId="31" fillId="0" borderId="32" xfId="0" applyFont="1" applyBorder="1" applyAlignment="1">
      <alignment horizontal="center" vertical="center" wrapText="1"/>
    </xf>
    <xf numFmtId="0" fontId="31" fillId="0" borderId="31" xfId="0" applyFont="1" applyBorder="1" applyAlignment="1">
      <alignment horizontal="center" vertical="center" wrapText="1"/>
    </xf>
    <xf numFmtId="49" fontId="22" fillId="2" borderId="0" xfId="0" applyNumberFormat="1" applyFont="1" applyFill="1" applyAlignment="1">
      <alignment horizontal="center"/>
    </xf>
    <xf numFmtId="0" fontId="1" fillId="3" borderId="0" xfId="0" applyFont="1" applyFill="1" applyAlignment="1">
      <alignment horizontal="right"/>
    </xf>
    <xf numFmtId="0" fontId="34" fillId="3" borderId="0" xfId="0" applyFont="1" applyFill="1" applyAlignment="1">
      <alignment horizontal="center" vertical="center"/>
    </xf>
    <xf numFmtId="0" fontId="33" fillId="3" borderId="0" xfId="0" applyFont="1" applyFill="1" applyAlignment="1">
      <alignment horizontal="center" vertical="center"/>
    </xf>
    <xf numFmtId="0" fontId="6" fillId="3" borderId="0" xfId="0" applyFont="1" applyFill="1" applyAlignment="1">
      <alignment horizontal="center"/>
    </xf>
    <xf numFmtId="0" fontId="33" fillId="0" borderId="0" xfId="0" applyFont="1" applyAlignment="1">
      <alignment horizontal="right"/>
    </xf>
    <xf numFmtId="0" fontId="7" fillId="3" borderId="0" xfId="0" applyFont="1" applyFill="1" applyAlignment="1">
      <alignment horizontal="left" vertical="center" wrapText="1"/>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4" fillId="0" borderId="11" xfId="0" applyFont="1" applyBorder="1" applyAlignment="1">
      <alignment horizont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5" xfId="0" applyFont="1" applyBorder="1" applyAlignment="1">
      <alignment horizontal="center" vertical="center" wrapText="1"/>
    </xf>
    <xf numFmtId="0" fontId="6" fillId="0" borderId="11" xfId="0" applyFont="1" applyBorder="1" applyAlignment="1">
      <alignment horizontal="center" wrapText="1"/>
    </xf>
    <xf numFmtId="0" fontId="10" fillId="0" borderId="0" xfId="0" applyFont="1" applyAlignment="1">
      <alignment horizontal="left" vertical="top" wrapText="1"/>
    </xf>
    <xf numFmtId="0" fontId="10" fillId="0" borderId="0" xfId="0" applyFont="1" applyAlignment="1">
      <alignment horizontal="left"/>
    </xf>
  </cellXfs>
  <cellStyles count="2">
    <cellStyle name="Normal" xfId="0" builtinId="0"/>
    <cellStyle name="Percent" xfId="1"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9ED6C3"/>
      <color rgb="FF73C3A8"/>
      <color rgb="FF1D7A8F"/>
      <color rgb="FFDC5858"/>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1.xml.rels><?xml version="1.0" encoding="UTF-8" standalone="yes"?>
<Relationships xmlns="http://schemas.openxmlformats.org/package/2006/relationships"><Relationship Id="rId1"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9.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28</xdr:col>
      <xdr:colOff>171449</xdr:colOff>
      <xdr:row>135</xdr:row>
      <xdr:rowOff>85726</xdr:rowOff>
    </xdr:from>
    <xdr:to>
      <xdr:col>32</xdr:col>
      <xdr:colOff>485774</xdr:colOff>
      <xdr:row>137</xdr:row>
      <xdr:rowOff>66671</xdr:rowOff>
    </xdr:to>
    <xdr:pic>
      <xdr:nvPicPr>
        <xdr:cNvPr id="3" name="Picture 2">
          <a:extLst>
            <a:ext uri="{FF2B5EF4-FFF2-40B4-BE49-F238E27FC236}">
              <a16:creationId xmlns:a16="http://schemas.microsoft.com/office/drawing/2014/main" id="{540205F6-610C-0028-08FE-F6623D4D25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516599" y="28394026"/>
          <a:ext cx="2676525" cy="37147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28</xdr:col>
      <xdr:colOff>168671</xdr:colOff>
      <xdr:row>135</xdr:row>
      <xdr:rowOff>138906</xdr:rowOff>
    </xdr:from>
    <xdr:to>
      <xdr:col>32</xdr:col>
      <xdr:colOff>502046</xdr:colOff>
      <xdr:row>137</xdr:row>
      <xdr:rowOff>123423</xdr:rowOff>
    </xdr:to>
    <xdr:pic>
      <xdr:nvPicPr>
        <xdr:cNvPr id="2" name="Picture 1">
          <a:extLst>
            <a:ext uri="{FF2B5EF4-FFF2-40B4-BE49-F238E27FC236}">
              <a16:creationId xmlns:a16="http://schemas.microsoft.com/office/drawing/2014/main" id="{A1B66679-994C-4F7E-8002-0AE5C2DDBFB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286015" y="28277344"/>
          <a:ext cx="2676525" cy="37147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190500</xdr:colOff>
      <xdr:row>1</xdr:row>
      <xdr:rowOff>84604</xdr:rowOff>
    </xdr:from>
    <xdr:to>
      <xdr:col>15</xdr:col>
      <xdr:colOff>42582</xdr:colOff>
      <xdr:row>48</xdr:row>
      <xdr:rowOff>10358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246529"/>
          <a:ext cx="8996082" cy="75362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sheetPr>
  <dimension ref="A1:AH138"/>
  <sheetViews>
    <sheetView showGridLines="0" tabSelected="1" zoomScaleNormal="100" zoomScaleSheetLayoutView="100" workbookViewId="0">
      <pane xSplit="1" ySplit="3" topLeftCell="B4" activePane="bottomRight" state="frozen"/>
      <selection sqref="A1:A3"/>
      <selection pane="topRight" sqref="A1:A3"/>
      <selection pane="bottomLeft" sqref="A1:A3"/>
      <selection pane="bottomRight" activeCell="L1" sqref="L1"/>
    </sheetView>
  </sheetViews>
  <sheetFormatPr defaultColWidth="9.140625" defaultRowHeight="16.5" x14ac:dyDescent="0.2"/>
  <cols>
    <col min="1" max="1" width="44.7109375" style="102" customWidth="1"/>
    <col min="2" max="6" width="9" style="102" customWidth="1"/>
    <col min="7" max="7" width="9" style="108" customWidth="1"/>
    <col min="8" max="9" width="9" style="102" customWidth="1"/>
    <col min="10" max="10" width="8.28515625" style="108" customWidth="1"/>
    <col min="11" max="11" width="9" style="108" customWidth="1"/>
    <col min="12" max="12" width="2.7109375" style="102" customWidth="1"/>
    <col min="13" max="17" width="9" style="102" customWidth="1"/>
    <col min="18" max="18" width="9" style="108" customWidth="1"/>
    <col min="19" max="20" width="9" style="102" customWidth="1"/>
    <col min="21" max="21" width="8.42578125" style="102" customWidth="1"/>
    <col min="22" max="22" width="9" style="102" customWidth="1"/>
    <col min="23" max="23" width="2.7109375" style="102" customWidth="1"/>
    <col min="24" max="31" width="9" style="102" customWidth="1"/>
    <col min="32" max="32" width="8.42578125" style="102" customWidth="1"/>
    <col min="33" max="33" width="9" style="102" customWidth="1"/>
    <col min="34" max="16384" width="9.140625" style="102"/>
  </cols>
  <sheetData>
    <row r="1" spans="1:34" x14ac:dyDescent="0.2">
      <c r="A1" s="207" t="str">
        <f>'Occupancy Raw Data'!B1</f>
        <v>Week of March 16 to March 22, 2025</v>
      </c>
      <c r="B1" s="214" t="s">
        <v>66</v>
      </c>
      <c r="C1" s="215"/>
      <c r="D1" s="215"/>
      <c r="E1" s="215"/>
      <c r="F1" s="215"/>
      <c r="G1" s="215"/>
      <c r="H1" s="215"/>
      <c r="I1" s="215"/>
      <c r="J1" s="215"/>
      <c r="K1" s="216"/>
      <c r="L1" s="106"/>
      <c r="M1" s="214" t="s">
        <v>67</v>
      </c>
      <c r="N1" s="215"/>
      <c r="O1" s="215"/>
      <c r="P1" s="215"/>
      <c r="Q1" s="215"/>
      <c r="R1" s="215"/>
      <c r="S1" s="215"/>
      <c r="T1" s="215"/>
      <c r="U1" s="215"/>
      <c r="V1" s="216"/>
      <c r="W1" s="106"/>
      <c r="X1" s="214" t="s">
        <v>68</v>
      </c>
      <c r="Y1" s="215"/>
      <c r="Z1" s="215"/>
      <c r="AA1" s="215"/>
      <c r="AB1" s="215"/>
      <c r="AC1" s="215"/>
      <c r="AD1" s="215"/>
      <c r="AE1" s="215"/>
      <c r="AF1" s="215"/>
      <c r="AG1" s="216"/>
      <c r="AH1" s="103"/>
    </row>
    <row r="2" spans="1:34" x14ac:dyDescent="0.2">
      <c r="A2" s="208"/>
      <c r="B2" s="107"/>
      <c r="C2" s="108"/>
      <c r="D2" s="108"/>
      <c r="E2" s="108"/>
      <c r="F2" s="109"/>
      <c r="G2" s="210" t="s">
        <v>64</v>
      </c>
      <c r="H2" s="108"/>
      <c r="I2" s="108"/>
      <c r="J2" s="210" t="s">
        <v>65</v>
      </c>
      <c r="K2" s="212" t="s">
        <v>56</v>
      </c>
      <c r="L2" s="103"/>
      <c r="M2" s="107"/>
      <c r="N2" s="108"/>
      <c r="O2" s="108"/>
      <c r="P2" s="108"/>
      <c r="Q2" s="108"/>
      <c r="R2" s="210" t="s">
        <v>64</v>
      </c>
      <c r="S2" s="108"/>
      <c r="T2" s="108"/>
      <c r="U2" s="210" t="s">
        <v>65</v>
      </c>
      <c r="V2" s="212" t="s">
        <v>56</v>
      </c>
      <c r="W2" s="103"/>
      <c r="X2" s="110"/>
      <c r="Y2" s="111"/>
      <c r="Z2" s="111"/>
      <c r="AA2" s="111"/>
      <c r="AB2" s="111"/>
      <c r="AC2" s="217" t="s">
        <v>64</v>
      </c>
      <c r="AD2" s="112"/>
      <c r="AE2" s="112"/>
      <c r="AF2" s="217" t="s">
        <v>65</v>
      </c>
      <c r="AG2" s="218" t="s">
        <v>56</v>
      </c>
      <c r="AH2" s="103"/>
    </row>
    <row r="3" spans="1:34" x14ac:dyDescent="0.2">
      <c r="A3" s="209"/>
      <c r="B3" s="113" t="s">
        <v>57</v>
      </c>
      <c r="C3" s="114" t="s">
        <v>58</v>
      </c>
      <c r="D3" s="114" t="s">
        <v>59</v>
      </c>
      <c r="E3" s="114" t="s">
        <v>60</v>
      </c>
      <c r="F3" s="115" t="s">
        <v>61</v>
      </c>
      <c r="G3" s="211"/>
      <c r="H3" s="114" t="s">
        <v>62</v>
      </c>
      <c r="I3" s="114" t="s">
        <v>63</v>
      </c>
      <c r="J3" s="211"/>
      <c r="K3" s="213"/>
      <c r="L3" s="103"/>
      <c r="M3" s="113" t="s">
        <v>57</v>
      </c>
      <c r="N3" s="114" t="s">
        <v>58</v>
      </c>
      <c r="O3" s="114" t="s">
        <v>59</v>
      </c>
      <c r="P3" s="114" t="s">
        <v>60</v>
      </c>
      <c r="Q3" s="114" t="s">
        <v>61</v>
      </c>
      <c r="R3" s="211"/>
      <c r="S3" s="114" t="s">
        <v>62</v>
      </c>
      <c r="T3" s="114" t="s">
        <v>63</v>
      </c>
      <c r="U3" s="211"/>
      <c r="V3" s="213"/>
      <c r="W3" s="103"/>
      <c r="X3" s="113" t="s">
        <v>57</v>
      </c>
      <c r="Y3" s="114" t="s">
        <v>58</v>
      </c>
      <c r="Z3" s="114" t="s">
        <v>59</v>
      </c>
      <c r="AA3" s="114" t="s">
        <v>60</v>
      </c>
      <c r="AB3" s="114" t="s">
        <v>61</v>
      </c>
      <c r="AC3" s="211"/>
      <c r="AD3" s="115" t="s">
        <v>62</v>
      </c>
      <c r="AE3" s="115" t="s">
        <v>63</v>
      </c>
      <c r="AF3" s="211"/>
      <c r="AG3" s="213"/>
      <c r="AH3" s="103"/>
    </row>
    <row r="4" spans="1:34" x14ac:dyDescent="0.2">
      <c r="A4" s="134" t="s">
        <v>15</v>
      </c>
      <c r="B4" s="117">
        <f>(VLOOKUP($A4,'Occupancy Raw Data'!$B$8:$BE$45,'Occupancy Raw Data'!G$3,FALSE))/100</f>
        <v>0.53265357537879598</v>
      </c>
      <c r="C4" s="118">
        <f>(VLOOKUP($A4,'Occupancy Raw Data'!$B$8:$BE$45,'Occupancy Raw Data'!H$3,FALSE))/100</f>
        <v>0.62945217486851002</v>
      </c>
      <c r="D4" s="118">
        <f>(VLOOKUP($A4,'Occupancy Raw Data'!$B$8:$BE$45,'Occupancy Raw Data'!I$3,FALSE))/100</f>
        <v>0.67654913822332707</v>
      </c>
      <c r="E4" s="118">
        <f>(VLOOKUP($A4,'Occupancy Raw Data'!$B$8:$BE$45,'Occupancy Raw Data'!J$3,FALSE))/100</f>
        <v>0.67823216081777904</v>
      </c>
      <c r="F4" s="118">
        <f>(VLOOKUP($A4,'Occupancy Raw Data'!$B$8:$BE$45,'Occupancy Raw Data'!K$3,FALSE))/100</f>
        <v>0.66046330941135489</v>
      </c>
      <c r="G4" s="119">
        <f>(VLOOKUP($A4,'Occupancy Raw Data'!$B$8:$BE$45,'Occupancy Raw Data'!L$3,FALSE))/100</f>
        <v>0.63546996022013102</v>
      </c>
      <c r="H4" s="99">
        <f>(VLOOKUP($A4,'Occupancy Raw Data'!$B$8:$BE$45,'Occupancy Raw Data'!N$3,FALSE))/100</f>
        <v>0.72029748516867598</v>
      </c>
      <c r="I4" s="99">
        <f>(VLOOKUP($A4,'Occupancy Raw Data'!$B$8:$BE$45,'Occupancy Raw Data'!O$3,FALSE))/100</f>
        <v>0.72233955379314196</v>
      </c>
      <c r="J4" s="119">
        <f>(VLOOKUP($A4,'Occupancy Raw Data'!$B$8:$BE$45,'Occupancy Raw Data'!P$3,FALSE))/100</f>
        <v>0.72131850677398401</v>
      </c>
      <c r="K4" s="120">
        <f>(VLOOKUP($A4,'Occupancy Raw Data'!$B$8:$BE$45,'Occupancy Raw Data'!R$3,FALSE))/100</f>
        <v>0.65999932126662297</v>
      </c>
      <c r="M4" s="121">
        <f>VLOOKUP($A4,'ADR Raw Data'!$B$6:$BE$43,'ADR Raw Data'!G$1,FALSE)</f>
        <v>155.89724008274899</v>
      </c>
      <c r="N4" s="122">
        <f>VLOOKUP($A4,'ADR Raw Data'!$B$6:$BE$43,'ADR Raw Data'!H$1,FALSE)</f>
        <v>164.30878493239399</v>
      </c>
      <c r="O4" s="122">
        <f>VLOOKUP($A4,'ADR Raw Data'!$B$6:$BE$43,'ADR Raw Data'!I$1,FALSE)</f>
        <v>170.74645128036499</v>
      </c>
      <c r="P4" s="122">
        <f>VLOOKUP($A4,'ADR Raw Data'!$B$6:$BE$43,'ADR Raw Data'!J$1,FALSE)</f>
        <v>167.851618084927</v>
      </c>
      <c r="Q4" s="122">
        <f>VLOOKUP($A4,'ADR Raw Data'!$B$6:$BE$43,'ADR Raw Data'!K$1,FALSE)</f>
        <v>162.20290497689101</v>
      </c>
      <c r="R4" s="123">
        <f>VLOOKUP($A4,'ADR Raw Data'!$B$6:$BE$43,'ADR Raw Data'!L$1,FALSE)</f>
        <v>164.58790502981901</v>
      </c>
      <c r="S4" s="122">
        <f>VLOOKUP($A4,'ADR Raw Data'!$B$6:$BE$43,'ADR Raw Data'!N$1,FALSE)</f>
        <v>167.653409907087</v>
      </c>
      <c r="T4" s="122">
        <f>VLOOKUP($A4,'ADR Raw Data'!$B$6:$BE$43,'ADR Raw Data'!O$1,FALSE)</f>
        <v>167.26827546956</v>
      </c>
      <c r="U4" s="123">
        <f>VLOOKUP($A4,'ADR Raw Data'!$B$6:$BE$43,'ADR Raw Data'!P$1,FALSE)</f>
        <v>167.460572503827</v>
      </c>
      <c r="V4" s="124">
        <f>VLOOKUP($A4,'ADR Raw Data'!$B$6:$BE$43,'ADR Raw Data'!R$1,FALSE)</f>
        <v>165.48496655852199</v>
      </c>
      <c r="X4" s="121">
        <f>VLOOKUP($A4,'RevPAR Raw Data'!$B$6:$BE$43,'RevPAR Raw Data'!G$1,FALSE)</f>
        <v>83.039222321763205</v>
      </c>
      <c r="Y4" s="122">
        <f>VLOOKUP($A4,'RevPAR Raw Data'!$B$6:$BE$43,'RevPAR Raw Data'!H$1,FALSE)</f>
        <v>103.424522025698</v>
      </c>
      <c r="Z4" s="122">
        <f>VLOOKUP($A4,'RevPAR Raw Data'!$B$6:$BE$43,'RevPAR Raw Data'!I$1,FALSE)</f>
        <v>115.51836446842201</v>
      </c>
      <c r="AA4" s="122">
        <f>VLOOKUP($A4,'RevPAR Raw Data'!$B$6:$BE$43,'RevPAR Raw Data'!J$1,FALSE)</f>
        <v>113.84236563050101</v>
      </c>
      <c r="AB4" s="122">
        <f>VLOOKUP($A4,'RevPAR Raw Data'!$B$6:$BE$43,'RevPAR Raw Data'!K$1,FALSE)</f>
        <v>107.129067417173</v>
      </c>
      <c r="AC4" s="123">
        <f>VLOOKUP($A4,'RevPAR Raw Data'!$B$6:$BE$43,'RevPAR Raw Data'!L$1,FALSE)</f>
        <v>104.59066946201401</v>
      </c>
      <c r="AD4" s="122">
        <f>VLOOKUP($A4,'RevPAR Raw Data'!$B$6:$BE$43,'RevPAR Raw Data'!N$1,FALSE)</f>
        <v>120.760329536028</v>
      </c>
      <c r="AE4" s="122">
        <f>VLOOKUP($A4,'RevPAR Raw Data'!$B$6:$BE$43,'RevPAR Raw Data'!O$1,FALSE)</f>
        <v>120.82449146643</v>
      </c>
      <c r="AF4" s="123">
        <f>VLOOKUP($A4,'RevPAR Raw Data'!$B$6:$BE$43,'RevPAR Raw Data'!P$1,FALSE)</f>
        <v>120.792410101977</v>
      </c>
      <c r="AG4" s="124">
        <f>VLOOKUP($A4,'RevPAR Raw Data'!$B$6:$BE$43,'RevPAR Raw Data'!R$1,FALSE)</f>
        <v>109.219965608454</v>
      </c>
    </row>
    <row r="5" spans="1:34" x14ac:dyDescent="0.2">
      <c r="A5" s="101" t="s">
        <v>125</v>
      </c>
      <c r="B5" s="89">
        <f>(VLOOKUP($A4,'Occupancy Raw Data'!$B$8:$BE$51,'Occupancy Raw Data'!T$3,FALSE))/100</f>
        <v>5.2842423055873999E-2</v>
      </c>
      <c r="C5" s="90">
        <f>(VLOOKUP($A4,'Occupancy Raw Data'!$B$8:$BE$51,'Occupancy Raw Data'!U$3,FALSE))/100</f>
        <v>1.9705850253947801E-2</v>
      </c>
      <c r="D5" s="90">
        <f>(VLOOKUP($A4,'Occupancy Raw Data'!$B$8:$BE$51,'Occupancy Raw Data'!V$3,FALSE))/100</f>
        <v>1.38071237864128E-2</v>
      </c>
      <c r="E5" s="90">
        <f>(VLOOKUP($A4,'Occupancy Raw Data'!$B$8:$BE$51,'Occupancy Raw Data'!W$3,FALSE))/100</f>
        <v>3.0676076983299399E-3</v>
      </c>
      <c r="F5" s="90">
        <f>(VLOOKUP($A4,'Occupancy Raw Data'!$B$8:$BE$51,'Occupancy Raw Data'!X$3,FALSE))/100</f>
        <v>6.8264801009420596E-3</v>
      </c>
      <c r="G5" s="90">
        <f>(VLOOKUP($A4,'Occupancy Raw Data'!$B$8:$BE$51,'Occupancy Raw Data'!Y$3,FALSE))/100</f>
        <v>1.7506803030706699E-2</v>
      </c>
      <c r="H5" s="91">
        <f>(VLOOKUP($A4,'Occupancy Raw Data'!$B$8:$BE$51,'Occupancy Raw Data'!AA$3,FALSE))/100</f>
        <v>2.0641350603528498E-3</v>
      </c>
      <c r="I5" s="91">
        <f>(VLOOKUP($A4,'Occupancy Raw Data'!$B$8:$BE$51,'Occupancy Raw Data'!AB$3,FALSE))/100</f>
        <v>-1.34781373956881E-2</v>
      </c>
      <c r="J5" s="90">
        <f>(VLOOKUP($A4,'Occupancy Raw Data'!$B$8:$BE$51,'Occupancy Raw Data'!AC$3,FALSE))/100</f>
        <v>-5.7787502775191006E-3</v>
      </c>
      <c r="K5" s="92">
        <f>(VLOOKUP($A4,'Occupancy Raw Data'!$B$8:$BE$51,'Occupancy Raw Data'!AE$3,FALSE))/100</f>
        <v>1.0119795937834099E-2</v>
      </c>
      <c r="M5" s="89">
        <f>(VLOOKUP($A4,'ADR Raw Data'!$B$6:$BE$43,'ADR Raw Data'!T$1,FALSE))/100</f>
        <v>4.2490778530540903E-2</v>
      </c>
      <c r="N5" s="90">
        <f>(VLOOKUP($A4,'ADR Raw Data'!$B$6:$BE$43,'ADR Raw Data'!U$1,FALSE))/100</f>
        <v>4.19264436346466E-2</v>
      </c>
      <c r="O5" s="90">
        <f>(VLOOKUP($A4,'ADR Raw Data'!$B$6:$BE$43,'ADR Raw Data'!V$1,FALSE))/100</f>
        <v>4.7535872163391703E-2</v>
      </c>
      <c r="P5" s="90">
        <f>(VLOOKUP($A4,'ADR Raw Data'!$B$6:$BE$43,'ADR Raw Data'!W$1,FALSE))/100</f>
        <v>3.6196636492286396E-2</v>
      </c>
      <c r="Q5" s="90">
        <f>(VLOOKUP($A4,'ADR Raw Data'!$B$6:$BE$43,'ADR Raw Data'!X$1,FALSE))/100</f>
        <v>2.22445882795471E-2</v>
      </c>
      <c r="R5" s="90">
        <f>(VLOOKUP($A4,'ADR Raw Data'!$B$6:$BE$43,'ADR Raw Data'!Y$1,FALSE))/100</f>
        <v>3.7473149693209501E-2</v>
      </c>
      <c r="S5" s="91">
        <f>(VLOOKUP($A4,'ADR Raw Data'!$B$6:$BE$43,'ADR Raw Data'!AA$1,FALSE))/100</f>
        <v>-1.2550245682259001E-2</v>
      </c>
      <c r="T5" s="91">
        <f>(VLOOKUP($A4,'ADR Raw Data'!$B$6:$BE$43,'ADR Raw Data'!AB$1,FALSE))/100</f>
        <v>-3.0993810003555101E-2</v>
      </c>
      <c r="U5" s="90">
        <f>(VLOOKUP($A4,'ADR Raw Data'!$B$6:$BE$43,'ADR Raw Data'!AC$1,FALSE))/100</f>
        <v>-2.1924664934134901E-2</v>
      </c>
      <c r="V5" s="92">
        <f>(VLOOKUP($A4,'ADR Raw Data'!$B$6:$BE$43,'ADR Raw Data'!AE$1,FALSE))/100</f>
        <v>1.7545778596637002E-2</v>
      </c>
      <c r="X5" s="89">
        <f>(VLOOKUP($A4,'RevPAR Raw Data'!$B$6:$BE$43,'RevPAR Raw Data'!T$1,FALSE))/100</f>
        <v>9.7578517281499189E-2</v>
      </c>
      <c r="Y5" s="90">
        <f>(VLOOKUP($A4,'RevPAR Raw Data'!$B$6:$BE$43,'RevPAR Raw Data'!U$1,FALSE))/100</f>
        <v>6.2458490108539398E-2</v>
      </c>
      <c r="Z5" s="90">
        <f>(VLOOKUP($A4,'RevPAR Raw Data'!$B$6:$BE$43,'RevPAR Raw Data'!V$1,FALSE))/100</f>
        <v>6.1999329621059598E-2</v>
      </c>
      <c r="AA5" s="90">
        <f>(VLOOKUP($A4,'RevPAR Raw Data'!$B$6:$BE$43,'RevPAR Raw Data'!W$1,FALSE))/100</f>
        <v>3.9375281271373803E-2</v>
      </c>
      <c r="AB5" s="90">
        <f>(VLOOKUP($A4,'RevPAR Raw Data'!$B$6:$BE$43,'RevPAR Raw Data'!X$1,FALSE))/100</f>
        <v>2.9222920619733101E-2</v>
      </c>
      <c r="AC5" s="90">
        <f>(VLOOKUP($A4,'RevPAR Raw Data'!$B$6:$BE$43,'RevPAR Raw Data'!Y$1,FALSE))/100</f>
        <v>5.5635987774535503E-2</v>
      </c>
      <c r="AD5" s="91">
        <f>(VLOOKUP($A4,'RevPAR Raw Data'!$B$6:$BE$43,'RevPAR Raw Data'!AA$1,FALSE))/100</f>
        <v>-1.0512016024035E-2</v>
      </c>
      <c r="AE5" s="91">
        <f>(VLOOKUP($A4,'RevPAR Raw Data'!$B$6:$BE$43,'RevPAR Raw Data'!AB$1,FALSE))/100</f>
        <v>-4.4054208569599497E-2</v>
      </c>
      <c r="AF5" s="90">
        <f>(VLOOKUP($A4,'RevPAR Raw Data'!$B$6:$BE$43,'RevPAR Raw Data'!AC$1,FALSE))/100</f>
        <v>-2.75767180480814E-2</v>
      </c>
      <c r="AG5" s="92">
        <f>(VLOOKUP($A4,'RevPAR Raw Data'!$B$6:$BE$43,'RevPAR Raw Data'!AE$1,FALSE))/100</f>
        <v>2.78431342334396E-2</v>
      </c>
    </row>
    <row r="6" spans="1:34" x14ac:dyDescent="0.2">
      <c r="A6" s="116"/>
      <c r="B6" s="117"/>
      <c r="C6" s="118"/>
      <c r="D6" s="118"/>
      <c r="E6" s="118"/>
      <c r="F6" s="118"/>
      <c r="G6" s="119"/>
      <c r="H6" s="99"/>
      <c r="I6" s="99"/>
      <c r="J6" s="119"/>
      <c r="K6" s="120"/>
      <c r="M6" s="121"/>
      <c r="N6" s="122"/>
      <c r="O6" s="122"/>
      <c r="P6" s="122"/>
      <c r="Q6" s="122"/>
      <c r="R6" s="123"/>
      <c r="S6" s="122"/>
      <c r="T6" s="122"/>
      <c r="U6" s="123"/>
      <c r="V6" s="124"/>
      <c r="X6" s="121"/>
      <c r="Y6" s="122"/>
      <c r="Z6" s="122"/>
      <c r="AA6" s="122"/>
      <c r="AB6" s="122"/>
      <c r="AC6" s="123"/>
      <c r="AD6" s="122"/>
      <c r="AE6" s="122"/>
      <c r="AF6" s="123"/>
      <c r="AG6" s="124"/>
    </row>
    <row r="7" spans="1:34" x14ac:dyDescent="0.2">
      <c r="A7" s="134" t="s">
        <v>69</v>
      </c>
      <c r="B7" s="125">
        <f>(VLOOKUP($A7,'Occupancy Raw Data'!$B$8:$BE$45,'Occupancy Raw Data'!G$3,FALSE))/100</f>
        <v>0.484775779762051</v>
      </c>
      <c r="C7" s="126">
        <f>(VLOOKUP($A7,'Occupancy Raw Data'!$B$8:$BE$45,'Occupancy Raw Data'!H$3,FALSE))/100</f>
        <v>0.59764649137994996</v>
      </c>
      <c r="D7" s="126">
        <f>(VLOOKUP($A7,'Occupancy Raw Data'!$B$8:$BE$45,'Occupancy Raw Data'!I$3,FALSE))/100</f>
        <v>0.64781468747681104</v>
      </c>
      <c r="E7" s="126">
        <f>(VLOOKUP($A7,'Occupancy Raw Data'!$B$8:$BE$45,'Occupancy Raw Data'!J$3,FALSE))/100</f>
        <v>0.64924311756412389</v>
      </c>
      <c r="F7" s="126">
        <f>(VLOOKUP($A7,'Occupancy Raw Data'!$B$8:$BE$45,'Occupancy Raw Data'!K$3,FALSE))/100</f>
        <v>0.65657908568672396</v>
      </c>
      <c r="G7" s="127">
        <f>(VLOOKUP($A7,'Occupancy Raw Data'!$B$8:$BE$45,'Occupancy Raw Data'!L$3,FALSE))/100</f>
        <v>0.60721189342811599</v>
      </c>
      <c r="H7" s="99">
        <f>(VLOOKUP($A7,'Occupancy Raw Data'!$B$8:$BE$45,'Occupancy Raw Data'!N$3,FALSE))/100</f>
        <v>0.71617084165548406</v>
      </c>
      <c r="I7" s="99">
        <f>(VLOOKUP($A7,'Occupancy Raw Data'!$B$8:$BE$45,'Occupancy Raw Data'!O$3,FALSE))/100</f>
        <v>0.71677065490950198</v>
      </c>
      <c r="J7" s="127">
        <f>(VLOOKUP($A7,'Occupancy Raw Data'!$B$8:$BE$45,'Occupancy Raw Data'!P$3,FALSE))/100</f>
        <v>0.71647074828249302</v>
      </c>
      <c r="K7" s="128">
        <f>(VLOOKUP($A7,'Occupancy Raw Data'!$B$8:$BE$45,'Occupancy Raw Data'!R$3,FALSE))/100</f>
        <v>0.63842881940610297</v>
      </c>
      <c r="M7" s="121">
        <f>VLOOKUP($A7,'ADR Raw Data'!$B$6:$BE$43,'ADR Raw Data'!G$1,FALSE)</f>
        <v>116.53968127583001</v>
      </c>
      <c r="N7" s="122">
        <f>VLOOKUP($A7,'ADR Raw Data'!$B$6:$BE$43,'ADR Raw Data'!H$1,FALSE)</f>
        <v>129.233224160622</v>
      </c>
      <c r="O7" s="122">
        <f>VLOOKUP($A7,'ADR Raw Data'!$B$6:$BE$43,'ADR Raw Data'!I$1,FALSE)</f>
        <v>135.10587438670501</v>
      </c>
      <c r="P7" s="122">
        <f>VLOOKUP($A7,'ADR Raw Data'!$B$6:$BE$43,'ADR Raw Data'!J$1,FALSE)</f>
        <v>132.46459084796101</v>
      </c>
      <c r="Q7" s="122">
        <f>VLOOKUP($A7,'ADR Raw Data'!$B$6:$BE$43,'ADR Raw Data'!K$1,FALSE)</f>
        <v>127.839249972687</v>
      </c>
      <c r="R7" s="123">
        <f>VLOOKUP($A7,'ADR Raw Data'!$B$6:$BE$43,'ADR Raw Data'!L$1,FALSE)</f>
        <v>128.849025819177</v>
      </c>
      <c r="S7" s="122">
        <f>VLOOKUP($A7,'ADR Raw Data'!$B$6:$BE$43,'ADR Raw Data'!N$1,FALSE)</f>
        <v>134.368232946804</v>
      </c>
      <c r="T7" s="122">
        <f>VLOOKUP($A7,'ADR Raw Data'!$B$6:$BE$43,'ADR Raw Data'!O$1,FALSE)</f>
        <v>133.938049653191</v>
      </c>
      <c r="U7" s="123">
        <f>VLOOKUP($A7,'ADR Raw Data'!$B$6:$BE$43,'ADR Raw Data'!P$1,FALSE)</f>
        <v>134.15305126504401</v>
      </c>
      <c r="V7" s="124">
        <f>VLOOKUP($A7,'ADR Raw Data'!$B$6:$BE$43,'ADR Raw Data'!R$1,FALSE)</f>
        <v>130.54971547326599</v>
      </c>
      <c r="X7" s="121">
        <f>VLOOKUP($A7,'RevPAR Raw Data'!$B$6:$BE$43,'RevPAR Raw Data'!G$1,FALSE)</f>
        <v>56.495614863711602</v>
      </c>
      <c r="Y7" s="122">
        <f>VLOOKUP($A7,'RevPAR Raw Data'!$B$6:$BE$43,'RevPAR Raw Data'!H$1,FALSE)</f>
        <v>77.2357829893146</v>
      </c>
      <c r="Z7" s="122">
        <f>VLOOKUP($A7,'RevPAR Raw Data'!$B$6:$BE$43,'RevPAR Raw Data'!I$1,FALSE)</f>
        <v>87.523569792104595</v>
      </c>
      <c r="AA7" s="122">
        <f>VLOOKUP($A7,'RevPAR Raw Data'!$B$6:$BE$43,'RevPAR Raw Data'!J$1,FALSE)</f>
        <v>86.001723928986607</v>
      </c>
      <c r="AB7" s="122">
        <f>VLOOKUP($A7,'RevPAR Raw Data'!$B$6:$BE$43,'RevPAR Raw Data'!K$1,FALSE)</f>
        <v>83.936577861944002</v>
      </c>
      <c r="AC7" s="123">
        <f>VLOOKUP($A7,'RevPAR Raw Data'!$B$6:$BE$43,'RevPAR Raw Data'!L$1,FALSE)</f>
        <v>78.238660934031302</v>
      </c>
      <c r="AD7" s="122">
        <f>VLOOKUP($A7,'RevPAR Raw Data'!$B$6:$BE$43,'RevPAR Raw Data'!N$1,FALSE)</f>
        <v>96.230610481272805</v>
      </c>
      <c r="AE7" s="122">
        <f>VLOOKUP($A7,'RevPAR Raw Data'!$B$6:$BE$43,'RevPAR Raw Data'!O$1,FALSE)</f>
        <v>96.002863567219194</v>
      </c>
      <c r="AF7" s="123">
        <f>VLOOKUP($A7,'RevPAR Raw Data'!$B$6:$BE$43,'RevPAR Raw Data'!P$1,FALSE)</f>
        <v>96.116737024246007</v>
      </c>
      <c r="AG7" s="124">
        <f>VLOOKUP($A7,'RevPAR Raw Data'!$B$6:$BE$43,'RevPAR Raw Data'!R$1,FALSE)</f>
        <v>83.346700723400303</v>
      </c>
    </row>
    <row r="8" spans="1:34" x14ac:dyDescent="0.2">
      <c r="A8" s="101" t="s">
        <v>125</v>
      </c>
      <c r="B8" s="89">
        <f>(VLOOKUP($A7,'Occupancy Raw Data'!$B$8:$BE$51,'Occupancy Raw Data'!T$3,FALSE))/100</f>
        <v>-2.3480486357292701E-2</v>
      </c>
      <c r="C8" s="90">
        <f>(VLOOKUP($A7,'Occupancy Raw Data'!$B$8:$BE$51,'Occupancy Raw Data'!U$3,FALSE))/100</f>
        <v>-6.03066346647681E-2</v>
      </c>
      <c r="D8" s="90">
        <f>(VLOOKUP($A7,'Occupancy Raw Data'!$B$8:$BE$51,'Occupancy Raw Data'!V$3,FALSE))/100</f>
        <v>-5.8723822385362105E-2</v>
      </c>
      <c r="E8" s="90">
        <f>(VLOOKUP($A7,'Occupancy Raw Data'!$B$8:$BE$51,'Occupancy Raw Data'!W$3,FALSE))/100</f>
        <v>-7.2603035434538693E-2</v>
      </c>
      <c r="F8" s="90">
        <f>(VLOOKUP($A7,'Occupancy Raw Data'!$B$8:$BE$51,'Occupancy Raw Data'!X$3,FALSE))/100</f>
        <v>-2.0676834109359801E-2</v>
      </c>
      <c r="G8" s="90">
        <f>(VLOOKUP($A7,'Occupancy Raw Data'!$B$8:$BE$51,'Occupancy Raw Data'!Y$3,FALSE))/100</f>
        <v>-4.8607983090870402E-2</v>
      </c>
      <c r="H8" s="91">
        <f>(VLOOKUP($A7,'Occupancy Raw Data'!$B$8:$BE$51,'Occupancy Raw Data'!AA$3,FALSE))/100</f>
        <v>3.3021477527654095E-3</v>
      </c>
      <c r="I8" s="91">
        <f>(VLOOKUP($A7,'Occupancy Raw Data'!$B$8:$BE$51,'Occupancy Raw Data'!AB$3,FALSE))/100</f>
        <v>-1.1865336506564399E-2</v>
      </c>
      <c r="J8" s="90">
        <f>(VLOOKUP($A7,'Occupancy Raw Data'!$B$8:$BE$51,'Occupancy Raw Data'!AC$3,FALSE))/100</f>
        <v>-4.3425291036238304E-3</v>
      </c>
      <c r="K8" s="92">
        <f>(VLOOKUP($A7,'Occupancy Raw Data'!$B$8:$BE$51,'Occupancy Raw Data'!AE$3,FALSE))/100</f>
        <v>-3.4849414787159999E-2</v>
      </c>
      <c r="M8" s="89">
        <f>(VLOOKUP($A7,'ADR Raw Data'!$B$6:$BE$43,'ADR Raw Data'!T$1,FALSE))/100</f>
        <v>-3.9101170556028804E-2</v>
      </c>
      <c r="N8" s="90">
        <f>(VLOOKUP($A7,'ADR Raw Data'!$B$6:$BE$43,'ADR Raw Data'!U$1,FALSE))/100</f>
        <v>-4.1371018331211602E-2</v>
      </c>
      <c r="O8" s="90">
        <f>(VLOOKUP($A7,'ADR Raw Data'!$B$6:$BE$43,'ADR Raw Data'!V$1,FALSE))/100</f>
        <v>-4.6509286753625298E-2</v>
      </c>
      <c r="P8" s="90">
        <f>(VLOOKUP($A7,'ADR Raw Data'!$B$6:$BE$43,'ADR Raw Data'!W$1,FALSE))/100</f>
        <v>-5.4043102330307707E-2</v>
      </c>
      <c r="Q8" s="90">
        <f>(VLOOKUP($A7,'ADR Raw Data'!$B$6:$BE$43,'ADR Raw Data'!X$1,FALSE))/100</f>
        <v>-2.82616636134079E-2</v>
      </c>
      <c r="R8" s="90">
        <f>(VLOOKUP($A7,'ADR Raw Data'!$B$6:$BE$43,'ADR Raw Data'!Y$1,FALSE))/100</f>
        <v>-4.3103222844698398E-2</v>
      </c>
      <c r="S8" s="91">
        <f>(VLOOKUP($A7,'ADR Raw Data'!$B$6:$BE$43,'ADR Raw Data'!AA$1,FALSE))/100</f>
        <v>-4.1332247694115401E-3</v>
      </c>
      <c r="T8" s="91">
        <f>(VLOOKUP($A7,'ADR Raw Data'!$B$6:$BE$43,'ADR Raw Data'!AB$1,FALSE))/100</f>
        <v>-1.7945437193366699E-2</v>
      </c>
      <c r="U8" s="90">
        <f>(VLOOKUP($A7,'ADR Raw Data'!$B$6:$BE$43,'ADR Raw Data'!AC$1,FALSE))/100</f>
        <v>-1.1119895607482999E-2</v>
      </c>
      <c r="V8" s="92">
        <f>(VLOOKUP($A7,'ADR Raw Data'!$B$6:$BE$43,'ADR Raw Data'!AE$1,FALSE))/100</f>
        <v>-3.27249705541122E-2</v>
      </c>
      <c r="X8" s="89">
        <f>(VLOOKUP($A7,'RevPAR Raw Data'!$B$6:$BE$43,'RevPAR Raw Data'!T$1,FALSE))/100</f>
        <v>-6.1663542411526502E-2</v>
      </c>
      <c r="Y8" s="90">
        <f>(VLOOKUP($A7,'RevPAR Raw Data'!$B$6:$BE$43,'RevPAR Raw Data'!U$1,FALSE))/100</f>
        <v>-9.9182706107769997E-2</v>
      </c>
      <c r="Z8" s="90">
        <f>(VLOOKUP($A7,'RevPAR Raw Data'!$B$6:$BE$43,'RevPAR Raw Data'!V$1,FALSE))/100</f>
        <v>-0.102501906044397</v>
      </c>
      <c r="AA8" s="90">
        <f>(VLOOKUP($A7,'RevPAR Raw Data'!$B$6:$BE$43,'RevPAR Raw Data'!W$1,FALSE))/100</f>
        <v>-0.122722444491366</v>
      </c>
      <c r="AB8" s="90">
        <f>(VLOOKUP($A7,'RevPAR Raw Data'!$B$6:$BE$43,'RevPAR Raw Data'!X$1,FALSE))/100</f>
        <v>-4.8354135992578796E-2</v>
      </c>
      <c r="AC8" s="90">
        <f>(VLOOKUP($A7,'RevPAR Raw Data'!$B$6:$BE$43,'RevPAR Raw Data'!Y$1,FALSE))/100</f>
        <v>-8.9616045208371811E-2</v>
      </c>
      <c r="AD8" s="91">
        <f>(VLOOKUP($A7,'RevPAR Raw Data'!$B$6:$BE$43,'RevPAR Raw Data'!AA$1,FALSE))/100</f>
        <v>-8.4472553553011792E-4</v>
      </c>
      <c r="AE8" s="91">
        <f>(VLOOKUP($A7,'RevPAR Raw Data'!$B$6:$BE$43,'RevPAR Raw Data'!AB$1,FALSE))/100</f>
        <v>-2.9597845048874399E-2</v>
      </c>
      <c r="AF8" s="90">
        <f>(VLOOKUP($A7,'RevPAR Raw Data'!$B$6:$BE$43,'RevPAR Raw Data'!AC$1,FALSE))/100</f>
        <v>-1.5414136240802101E-2</v>
      </c>
      <c r="AG8" s="92">
        <f>(VLOOKUP($A7,'RevPAR Raw Data'!$B$6:$BE$43,'RevPAR Raw Data'!AE$1,FALSE))/100</f>
        <v>-6.64339392685344E-2</v>
      </c>
    </row>
    <row r="9" spans="1:34" x14ac:dyDescent="0.2">
      <c r="A9" s="129"/>
      <c r="B9" s="130"/>
      <c r="C9" s="131"/>
      <c r="D9" s="131"/>
      <c r="E9" s="131"/>
      <c r="F9" s="131"/>
      <c r="G9" s="132"/>
      <c r="H9" s="131"/>
      <c r="I9" s="131"/>
      <c r="J9" s="132"/>
      <c r="K9" s="133"/>
      <c r="M9" s="130"/>
      <c r="N9" s="131"/>
      <c r="O9" s="131"/>
      <c r="P9" s="131"/>
      <c r="Q9" s="131"/>
      <c r="R9" s="132"/>
      <c r="S9" s="131"/>
      <c r="T9" s="131"/>
      <c r="U9" s="132"/>
      <c r="V9" s="133"/>
      <c r="X9" s="130"/>
      <c r="Y9" s="131"/>
      <c r="Z9" s="131"/>
      <c r="AA9" s="131"/>
      <c r="AB9" s="131"/>
      <c r="AC9" s="132"/>
      <c r="AD9" s="131"/>
      <c r="AE9" s="131"/>
      <c r="AF9" s="132"/>
      <c r="AG9" s="133"/>
    </row>
    <row r="10" spans="1:34" x14ac:dyDescent="0.2">
      <c r="A10" s="134" t="s">
        <v>119</v>
      </c>
      <c r="B10" s="135"/>
      <c r="C10" s="136"/>
      <c r="D10" s="136"/>
      <c r="E10" s="136"/>
      <c r="F10" s="136"/>
      <c r="G10" s="137"/>
      <c r="H10" s="136"/>
      <c r="I10" s="136"/>
      <c r="J10" s="137"/>
      <c r="K10" s="138"/>
      <c r="M10" s="121"/>
      <c r="N10" s="122"/>
      <c r="O10" s="122"/>
      <c r="P10" s="122"/>
      <c r="Q10" s="122"/>
      <c r="R10" s="123"/>
      <c r="S10" s="122"/>
      <c r="T10" s="122"/>
      <c r="U10" s="123"/>
      <c r="V10" s="124"/>
      <c r="X10" s="121"/>
      <c r="Y10" s="122"/>
      <c r="Z10" s="122"/>
      <c r="AA10" s="122"/>
      <c r="AB10" s="122"/>
      <c r="AC10" s="123"/>
      <c r="AD10" s="122"/>
      <c r="AE10" s="122"/>
      <c r="AF10" s="123"/>
      <c r="AG10" s="124"/>
    </row>
    <row r="11" spans="1:34" x14ac:dyDescent="0.2">
      <c r="A11" s="116" t="s">
        <v>112</v>
      </c>
      <c r="B11" s="93">
        <f>(VLOOKUP($A11,'Occupancy Raw Data'!$B$8:$BE$51,'Occupancy Raw Data'!G$3,FALSE))/100</f>
        <v>0.46703678001387899</v>
      </c>
      <c r="C11" s="99">
        <f>(VLOOKUP($A11,'Occupancy Raw Data'!$B$8:$BE$51,'Occupancy Raw Data'!H$3,FALSE))/100</f>
        <v>0.64122137404580104</v>
      </c>
      <c r="D11" s="99">
        <f>(VLOOKUP($A11,'Occupancy Raw Data'!$B$8:$BE$51,'Occupancy Raw Data'!I$3,FALSE))/100</f>
        <v>0.72310895211658499</v>
      </c>
      <c r="E11" s="99">
        <f>(VLOOKUP($A11,'Occupancy Raw Data'!$B$8:$BE$51,'Occupancy Raw Data'!J$3,FALSE))/100</f>
        <v>0.63844552394170695</v>
      </c>
      <c r="F11" s="99">
        <f>(VLOOKUP($A11,'Occupancy Raw Data'!$B$8:$BE$51,'Occupancy Raw Data'!K$3,FALSE))/100</f>
        <v>0.57286606523247696</v>
      </c>
      <c r="G11" s="100">
        <f>(VLOOKUP($A11,'Occupancy Raw Data'!$B$8:$BE$51,'Occupancy Raw Data'!L$3,FALSE))/100</f>
        <v>0.60853573907008995</v>
      </c>
      <c r="H11" s="99">
        <f>(VLOOKUP($A11,'Occupancy Raw Data'!$B$8:$BE$51,'Occupancy Raw Data'!N$3,FALSE))/100</f>
        <v>0.61103400416377496</v>
      </c>
      <c r="I11" s="99">
        <f>(VLOOKUP($A11,'Occupancy Raw Data'!$B$8:$BE$51,'Occupancy Raw Data'!O$3,FALSE))/100</f>
        <v>0.65926439972241402</v>
      </c>
      <c r="J11" s="100">
        <f>(VLOOKUP($A11,'Occupancy Raw Data'!$B$8:$BE$51,'Occupancy Raw Data'!P$3,FALSE))/100</f>
        <v>0.63514920194309499</v>
      </c>
      <c r="K11" s="94">
        <f>(VLOOKUP($A11,'Occupancy Raw Data'!$B$8:$BE$51,'Occupancy Raw Data'!R$3,FALSE))/100</f>
        <v>0.61613958560523396</v>
      </c>
      <c r="M11" s="121">
        <f>VLOOKUP($A11,'ADR Raw Data'!$B$6:$BE$49,'ADR Raw Data'!G$1,FALSE)</f>
        <v>292.18642644873597</v>
      </c>
      <c r="N11" s="122">
        <f>VLOOKUP($A11,'ADR Raw Data'!$B$6:$BE$49,'ADR Raw Data'!H$1,FALSE)</f>
        <v>280.52537878787803</v>
      </c>
      <c r="O11" s="122">
        <f>VLOOKUP($A11,'ADR Raw Data'!$B$6:$BE$49,'ADR Raw Data'!I$1,FALSE)</f>
        <v>284.45016314779201</v>
      </c>
      <c r="P11" s="122">
        <f>VLOOKUP($A11,'ADR Raw Data'!$B$6:$BE$49,'ADR Raw Data'!J$1,FALSE)</f>
        <v>285.058679347826</v>
      </c>
      <c r="Q11" s="122">
        <f>VLOOKUP($A11,'ADR Raw Data'!$B$6:$BE$49,'ADR Raw Data'!K$1,FALSE)</f>
        <v>283.17097516656497</v>
      </c>
      <c r="R11" s="123">
        <f>VLOOKUP($A11,'ADR Raw Data'!$B$6:$BE$49,'ADR Raw Data'!L$1,FALSE)</f>
        <v>284.69736800091198</v>
      </c>
      <c r="S11" s="122">
        <f>VLOOKUP($A11,'ADR Raw Data'!$B$6:$BE$49,'ADR Raw Data'!N$1,FALSE)</f>
        <v>331.95496308915301</v>
      </c>
      <c r="T11" s="122">
        <f>VLOOKUP($A11,'ADR Raw Data'!$B$6:$BE$49,'ADR Raw Data'!O$1,FALSE)</f>
        <v>333.37484210526299</v>
      </c>
      <c r="U11" s="123">
        <f>VLOOKUP($A11,'ADR Raw Data'!$B$6:$BE$49,'ADR Raw Data'!P$1,FALSE)</f>
        <v>332.69185741600597</v>
      </c>
      <c r="V11" s="124">
        <f>VLOOKUP($A11,'ADR Raw Data'!$B$6:$BE$49,'ADR Raw Data'!R$1,FALSE)</f>
        <v>298.83315446500399</v>
      </c>
      <c r="X11" s="121">
        <f>VLOOKUP($A11,'RevPAR Raw Data'!$B$6:$BE$49,'RevPAR Raw Data'!G$1,FALSE)</f>
        <v>136.46180777238001</v>
      </c>
      <c r="Y11" s="122">
        <f>VLOOKUP($A11,'RevPAR Raw Data'!$B$6:$BE$49,'RevPAR Raw Data'!H$1,FALSE)</f>
        <v>179.87886884108201</v>
      </c>
      <c r="Z11" s="122">
        <f>VLOOKUP($A11,'RevPAR Raw Data'!$B$6:$BE$49,'RevPAR Raw Data'!I$1,FALSE)</f>
        <v>205.68845940319201</v>
      </c>
      <c r="AA11" s="122">
        <f>VLOOKUP($A11,'RevPAR Raw Data'!$B$6:$BE$49,'RevPAR Raw Data'!J$1,FALSE)</f>
        <v>181.994437890353</v>
      </c>
      <c r="AB11" s="122">
        <f>VLOOKUP($A11,'RevPAR Raw Data'!$B$6:$BE$49,'RevPAR Raw Data'!K$1,FALSE)</f>
        <v>162.21904233171401</v>
      </c>
      <c r="AC11" s="123">
        <f>VLOOKUP($A11,'RevPAR Raw Data'!$B$6:$BE$49,'RevPAR Raw Data'!L$1,FALSE)</f>
        <v>173.248523247744</v>
      </c>
      <c r="AD11" s="122">
        <f>VLOOKUP($A11,'RevPAR Raw Data'!$B$6:$BE$49,'RevPAR Raw Data'!N$1,FALSE)</f>
        <v>202.83577029840299</v>
      </c>
      <c r="AE11" s="122">
        <f>VLOOKUP($A11,'RevPAR Raw Data'!$B$6:$BE$49,'RevPAR Raw Data'!O$1,FALSE)</f>
        <v>219.782165163081</v>
      </c>
      <c r="AF11" s="123">
        <f>VLOOKUP($A11,'RevPAR Raw Data'!$B$6:$BE$49,'RevPAR Raw Data'!P$1,FALSE)</f>
        <v>211.30896773074201</v>
      </c>
      <c r="AG11" s="124">
        <f>VLOOKUP($A11,'RevPAR Raw Data'!$B$6:$BE$49,'RevPAR Raw Data'!R$1,FALSE)</f>
        <v>184.12293595717199</v>
      </c>
    </row>
    <row r="12" spans="1:34" x14ac:dyDescent="0.2">
      <c r="A12" s="101" t="s">
        <v>125</v>
      </c>
      <c r="B12" s="89">
        <f>(VLOOKUP($A11,'Occupancy Raw Data'!$B$8:$BE$51,'Occupancy Raw Data'!T$3,FALSE))/100</f>
        <v>-0.104900302003997</v>
      </c>
      <c r="C12" s="90">
        <f>(VLOOKUP($A11,'Occupancy Raw Data'!$B$8:$BE$51,'Occupancy Raw Data'!U$3,FALSE))/100</f>
        <v>-4.4236827003661904E-2</v>
      </c>
      <c r="D12" s="90">
        <f>(VLOOKUP($A11,'Occupancy Raw Data'!$B$8:$BE$51,'Occupancy Raw Data'!V$3,FALSE))/100</f>
        <v>-9.99092298394922E-3</v>
      </c>
      <c r="E12" s="90">
        <f>(VLOOKUP($A11,'Occupancy Raw Data'!$B$8:$BE$51,'Occupancy Raw Data'!W$3,FALSE))/100</f>
        <v>-9.4878670790460404E-2</v>
      </c>
      <c r="F12" s="90">
        <f>(VLOOKUP($A11,'Occupancy Raw Data'!$B$8:$BE$51,'Occupancy Raw Data'!X$3,FALSE))/100</f>
        <v>-1.3854543547340501E-2</v>
      </c>
      <c r="G12" s="90">
        <f>(VLOOKUP($A11,'Occupancy Raw Data'!$B$8:$BE$51,'Occupancy Raw Data'!Y$3,FALSE))/100</f>
        <v>-5.19364065137543E-2</v>
      </c>
      <c r="H12" s="91">
        <f>(VLOOKUP($A11,'Occupancy Raw Data'!$B$8:$BE$51,'Occupancy Raw Data'!AA$3,FALSE))/100</f>
        <v>-9.1198210752636608E-2</v>
      </c>
      <c r="I12" s="91">
        <f>(VLOOKUP($A11,'Occupancy Raw Data'!$B$8:$BE$51,'Occupancy Raw Data'!AB$3,FALSE))/100</f>
        <v>-6.9670923894021602E-2</v>
      </c>
      <c r="J12" s="90">
        <f>(VLOOKUP($A11,'Occupancy Raw Data'!$B$8:$BE$51,'Occupancy Raw Data'!AC$3,FALSE))/100</f>
        <v>-8.01517600866158E-2</v>
      </c>
      <c r="K12" s="92">
        <f>(VLOOKUP($A11,'Occupancy Raw Data'!$B$8:$BE$51,'Occupancy Raw Data'!AE$3,FALSE))/100</f>
        <v>-6.0424876650368803E-2</v>
      </c>
      <c r="M12" s="89">
        <f>(VLOOKUP($A11,'ADR Raw Data'!$B$6:$BE$49,'ADR Raw Data'!T$1,FALSE))/100</f>
        <v>1.6883060148580698E-2</v>
      </c>
      <c r="N12" s="90">
        <f>(VLOOKUP($A11,'ADR Raw Data'!$B$6:$BE$49,'ADR Raw Data'!U$1,FALSE))/100</f>
        <v>-9.9527913583924606E-3</v>
      </c>
      <c r="O12" s="90">
        <f>(VLOOKUP($A11,'ADR Raw Data'!$B$6:$BE$49,'ADR Raw Data'!V$1,FALSE))/100</f>
        <v>-4.0111983017091603E-2</v>
      </c>
      <c r="P12" s="90">
        <f>(VLOOKUP($A11,'ADR Raw Data'!$B$6:$BE$49,'ADR Raw Data'!W$1,FALSE))/100</f>
        <v>-4.7525142251544701E-2</v>
      </c>
      <c r="Q12" s="90">
        <f>(VLOOKUP($A11,'ADR Raw Data'!$B$6:$BE$49,'ADR Raw Data'!X$1,FALSE))/100</f>
        <v>-7.0282481165072797E-2</v>
      </c>
      <c r="R12" s="90">
        <f>(VLOOKUP($A11,'ADR Raw Data'!$B$6:$BE$49,'ADR Raw Data'!Y$1,FALSE))/100</f>
        <v>-3.2617328546337601E-2</v>
      </c>
      <c r="S12" s="91">
        <f>(VLOOKUP($A11,'ADR Raw Data'!$B$6:$BE$49,'ADR Raw Data'!AA$1,FALSE))/100</f>
        <v>-3.17228169333535E-2</v>
      </c>
      <c r="T12" s="91">
        <f>(VLOOKUP($A11,'ADR Raw Data'!$B$6:$BE$49,'ADR Raw Data'!AB$1,FALSE))/100</f>
        <v>-5.1342766205275003E-2</v>
      </c>
      <c r="U12" s="90">
        <f>(VLOOKUP($A11,'ADR Raw Data'!$B$6:$BE$49,'ADR Raw Data'!AC$1,FALSE))/100</f>
        <v>-4.1887849443246701E-2</v>
      </c>
      <c r="V12" s="92">
        <f>(VLOOKUP($A11,'ADR Raw Data'!$B$6:$BE$49,'ADR Raw Data'!AE$1,FALSE))/100</f>
        <v>-3.6716296750203103E-2</v>
      </c>
      <c r="X12" s="89">
        <f>(VLOOKUP($A11,'RevPAR Raw Data'!$B$6:$BE$49,'RevPAR Raw Data'!T$1,FALSE))/100</f>
        <v>-8.9788279963754811E-2</v>
      </c>
      <c r="Y12" s="90">
        <f>(VLOOKUP($A11,'RevPAR Raw Data'!$B$6:$BE$49,'RevPAR Raw Data'!U$1,FALSE))/100</f>
        <v>-5.3749338452529598E-2</v>
      </c>
      <c r="Z12" s="90">
        <f>(VLOOKUP($A11,'RevPAR Raw Data'!$B$6:$BE$49,'RevPAR Raw Data'!V$1,FALSE))/100</f>
        <v>-4.9702150267983594E-2</v>
      </c>
      <c r="AA12" s="90">
        <f>(VLOOKUP($A11,'RevPAR Raw Data'!$B$6:$BE$49,'RevPAR Raw Data'!W$1,FALSE))/100</f>
        <v>-0.13789469071605098</v>
      </c>
      <c r="AB12" s="90">
        <f>(VLOOKUP($A11,'RevPAR Raw Data'!$B$6:$BE$49,'RevPAR Raw Data'!X$1,FALSE))/100</f>
        <v>-8.3163293016496706E-2</v>
      </c>
      <c r="AC12" s="90">
        <f>(VLOOKUP($A11,'RevPAR Raw Data'!$B$6:$BE$49,'RevPAR Raw Data'!Y$1,FALSE))/100</f>
        <v>-8.28597082253167E-2</v>
      </c>
      <c r="AD12" s="91">
        <f>(VLOOKUP($A11,'RevPAR Raw Data'!$B$6:$BE$49,'RevPAR Raw Data'!AA$1,FALSE))/100</f>
        <v>-0.120027963541634</v>
      </c>
      <c r="AE12" s="91">
        <f>(VLOOKUP($A11,'RevPAR Raw Data'!$B$6:$BE$49,'RevPAR Raw Data'!AB$1,FALSE))/100</f>
        <v>-0.1174365921425</v>
      </c>
      <c r="AF12" s="90">
        <f>(VLOOKUP($A11,'RevPAR Raw Data'!$B$6:$BE$49,'RevPAR Raw Data'!AC$1,FALSE))/100</f>
        <v>-0.11868222467074301</v>
      </c>
      <c r="AG12" s="92">
        <f>(VLOOKUP($A11,'RevPAR Raw Data'!$B$6:$BE$49,'RevPAR Raw Data'!AE$1,FALSE))/100</f>
        <v>-9.4922595698382614E-2</v>
      </c>
    </row>
    <row r="13" spans="1:34" x14ac:dyDescent="0.2">
      <c r="A13" s="139"/>
      <c r="B13" s="117"/>
      <c r="C13" s="118"/>
      <c r="D13" s="118"/>
      <c r="E13" s="118"/>
      <c r="F13" s="118"/>
      <c r="G13" s="119"/>
      <c r="H13" s="99"/>
      <c r="I13" s="99"/>
      <c r="J13" s="119"/>
      <c r="K13" s="120"/>
      <c r="M13" s="121"/>
      <c r="N13" s="122"/>
      <c r="O13" s="122"/>
      <c r="P13" s="122"/>
      <c r="Q13" s="122"/>
      <c r="R13" s="123"/>
      <c r="S13" s="122"/>
      <c r="T13" s="122"/>
      <c r="U13" s="123"/>
      <c r="V13" s="124"/>
      <c r="X13" s="121"/>
      <c r="Y13" s="122"/>
      <c r="Z13" s="122"/>
      <c r="AA13" s="122"/>
      <c r="AB13" s="122"/>
      <c r="AC13" s="123"/>
      <c r="AD13" s="122"/>
      <c r="AE13" s="122"/>
      <c r="AF13" s="123"/>
      <c r="AG13" s="124"/>
    </row>
    <row r="14" spans="1:34" x14ac:dyDescent="0.2">
      <c r="A14" s="116" t="s">
        <v>113</v>
      </c>
      <c r="B14" s="93">
        <f>(VLOOKUP($A14,'Occupancy Raw Data'!$B$8:$BE$51,'Occupancy Raw Data'!G$3,FALSE))/100</f>
        <v>0.50724795640326903</v>
      </c>
      <c r="C14" s="99">
        <f>(VLOOKUP($A14,'Occupancy Raw Data'!$B$8:$BE$51,'Occupancy Raw Data'!H$3,FALSE))/100</f>
        <v>0.68621253405994498</v>
      </c>
      <c r="D14" s="99">
        <f>(VLOOKUP($A14,'Occupancy Raw Data'!$B$8:$BE$51,'Occupancy Raw Data'!I$3,FALSE))/100</f>
        <v>0.755930971843778</v>
      </c>
      <c r="E14" s="99">
        <f>(VLOOKUP($A14,'Occupancy Raw Data'!$B$8:$BE$51,'Occupancy Raw Data'!J$3,FALSE))/100</f>
        <v>0.72766575840145298</v>
      </c>
      <c r="F14" s="99">
        <f>(VLOOKUP($A14,'Occupancy Raw Data'!$B$8:$BE$51,'Occupancy Raw Data'!K$3,FALSE))/100</f>
        <v>0.69445958219800108</v>
      </c>
      <c r="G14" s="100">
        <f>(VLOOKUP($A14,'Occupancy Raw Data'!$B$8:$BE$51,'Occupancy Raw Data'!L$3,FALSE))/100</f>
        <v>0.67430336058128904</v>
      </c>
      <c r="H14" s="99">
        <f>(VLOOKUP($A14,'Occupancy Raw Data'!$B$8:$BE$51,'Occupancy Raw Data'!N$3,FALSE))/100</f>
        <v>0.73536784741144401</v>
      </c>
      <c r="I14" s="99">
        <f>(VLOOKUP($A14,'Occupancy Raw Data'!$B$8:$BE$51,'Occupancy Raw Data'!O$3,FALSE))/100</f>
        <v>0.74506811989100796</v>
      </c>
      <c r="J14" s="100">
        <f>(VLOOKUP($A14,'Occupancy Raw Data'!$B$8:$BE$51,'Occupancy Raw Data'!P$3,FALSE))/100</f>
        <v>0.74021798365122604</v>
      </c>
      <c r="K14" s="94">
        <f>(VLOOKUP($A14,'Occupancy Raw Data'!$B$8:$BE$51,'Occupancy Raw Data'!R$3,FALSE))/100</f>
        <v>0.69313611002984199</v>
      </c>
      <c r="M14" s="121">
        <f>VLOOKUP($A14,'ADR Raw Data'!$B$6:$BE$49,'ADR Raw Data'!G$1,FALSE)</f>
        <v>181.647813350522</v>
      </c>
      <c r="N14" s="122">
        <f>VLOOKUP($A14,'ADR Raw Data'!$B$6:$BE$49,'ADR Raw Data'!H$1,FALSE)</f>
        <v>201.76201768318501</v>
      </c>
      <c r="O14" s="122">
        <f>VLOOKUP($A14,'ADR Raw Data'!$B$6:$BE$49,'ADR Raw Data'!I$1,FALSE)</f>
        <v>211.00074301917601</v>
      </c>
      <c r="P14" s="122">
        <f>VLOOKUP($A14,'ADR Raw Data'!$B$6:$BE$49,'ADR Raw Data'!J$1,FALSE)</f>
        <v>207.33247640920601</v>
      </c>
      <c r="Q14" s="122">
        <f>VLOOKUP($A14,'ADR Raw Data'!$B$6:$BE$49,'ADR Raw Data'!K$1,FALSE)</f>
        <v>192.903451739471</v>
      </c>
      <c r="R14" s="123">
        <f>VLOOKUP($A14,'ADR Raw Data'!$B$6:$BE$49,'ADR Raw Data'!L$1,FALSE)</f>
        <v>200.184824193704</v>
      </c>
      <c r="S14" s="122">
        <f>VLOOKUP($A14,'ADR Raw Data'!$B$6:$BE$49,'ADR Raw Data'!N$1,FALSE)</f>
        <v>190.45959685786201</v>
      </c>
      <c r="T14" s="122">
        <f>VLOOKUP($A14,'ADR Raw Data'!$B$6:$BE$49,'ADR Raw Data'!O$1,FALSE)</f>
        <v>191.07836697874001</v>
      </c>
      <c r="U14" s="123">
        <f>VLOOKUP($A14,'ADR Raw Data'!$B$6:$BE$49,'ADR Raw Data'!P$1,FALSE)</f>
        <v>190.77100910451699</v>
      </c>
      <c r="V14" s="124">
        <f>VLOOKUP($A14,'ADR Raw Data'!$B$6:$BE$49,'ADR Raw Data'!R$1,FALSE)</f>
        <v>197.31246514413999</v>
      </c>
      <c r="X14" s="121">
        <f>VLOOKUP($A14,'RevPAR Raw Data'!$B$6:$BE$49,'RevPAR Raw Data'!G$1,FALSE)</f>
        <v>92.140482107175202</v>
      </c>
      <c r="Y14" s="122">
        <f>VLOOKUP($A14,'RevPAR Raw Data'!$B$6:$BE$49,'RevPAR Raw Data'!H$1,FALSE)</f>
        <v>138.45162543142499</v>
      </c>
      <c r="Z14" s="122">
        <f>VLOOKUP($A14,'RevPAR Raw Data'!$B$6:$BE$49,'RevPAR Raw Data'!I$1,FALSE)</f>
        <v>159.501996730245</v>
      </c>
      <c r="AA14" s="122">
        <f>VLOOKUP($A14,'RevPAR Raw Data'!$B$6:$BE$49,'RevPAR Raw Data'!J$1,FALSE)</f>
        <v>150.86874368755599</v>
      </c>
      <c r="AB14" s="122">
        <f>VLOOKUP($A14,'RevPAR Raw Data'!$B$6:$BE$49,'RevPAR Raw Data'!K$1,FALSE)</f>
        <v>133.963650499545</v>
      </c>
      <c r="AC14" s="123">
        <f>VLOOKUP($A14,'RevPAR Raw Data'!$B$6:$BE$49,'RevPAR Raw Data'!L$1,FALSE)</f>
        <v>134.985299691189</v>
      </c>
      <c r="AD14" s="122">
        <f>VLOOKUP($A14,'RevPAR Raw Data'!$B$6:$BE$49,'RevPAR Raw Data'!N$1,FALSE)</f>
        <v>140.057863760217</v>
      </c>
      <c r="AE14" s="122">
        <f>VLOOKUP($A14,'RevPAR Raw Data'!$B$6:$BE$49,'RevPAR Raw Data'!O$1,FALSE)</f>
        <v>142.36639963669299</v>
      </c>
      <c r="AF14" s="123">
        <f>VLOOKUP($A14,'RevPAR Raw Data'!$B$6:$BE$49,'RevPAR Raw Data'!P$1,FALSE)</f>
        <v>141.21213169845501</v>
      </c>
      <c r="AG14" s="124">
        <f>VLOOKUP($A14,'RevPAR Raw Data'!$B$6:$BE$49,'RevPAR Raw Data'!R$1,FALSE)</f>
        <v>136.76439455040801</v>
      </c>
    </row>
    <row r="15" spans="1:34" x14ac:dyDescent="0.2">
      <c r="A15" s="101" t="s">
        <v>125</v>
      </c>
      <c r="B15" s="89">
        <f>(VLOOKUP($A14,'Occupancy Raw Data'!$B$8:$BE$51,'Occupancy Raw Data'!T$3,FALSE))/100</f>
        <v>-7.6049898279192396E-2</v>
      </c>
      <c r="C15" s="90">
        <f>(VLOOKUP($A14,'Occupancy Raw Data'!$B$8:$BE$51,'Occupancy Raw Data'!U$3,FALSE))/100</f>
        <v>-0.12554162699536101</v>
      </c>
      <c r="D15" s="90">
        <f>(VLOOKUP($A14,'Occupancy Raw Data'!$B$8:$BE$51,'Occupancy Raw Data'!V$3,FALSE))/100</f>
        <v>-0.122420112527522</v>
      </c>
      <c r="E15" s="90">
        <f>(VLOOKUP($A14,'Occupancy Raw Data'!$B$8:$BE$51,'Occupancy Raw Data'!W$3,FALSE))/100</f>
        <v>-0.133424393543498</v>
      </c>
      <c r="F15" s="90">
        <f>(VLOOKUP($A14,'Occupancy Raw Data'!$B$8:$BE$51,'Occupancy Raw Data'!X$3,FALSE))/100</f>
        <v>-7.2120163788533004E-2</v>
      </c>
      <c r="G15" s="90">
        <f>(VLOOKUP($A14,'Occupancy Raw Data'!$B$8:$BE$51,'Occupancy Raw Data'!Y$3,FALSE))/100</f>
        <v>-0.108830287005679</v>
      </c>
      <c r="H15" s="91">
        <f>(VLOOKUP($A14,'Occupancy Raw Data'!$B$8:$BE$51,'Occupancy Raw Data'!AA$3,FALSE))/100</f>
        <v>-1.08614508669015E-2</v>
      </c>
      <c r="I15" s="91">
        <f>(VLOOKUP($A14,'Occupancy Raw Data'!$B$8:$BE$51,'Occupancy Raw Data'!AB$3,FALSE))/100</f>
        <v>-6.1250286716983203E-2</v>
      </c>
      <c r="J15" s="90">
        <f>(VLOOKUP($A14,'Occupancy Raw Data'!$B$8:$BE$51,'Occupancy Raw Data'!AC$3,FALSE))/100</f>
        <v>-3.68793108988546E-2</v>
      </c>
      <c r="K15" s="92">
        <f>(VLOOKUP($A14,'Occupancy Raw Data'!$B$8:$BE$51,'Occupancy Raw Data'!AE$3,FALSE))/100</f>
        <v>-8.8042726200209906E-2</v>
      </c>
      <c r="M15" s="89">
        <f>(VLOOKUP($A14,'ADR Raw Data'!$B$6:$BE$49,'ADR Raw Data'!T$1,FALSE))/100</f>
        <v>-2.5509201139382803E-2</v>
      </c>
      <c r="N15" s="90">
        <f>(VLOOKUP($A14,'ADR Raw Data'!$B$6:$BE$49,'ADR Raw Data'!U$1,FALSE))/100</f>
        <v>-2.3388471844132699E-2</v>
      </c>
      <c r="O15" s="90">
        <f>(VLOOKUP($A14,'ADR Raw Data'!$B$6:$BE$49,'ADR Raw Data'!V$1,FALSE))/100</f>
        <v>-2.79624724099195E-2</v>
      </c>
      <c r="P15" s="90">
        <f>(VLOOKUP($A14,'ADR Raw Data'!$B$6:$BE$49,'ADR Raw Data'!W$1,FALSE))/100</f>
        <v>-3.5522772587288101E-2</v>
      </c>
      <c r="Q15" s="90">
        <f>(VLOOKUP($A14,'ADR Raw Data'!$B$6:$BE$49,'ADR Raw Data'!X$1,FALSE))/100</f>
        <v>-8.0244551751306598E-3</v>
      </c>
      <c r="R15" s="90">
        <f>(VLOOKUP($A14,'ADR Raw Data'!$B$6:$BE$49,'ADR Raw Data'!Y$1,FALSE))/100</f>
        <v>-2.59045721845499E-2</v>
      </c>
      <c r="S15" s="91">
        <f>(VLOOKUP($A14,'ADR Raw Data'!$B$6:$BE$49,'ADR Raw Data'!AA$1,FALSE))/100</f>
        <v>2.98531524497565E-2</v>
      </c>
      <c r="T15" s="91">
        <f>(VLOOKUP($A14,'ADR Raw Data'!$B$6:$BE$49,'ADR Raw Data'!AB$1,FALSE))/100</f>
        <v>1.1008728512460798E-2</v>
      </c>
      <c r="U15" s="90">
        <f>(VLOOKUP($A14,'ADR Raw Data'!$B$6:$BE$49,'ADR Raw Data'!AC$1,FALSE))/100</f>
        <v>1.9977629988013602E-2</v>
      </c>
      <c r="V15" s="92">
        <f>(VLOOKUP($A14,'ADR Raw Data'!$B$6:$BE$49,'ADR Raw Data'!AE$1,FALSE))/100</f>
        <v>-1.4280843017650299E-2</v>
      </c>
      <c r="X15" s="89">
        <f>(VLOOKUP($A14,'RevPAR Raw Data'!$B$6:$BE$49,'RevPAR Raw Data'!T$1,FALSE))/100</f>
        <v>-9.96191272667417E-2</v>
      </c>
      <c r="Y15" s="90">
        <f>(VLOOKUP($A14,'RevPAR Raw Data'!$B$6:$BE$49,'RevPAR Raw Data'!U$1,FALSE))/100</f>
        <v>-0.145993872031246</v>
      </c>
      <c r="Z15" s="90">
        <f>(VLOOKUP($A14,'RevPAR Raw Data'!$B$6:$BE$49,'RevPAR Raw Data'!V$1,FALSE))/100</f>
        <v>-0.146959415918471</v>
      </c>
      <c r="AA15" s="90">
        <f>(VLOOKUP($A14,'RevPAR Raw Data'!$B$6:$BE$49,'RevPAR Raw Data'!W$1,FALSE))/100</f>
        <v>-0.16420756174134302</v>
      </c>
      <c r="AB15" s="90">
        <f>(VLOOKUP($A14,'RevPAR Raw Data'!$B$6:$BE$49,'RevPAR Raw Data'!X$1,FALSE))/100</f>
        <v>-7.9565893942119506E-2</v>
      </c>
      <c r="AC15" s="90">
        <f>(VLOOKUP($A14,'RevPAR Raw Data'!$B$6:$BE$49,'RevPAR Raw Data'!Y$1,FALSE))/100</f>
        <v>-0.131915657164625</v>
      </c>
      <c r="AD15" s="91">
        <f>(VLOOKUP($A14,'RevPAR Raw Data'!$B$6:$BE$49,'RevPAR Raw Data'!AA$1,FALSE))/100</f>
        <v>1.86674530342998E-2</v>
      </c>
      <c r="AE15" s="91">
        <f>(VLOOKUP($A14,'RevPAR Raw Data'!$B$6:$BE$49,'RevPAR Raw Data'!AB$1,FALSE))/100</f>
        <v>-5.09158459823E-2</v>
      </c>
      <c r="AF15" s="90">
        <f>(VLOOKUP($A14,'RevPAR Raw Data'!$B$6:$BE$49,'RevPAR Raw Data'!AC$1,FALSE))/100</f>
        <v>-1.7638442138191199E-2</v>
      </c>
      <c r="AG15" s="92">
        <f>(VLOOKUP($A14,'RevPAR Raw Data'!$B$6:$BE$49,'RevPAR Raw Data'!AE$1,FALSE))/100</f>
        <v>-0.101066244866149</v>
      </c>
    </row>
    <row r="16" spans="1:34" x14ac:dyDescent="0.2">
      <c r="A16" s="139"/>
      <c r="B16" s="93"/>
      <c r="C16" s="99"/>
      <c r="D16" s="99"/>
      <c r="E16" s="99"/>
      <c r="F16" s="99"/>
      <c r="G16" s="100"/>
      <c r="H16" s="99"/>
      <c r="I16" s="99"/>
      <c r="J16" s="100"/>
      <c r="K16" s="94"/>
      <c r="M16" s="121"/>
      <c r="N16" s="122"/>
      <c r="O16" s="122"/>
      <c r="P16" s="122"/>
      <c r="Q16" s="122"/>
      <c r="R16" s="123"/>
      <c r="S16" s="122"/>
      <c r="T16" s="122"/>
      <c r="U16" s="123"/>
      <c r="V16" s="124"/>
      <c r="X16" s="121"/>
      <c r="Y16" s="122"/>
      <c r="Z16" s="122"/>
      <c r="AA16" s="122"/>
      <c r="AB16" s="122"/>
      <c r="AC16" s="123"/>
      <c r="AD16" s="122"/>
      <c r="AE16" s="122"/>
      <c r="AF16" s="123"/>
      <c r="AG16" s="124"/>
    </row>
    <row r="17" spans="1:33" x14ac:dyDescent="0.2">
      <c r="A17" s="116" t="s">
        <v>114</v>
      </c>
      <c r="B17" s="93">
        <f>(VLOOKUP($A17,'Occupancy Raw Data'!$B$8:$BE$51,'Occupancy Raw Data'!G$3,FALSE))/100</f>
        <v>0.48756129649563396</v>
      </c>
      <c r="C17" s="99">
        <f>(VLOOKUP($A17,'Occupancy Raw Data'!$B$8:$BE$51,'Occupancy Raw Data'!H$3,FALSE))/100</f>
        <v>0.63084559263245998</v>
      </c>
      <c r="D17" s="99">
        <f>(VLOOKUP($A17,'Occupancy Raw Data'!$B$8:$BE$51,'Occupancy Raw Data'!I$3,FALSE))/100</f>
        <v>0.71100944863054594</v>
      </c>
      <c r="E17" s="99">
        <f>(VLOOKUP($A17,'Occupancy Raw Data'!$B$8:$BE$51,'Occupancy Raw Data'!J$3,FALSE))/100</f>
        <v>0.71005262528405599</v>
      </c>
      <c r="F17" s="99">
        <f>(VLOOKUP($A17,'Occupancy Raw Data'!$B$8:$BE$51,'Occupancy Raw Data'!K$3,FALSE))/100</f>
        <v>0.72527209663915704</v>
      </c>
      <c r="G17" s="100">
        <f>(VLOOKUP($A17,'Occupancy Raw Data'!$B$8:$BE$51,'Occupancy Raw Data'!L$3,FALSE))/100</f>
        <v>0.65294821193637109</v>
      </c>
      <c r="H17" s="99">
        <f>(VLOOKUP($A17,'Occupancy Raw Data'!$B$8:$BE$51,'Occupancy Raw Data'!N$3,FALSE))/100</f>
        <v>0.79084439660327699</v>
      </c>
      <c r="I17" s="99">
        <f>(VLOOKUP($A17,'Occupancy Raw Data'!$B$8:$BE$51,'Occupancy Raw Data'!O$3,FALSE))/100</f>
        <v>0.78973806960889803</v>
      </c>
      <c r="J17" s="100">
        <f>(VLOOKUP($A17,'Occupancy Raw Data'!$B$8:$BE$51,'Occupancy Raw Data'!P$3,FALSE))/100</f>
        <v>0.79029123310608695</v>
      </c>
      <c r="K17" s="94">
        <f>(VLOOKUP($A17,'Occupancy Raw Data'!$B$8:$BE$51,'Occupancy Raw Data'!R$3,FALSE))/100</f>
        <v>0.6921890751277181</v>
      </c>
      <c r="M17" s="121">
        <f>VLOOKUP($A17,'ADR Raw Data'!$B$6:$BE$49,'ADR Raw Data'!G$1,FALSE)</f>
        <v>136.65557524837399</v>
      </c>
      <c r="N17" s="122">
        <f>VLOOKUP($A17,'ADR Raw Data'!$B$6:$BE$49,'ADR Raw Data'!H$1,FALSE)</f>
        <v>151.44807991278699</v>
      </c>
      <c r="O17" s="122">
        <f>VLOOKUP($A17,'ADR Raw Data'!$B$6:$BE$49,'ADR Raw Data'!I$1,FALSE)</f>
        <v>157.722105639429</v>
      </c>
      <c r="P17" s="122">
        <f>VLOOKUP($A17,'ADR Raw Data'!$B$6:$BE$49,'ADR Raw Data'!J$1,FALSE)</f>
        <v>156.19587611066601</v>
      </c>
      <c r="Q17" s="122">
        <f>VLOOKUP($A17,'ADR Raw Data'!$B$6:$BE$49,'ADR Raw Data'!K$1,FALSE)</f>
        <v>148.35278858839001</v>
      </c>
      <c r="R17" s="123">
        <f>VLOOKUP($A17,'ADR Raw Data'!$B$6:$BE$49,'ADR Raw Data'!L$1,FALSE)</f>
        <v>150.95030553367599</v>
      </c>
      <c r="S17" s="122">
        <f>VLOOKUP($A17,'ADR Raw Data'!$B$6:$BE$49,'ADR Raw Data'!N$1,FALSE)</f>
        <v>151.59221331619301</v>
      </c>
      <c r="T17" s="122">
        <f>VLOOKUP($A17,'ADR Raw Data'!$B$6:$BE$49,'ADR Raw Data'!O$1,FALSE)</f>
        <v>149.82466871119101</v>
      </c>
      <c r="U17" s="123">
        <f>VLOOKUP($A17,'ADR Raw Data'!$B$6:$BE$49,'ADR Raw Data'!P$1,FALSE)</f>
        <v>150.70905960916301</v>
      </c>
      <c r="V17" s="124">
        <f>VLOOKUP($A17,'ADR Raw Data'!$B$6:$BE$49,'ADR Raw Data'!R$1,FALSE)</f>
        <v>150.87160922448399</v>
      </c>
      <c r="X17" s="121">
        <f>VLOOKUP($A17,'RevPAR Raw Data'!$B$6:$BE$49,'RevPAR Raw Data'!G$1,FALSE)</f>
        <v>66.627969441454297</v>
      </c>
      <c r="Y17" s="122">
        <f>VLOOKUP($A17,'RevPAR Raw Data'!$B$6:$BE$49,'RevPAR Raw Data'!H$1,FALSE)</f>
        <v>95.540353725630894</v>
      </c>
      <c r="Z17" s="122">
        <f>VLOOKUP($A17,'RevPAR Raw Data'!$B$6:$BE$49,'RevPAR Raw Data'!I$1,FALSE)</f>
        <v>112.14190736753901</v>
      </c>
      <c r="AA17" s="122">
        <f>VLOOKUP($A17,'RevPAR Raw Data'!$B$6:$BE$49,'RevPAR Raw Data'!J$1,FALSE)</f>
        <v>110.907291890922</v>
      </c>
      <c r="AB17" s="122">
        <f>VLOOKUP($A17,'RevPAR Raw Data'!$B$6:$BE$49,'RevPAR Raw Data'!K$1,FALSE)</f>
        <v>107.596138021767</v>
      </c>
      <c r="AC17" s="123">
        <f>VLOOKUP($A17,'RevPAR Raw Data'!$B$6:$BE$49,'RevPAR Raw Data'!L$1,FALSE)</f>
        <v>98.562732089462898</v>
      </c>
      <c r="AD17" s="122">
        <f>VLOOKUP($A17,'RevPAR Raw Data'!$B$6:$BE$49,'RevPAR Raw Data'!N$1,FALSE)</f>
        <v>119.8858524698</v>
      </c>
      <c r="AE17" s="122">
        <f>VLOOKUP($A17,'RevPAR Raw Data'!$B$6:$BE$49,'RevPAR Raw Data'!O$1,FALSE)</f>
        <v>118.322244647769</v>
      </c>
      <c r="AF17" s="123">
        <f>VLOOKUP($A17,'RevPAR Raw Data'!$B$6:$BE$49,'RevPAR Raw Data'!P$1,FALSE)</f>
        <v>119.104048558784</v>
      </c>
      <c r="AG17" s="124">
        <f>VLOOKUP($A17,'RevPAR Raw Data'!$B$6:$BE$49,'RevPAR Raw Data'!R$1,FALSE)</f>
        <v>104.43167965212599</v>
      </c>
    </row>
    <row r="18" spans="1:33" x14ac:dyDescent="0.2">
      <c r="A18" s="101" t="s">
        <v>125</v>
      </c>
      <c r="B18" s="89">
        <f>(VLOOKUP($A17,'Occupancy Raw Data'!$B$8:$BE$51,'Occupancy Raw Data'!T$3,FALSE))/100</f>
        <v>-7.3687111724128798E-2</v>
      </c>
      <c r="C18" s="90">
        <f>(VLOOKUP($A17,'Occupancy Raw Data'!$B$8:$BE$51,'Occupancy Raw Data'!U$3,FALSE))/100</f>
        <v>-0.11906871143171299</v>
      </c>
      <c r="D18" s="90">
        <f>(VLOOKUP($A17,'Occupancy Raw Data'!$B$8:$BE$51,'Occupancy Raw Data'!V$3,FALSE))/100</f>
        <v>-0.107304743093365</v>
      </c>
      <c r="E18" s="90">
        <f>(VLOOKUP($A17,'Occupancy Raw Data'!$B$8:$BE$51,'Occupancy Raw Data'!W$3,FALSE))/100</f>
        <v>-0.12367800761865799</v>
      </c>
      <c r="F18" s="90">
        <f>(VLOOKUP($A17,'Occupancy Raw Data'!$B$8:$BE$51,'Occupancy Raw Data'!X$3,FALSE))/100</f>
        <v>-5.7631070415180903E-2</v>
      </c>
      <c r="G18" s="90">
        <f>(VLOOKUP($A17,'Occupancy Raw Data'!$B$8:$BE$51,'Occupancy Raw Data'!Y$3,FALSE))/100</f>
        <v>-9.7844849921698299E-2</v>
      </c>
      <c r="H18" s="91">
        <f>(VLOOKUP($A17,'Occupancy Raw Data'!$B$8:$BE$51,'Occupancy Raw Data'!AA$3,FALSE))/100</f>
        <v>-7.0693952679435597E-3</v>
      </c>
      <c r="I18" s="91">
        <f>(VLOOKUP($A17,'Occupancy Raw Data'!$B$8:$BE$51,'Occupancy Raw Data'!AB$3,FALSE))/100</f>
        <v>-2.9816187699714898E-2</v>
      </c>
      <c r="J18" s="90">
        <f>(VLOOKUP($A17,'Occupancy Raw Data'!$B$8:$BE$51,'Occupancy Raw Data'!AC$3,FALSE))/100</f>
        <v>-1.8566616309375401E-2</v>
      </c>
      <c r="K18" s="92">
        <f>(VLOOKUP($A17,'Occupancy Raw Data'!$B$8:$BE$51,'Occupancy Raw Data'!AE$3,FALSE))/100</f>
        <v>-7.3429324812298594E-2</v>
      </c>
      <c r="M18" s="89">
        <f>(VLOOKUP($A17,'ADR Raw Data'!$B$6:$BE$49,'ADR Raw Data'!T$1,FALSE))/100</f>
        <v>-4.06997681103686E-2</v>
      </c>
      <c r="N18" s="90">
        <f>(VLOOKUP($A17,'ADR Raw Data'!$B$6:$BE$49,'ADR Raw Data'!U$1,FALSE))/100</f>
        <v>-3.57895637301869E-2</v>
      </c>
      <c r="O18" s="90">
        <f>(VLOOKUP($A17,'ADR Raw Data'!$B$6:$BE$49,'ADR Raw Data'!V$1,FALSE))/100</f>
        <v>-4.4733457159299196E-2</v>
      </c>
      <c r="P18" s="90">
        <f>(VLOOKUP($A17,'ADR Raw Data'!$B$6:$BE$49,'ADR Raw Data'!W$1,FALSE))/100</f>
        <v>-4.4513733156474604E-2</v>
      </c>
      <c r="Q18" s="90">
        <f>(VLOOKUP($A17,'ADR Raw Data'!$B$6:$BE$49,'ADR Raw Data'!X$1,FALSE))/100</f>
        <v>-3.1807690746732703E-2</v>
      </c>
      <c r="R18" s="90">
        <f>(VLOOKUP($A17,'ADR Raw Data'!$B$6:$BE$49,'ADR Raw Data'!Y$1,FALSE))/100</f>
        <v>-4.0545120641206502E-2</v>
      </c>
      <c r="S18" s="91">
        <f>(VLOOKUP($A17,'ADR Raw Data'!$B$6:$BE$49,'ADR Raw Data'!AA$1,FALSE))/100</f>
        <v>-1.19114923757348E-2</v>
      </c>
      <c r="T18" s="91">
        <f>(VLOOKUP($A17,'ADR Raw Data'!$B$6:$BE$49,'ADR Raw Data'!AB$1,FALSE))/100</f>
        <v>-7.9010303536615305E-3</v>
      </c>
      <c r="U18" s="90">
        <f>(VLOOKUP($A17,'ADR Raw Data'!$B$6:$BE$49,'ADR Raw Data'!AC$1,FALSE))/100</f>
        <v>-9.8329691261897206E-3</v>
      </c>
      <c r="V18" s="92">
        <f>(VLOOKUP($A17,'ADR Raw Data'!$B$6:$BE$49,'ADR Raw Data'!AE$1,FALSE))/100</f>
        <v>-3.13301838130658E-2</v>
      </c>
      <c r="X18" s="89">
        <f>(VLOOKUP($A17,'RevPAR Raw Data'!$B$6:$BE$49,'RevPAR Raw Data'!T$1,FALSE))/100</f>
        <v>-0.111387831474602</v>
      </c>
      <c r="Y18" s="90">
        <f>(VLOOKUP($A17,'RevPAR Raw Data'!$B$6:$BE$49,'RevPAR Raw Data'!U$1,FALSE))/100</f>
        <v>-0.15059685792584301</v>
      </c>
      <c r="Z18" s="90">
        <f>(VLOOKUP($A17,'RevPAR Raw Data'!$B$6:$BE$49,'RevPAR Raw Data'!V$1,FALSE))/100</f>
        <v>-0.147238088124508</v>
      </c>
      <c r="AA18" s="90">
        <f>(VLOOKUP($A17,'RevPAR Raw Data'!$B$6:$BE$49,'RevPAR Raw Data'!W$1,FALSE))/100</f>
        <v>-0.16268637094667099</v>
      </c>
      <c r="AB18" s="90">
        <f>(VLOOKUP($A17,'RevPAR Raw Data'!$B$6:$BE$49,'RevPAR Raw Data'!X$1,FALSE))/100</f>
        <v>-8.7605649896744409E-2</v>
      </c>
      <c r="AC18" s="90">
        <f>(VLOOKUP($A17,'RevPAR Raw Data'!$B$6:$BE$49,'RevPAR Raw Data'!Y$1,FALSE))/100</f>
        <v>-0.13442283931870802</v>
      </c>
      <c r="AD18" s="91">
        <f>(VLOOKUP($A17,'RevPAR Raw Data'!$B$6:$BE$49,'RevPAR Raw Data'!AA$1,FALSE))/100</f>
        <v>-1.88966805958432E-2</v>
      </c>
      <c r="AE18" s="91">
        <f>(VLOOKUP($A17,'RevPAR Raw Data'!$B$6:$BE$49,'RevPAR Raw Data'!AB$1,FALSE))/100</f>
        <v>-3.7481639449330501E-2</v>
      </c>
      <c r="AF18" s="90">
        <f>(VLOOKUP($A17,'RevPAR Raw Data'!$B$6:$BE$49,'RevPAR Raw Data'!AC$1,FALSE))/100</f>
        <v>-2.8217020470617298E-2</v>
      </c>
      <c r="AG18" s="92">
        <f>(VLOOKUP($A17,'RevPAR Raw Data'!$B$6:$BE$49,'RevPAR Raw Data'!AE$1,FALSE))/100</f>
        <v>-0.102458954381725</v>
      </c>
    </row>
    <row r="19" spans="1:33" x14ac:dyDescent="0.2">
      <c r="A19" s="139"/>
      <c r="B19" s="117"/>
      <c r="C19" s="118"/>
      <c r="D19" s="118"/>
      <c r="E19" s="118"/>
      <c r="F19" s="118"/>
      <c r="G19" s="119"/>
      <c r="H19" s="99"/>
      <c r="I19" s="99"/>
      <c r="J19" s="119"/>
      <c r="K19" s="120"/>
      <c r="M19" s="121"/>
      <c r="N19" s="122"/>
      <c r="O19" s="122"/>
      <c r="P19" s="122"/>
      <c r="Q19" s="122"/>
      <c r="R19" s="123"/>
      <c r="S19" s="122"/>
      <c r="T19" s="122"/>
      <c r="U19" s="123"/>
      <c r="V19" s="124"/>
      <c r="X19" s="121"/>
      <c r="Y19" s="122"/>
      <c r="Z19" s="122"/>
      <c r="AA19" s="122"/>
      <c r="AB19" s="122"/>
      <c r="AC19" s="123"/>
      <c r="AD19" s="122"/>
      <c r="AE19" s="122"/>
      <c r="AF19" s="123"/>
      <c r="AG19" s="124"/>
    </row>
    <row r="20" spans="1:33" x14ac:dyDescent="0.2">
      <c r="A20" s="116" t="s">
        <v>115</v>
      </c>
      <c r="B20" s="93">
        <f>(VLOOKUP($A20,'Occupancy Raw Data'!$B$8:$BE$51,'Occupancy Raw Data'!G$3,FALSE))/100</f>
        <v>0.46402860433864396</v>
      </c>
      <c r="C20" s="99">
        <f>(VLOOKUP($A20,'Occupancy Raw Data'!$B$8:$BE$51,'Occupancy Raw Data'!H$3,FALSE))/100</f>
        <v>0.60268285659435494</v>
      </c>
      <c r="D20" s="99">
        <f>(VLOOKUP($A20,'Occupancy Raw Data'!$B$8:$BE$51,'Occupancy Raw Data'!I$3,FALSE))/100</f>
        <v>0.65480418506431104</v>
      </c>
      <c r="E20" s="99">
        <f>(VLOOKUP($A20,'Occupancy Raw Data'!$B$8:$BE$51,'Occupancy Raw Data'!J$3,FALSE))/100</f>
        <v>0.67073814551737299</v>
      </c>
      <c r="F20" s="99">
        <f>(VLOOKUP($A20,'Occupancy Raw Data'!$B$8:$BE$51,'Occupancy Raw Data'!K$3,FALSE))/100</f>
        <v>0.69723075446342808</v>
      </c>
      <c r="G20" s="100">
        <f>(VLOOKUP($A20,'Occupancy Raw Data'!$B$8:$BE$51,'Occupancy Raw Data'!L$3,FALSE))/100</f>
        <v>0.61789690919562201</v>
      </c>
      <c r="H20" s="99">
        <f>(VLOOKUP($A20,'Occupancy Raw Data'!$B$8:$BE$51,'Occupancy Raw Data'!N$3,FALSE))/100</f>
        <v>0.75767901708581309</v>
      </c>
      <c r="I20" s="99">
        <f>(VLOOKUP($A20,'Occupancy Raw Data'!$B$8:$BE$51,'Occupancy Raw Data'!O$3,FALSE))/100</f>
        <v>0.75403148397005093</v>
      </c>
      <c r="J20" s="100">
        <f>(VLOOKUP($A20,'Occupancy Raw Data'!$B$8:$BE$51,'Occupancy Raw Data'!P$3,FALSE))/100</f>
        <v>0.75585525052793201</v>
      </c>
      <c r="K20" s="94">
        <f>(VLOOKUP($A20,'Occupancy Raw Data'!$B$8:$BE$51,'Occupancy Raw Data'!R$3,FALSE))/100</f>
        <v>0.65731357814771096</v>
      </c>
      <c r="M20" s="121">
        <f>VLOOKUP($A20,'ADR Raw Data'!$B$6:$BE$49,'ADR Raw Data'!G$1,FALSE)</f>
        <v>108.754429332367</v>
      </c>
      <c r="N20" s="122">
        <f>VLOOKUP($A20,'ADR Raw Data'!$B$6:$BE$49,'ADR Raw Data'!H$1,FALSE)</f>
        <v>115.222261198486</v>
      </c>
      <c r="O20" s="122">
        <f>VLOOKUP($A20,'ADR Raw Data'!$B$6:$BE$49,'ADR Raw Data'!I$1,FALSE)</f>
        <v>118.614140066698</v>
      </c>
      <c r="P20" s="122">
        <f>VLOOKUP($A20,'ADR Raw Data'!$B$6:$BE$49,'ADR Raw Data'!J$1,FALSE)</f>
        <v>117.875280311974</v>
      </c>
      <c r="Q20" s="122">
        <f>VLOOKUP($A20,'ADR Raw Data'!$B$6:$BE$49,'ADR Raw Data'!K$1,FALSE)</f>
        <v>120.427760110135</v>
      </c>
      <c r="R20" s="123">
        <f>VLOOKUP($A20,'ADR Raw Data'!$B$6:$BE$49,'ADR Raw Data'!L$1,FALSE)</f>
        <v>116.72046339663601</v>
      </c>
      <c r="S20" s="122">
        <f>VLOOKUP($A20,'ADR Raw Data'!$B$6:$BE$49,'ADR Raw Data'!N$1,FALSE)</f>
        <v>135.141578513967</v>
      </c>
      <c r="T20" s="122">
        <f>VLOOKUP($A20,'ADR Raw Data'!$B$6:$BE$49,'ADR Raw Data'!O$1,FALSE)</f>
        <v>133.24693781427001</v>
      </c>
      <c r="U20" s="123">
        <f>VLOOKUP($A20,'ADR Raw Data'!$B$6:$BE$49,'ADR Raw Data'!P$1,FALSE)</f>
        <v>134.196543907549</v>
      </c>
      <c r="V20" s="124">
        <f>VLOOKUP($A20,'ADR Raw Data'!$B$6:$BE$49,'ADR Raw Data'!R$1,FALSE)</f>
        <v>122.46218357054499</v>
      </c>
      <c r="X20" s="121">
        <f>VLOOKUP($A20,'RevPAR Raw Data'!$B$6:$BE$49,'RevPAR Raw Data'!G$1,FALSE)</f>
        <v>50.465166058744401</v>
      </c>
      <c r="Y20" s="122">
        <f>VLOOKUP($A20,'RevPAR Raw Data'!$B$6:$BE$49,'RevPAR Raw Data'!H$1,FALSE)</f>
        <v>69.4424815223651</v>
      </c>
      <c r="Z20" s="122">
        <f>VLOOKUP($A20,'RevPAR Raw Data'!$B$6:$BE$49,'RevPAR Raw Data'!I$1,FALSE)</f>
        <v>77.669035323478496</v>
      </c>
      <c r="AA20" s="122">
        <f>VLOOKUP($A20,'RevPAR Raw Data'!$B$6:$BE$49,'RevPAR Raw Data'!J$1,FALSE)</f>
        <v>79.063446918794298</v>
      </c>
      <c r="AB20" s="122">
        <f>VLOOKUP($A20,'RevPAR Raw Data'!$B$6:$BE$49,'RevPAR Raw Data'!K$1,FALSE)</f>
        <v>83.965938039930805</v>
      </c>
      <c r="AC20" s="123">
        <f>VLOOKUP($A20,'RevPAR Raw Data'!$B$6:$BE$49,'RevPAR Raw Data'!L$1,FALSE)</f>
        <v>72.121213572662597</v>
      </c>
      <c r="AD20" s="122">
        <f>VLOOKUP($A20,'RevPAR Raw Data'!$B$6:$BE$49,'RevPAR Raw Data'!N$1,FALSE)</f>
        <v>102.393938375887</v>
      </c>
      <c r="AE20" s="122">
        <f>VLOOKUP($A20,'RevPAR Raw Data'!$B$6:$BE$49,'RevPAR Raw Data'!O$1,FALSE)</f>
        <v>100.472386254559</v>
      </c>
      <c r="AF20" s="123">
        <f>VLOOKUP($A20,'RevPAR Raw Data'!$B$6:$BE$49,'RevPAR Raw Data'!P$1,FALSE)</f>
        <v>101.433162315223</v>
      </c>
      <c r="AG20" s="124">
        <f>VLOOKUP($A20,'RevPAR Raw Data'!$B$6:$BE$49,'RevPAR Raw Data'!R$1,FALSE)</f>
        <v>80.496056070537193</v>
      </c>
    </row>
    <row r="21" spans="1:33" x14ac:dyDescent="0.2">
      <c r="A21" s="101" t="s">
        <v>125</v>
      </c>
      <c r="B21" s="89">
        <f>(VLOOKUP($A20,'Occupancy Raw Data'!$B$8:$BE$51,'Occupancy Raw Data'!T$3,FALSE))/100</f>
        <v>-1.2621300178147801E-2</v>
      </c>
      <c r="C21" s="90">
        <f>(VLOOKUP($A20,'Occupancy Raw Data'!$B$8:$BE$51,'Occupancy Raw Data'!U$3,FALSE))/100</f>
        <v>-4.6147977072580094E-2</v>
      </c>
      <c r="D21" s="90">
        <f>(VLOOKUP($A20,'Occupancy Raw Data'!$B$8:$BE$51,'Occupancy Raw Data'!V$3,FALSE))/100</f>
        <v>-5.9903915424670398E-2</v>
      </c>
      <c r="E21" s="90">
        <f>(VLOOKUP($A20,'Occupancy Raw Data'!$B$8:$BE$51,'Occupancy Raw Data'!W$3,FALSE))/100</f>
        <v>-6.856795680459099E-2</v>
      </c>
      <c r="F21" s="90">
        <f>(VLOOKUP($A20,'Occupancy Raw Data'!$B$8:$BE$51,'Occupancy Raw Data'!X$3,FALSE))/100</f>
        <v>-7.9902378509157206E-3</v>
      </c>
      <c r="G21" s="90">
        <f>(VLOOKUP($A20,'Occupancy Raw Data'!$B$8:$BE$51,'Occupancy Raw Data'!Y$3,FALSE))/100</f>
        <v>-4.0917507715564003E-2</v>
      </c>
      <c r="H21" s="91">
        <f>(VLOOKUP($A20,'Occupancy Raw Data'!$B$8:$BE$51,'Occupancy Raw Data'!AA$3,FALSE))/100</f>
        <v>2.9909864102414E-3</v>
      </c>
      <c r="I21" s="91">
        <f>(VLOOKUP($A20,'Occupancy Raw Data'!$B$8:$BE$51,'Occupancy Raw Data'!AB$3,FALSE))/100</f>
        <v>-1.1209461095412501E-2</v>
      </c>
      <c r="J21" s="90">
        <f>(VLOOKUP($A20,'Occupancy Raw Data'!$B$8:$BE$51,'Occupancy Raw Data'!AC$3,FALSE))/100</f>
        <v>-4.1427273242174399E-3</v>
      </c>
      <c r="K21" s="92">
        <f>(VLOOKUP($A20,'Occupancy Raw Data'!$B$8:$BE$51,'Occupancy Raw Data'!AE$3,FALSE))/100</f>
        <v>-2.9138512413313E-2</v>
      </c>
      <c r="M21" s="89">
        <f>(VLOOKUP($A20,'ADR Raw Data'!$B$6:$BE$49,'ADR Raw Data'!T$1,FALSE))/100</f>
        <v>-1.6726948951379397E-2</v>
      </c>
      <c r="N21" s="90">
        <f>(VLOOKUP($A20,'ADR Raw Data'!$B$6:$BE$49,'ADR Raw Data'!U$1,FALSE))/100</f>
        <v>-1.6763920990440499E-2</v>
      </c>
      <c r="O21" s="90">
        <f>(VLOOKUP($A20,'ADR Raw Data'!$B$6:$BE$49,'ADR Raw Data'!V$1,FALSE))/100</f>
        <v>-1.9585057230334799E-2</v>
      </c>
      <c r="P21" s="90">
        <f>(VLOOKUP($A20,'ADR Raw Data'!$B$6:$BE$49,'ADR Raw Data'!W$1,FALSE))/100</f>
        <v>-2.8270753046007503E-2</v>
      </c>
      <c r="Q21" s="90">
        <f>(VLOOKUP($A20,'ADR Raw Data'!$B$6:$BE$49,'ADR Raw Data'!X$1,FALSE))/100</f>
        <v>-1.1696365353174301E-2</v>
      </c>
      <c r="R21" s="90">
        <f>(VLOOKUP($A20,'ADR Raw Data'!$B$6:$BE$49,'ADR Raw Data'!Y$1,FALSE))/100</f>
        <v>-1.90412741809684E-2</v>
      </c>
      <c r="S21" s="91">
        <f>(VLOOKUP($A20,'ADR Raw Data'!$B$6:$BE$49,'ADR Raw Data'!AA$1,FALSE))/100</f>
        <v>1.55771502865096E-3</v>
      </c>
      <c r="T21" s="91">
        <f>(VLOOKUP($A20,'ADR Raw Data'!$B$6:$BE$49,'ADR Raw Data'!AB$1,FALSE))/100</f>
        <v>-1.37009731165234E-2</v>
      </c>
      <c r="U21" s="90">
        <f>(VLOOKUP($A20,'ADR Raw Data'!$B$6:$BE$49,'ADR Raw Data'!AC$1,FALSE))/100</f>
        <v>-6.0622951823112803E-3</v>
      </c>
      <c r="V21" s="92">
        <f>(VLOOKUP($A20,'ADR Raw Data'!$B$6:$BE$49,'ADR Raw Data'!AE$1,FALSE))/100</f>
        <v>-1.3358093338681501E-2</v>
      </c>
      <c r="X21" s="89">
        <f>(VLOOKUP($A20,'RevPAR Raw Data'!$B$6:$BE$49,'RevPAR Raw Data'!T$1,FALSE))/100</f>
        <v>-2.91371332857473E-2</v>
      </c>
      <c r="Y21" s="90">
        <f>(VLOOKUP($A20,'RevPAR Raw Data'!$B$6:$BE$49,'RevPAR Raw Data'!U$1,FALSE))/100</f>
        <v>-6.2138277021507295E-2</v>
      </c>
      <c r="Z21" s="90">
        <f>(VLOOKUP($A20,'RevPAR Raw Data'!$B$6:$BE$49,'RevPAR Raw Data'!V$1,FALSE))/100</f>
        <v>-7.8315751043091894E-2</v>
      </c>
      <c r="AA21" s="90">
        <f>(VLOOKUP($A20,'RevPAR Raw Data'!$B$6:$BE$49,'RevPAR Raw Data'!W$1,FALSE))/100</f>
        <v>-9.4900242076906588E-2</v>
      </c>
      <c r="AB21" s="90">
        <f>(VLOOKUP($A20,'RevPAR Raw Data'!$B$6:$BE$49,'RevPAR Raw Data'!X$1,FALSE))/100</f>
        <v>-1.9593146462927001E-2</v>
      </c>
      <c r="AC21" s="90">
        <f>(VLOOKUP($A20,'RevPAR Raw Data'!$B$6:$BE$49,'RevPAR Raw Data'!Y$1,FALSE))/100</f>
        <v>-5.9179660413318499E-2</v>
      </c>
      <c r="AD21" s="91">
        <f>(VLOOKUP($A20,'RevPAR Raw Data'!$B$6:$BE$49,'RevPAR Raw Data'!AA$1,FALSE))/100</f>
        <v>4.5533605433740899E-3</v>
      </c>
      <c r="AE21" s="91">
        <f>(VLOOKUP($A20,'RevPAR Raw Data'!$B$6:$BE$49,'RevPAR Raw Data'!AB$1,FALSE))/100</f>
        <v>-2.4756853686817001E-2</v>
      </c>
      <c r="AF21" s="90">
        <f>(VLOOKUP($A20,'RevPAR Raw Data'!$B$6:$BE$49,'RevPAR Raw Data'!AC$1,FALSE))/100</f>
        <v>-1.01799080706294E-2</v>
      </c>
      <c r="AG21" s="92">
        <f>(VLOOKUP($A20,'RevPAR Raw Data'!$B$6:$BE$49,'RevPAR Raw Data'!AE$1,FALSE))/100</f>
        <v>-4.2107370783427196E-2</v>
      </c>
    </row>
    <row r="22" spans="1:33" x14ac:dyDescent="0.2">
      <c r="A22" s="139"/>
      <c r="B22" s="117"/>
      <c r="C22" s="118"/>
      <c r="D22" s="118"/>
      <c r="E22" s="118"/>
      <c r="F22" s="118"/>
      <c r="G22" s="119"/>
      <c r="H22" s="99"/>
      <c r="I22" s="99"/>
      <c r="J22" s="119"/>
      <c r="K22" s="120"/>
      <c r="M22" s="121"/>
      <c r="N22" s="122"/>
      <c r="O22" s="122"/>
      <c r="P22" s="122"/>
      <c r="Q22" s="122"/>
      <c r="R22" s="123"/>
      <c r="S22" s="122"/>
      <c r="T22" s="122"/>
      <c r="U22" s="123"/>
      <c r="V22" s="124"/>
      <c r="X22" s="121"/>
      <c r="Y22" s="122"/>
      <c r="Z22" s="122"/>
      <c r="AA22" s="122"/>
      <c r="AB22" s="122"/>
      <c r="AC22" s="123"/>
      <c r="AD22" s="122"/>
      <c r="AE22" s="122"/>
      <c r="AF22" s="123"/>
      <c r="AG22" s="124"/>
    </row>
    <row r="23" spans="1:33" x14ac:dyDescent="0.2">
      <c r="A23" s="116" t="s">
        <v>116</v>
      </c>
      <c r="B23" s="93">
        <f>(VLOOKUP($A23,'Occupancy Raw Data'!$B$8:$BE$51,'Occupancy Raw Data'!G$3,FALSE))/100</f>
        <v>0.49128615441210199</v>
      </c>
      <c r="C23" s="99">
        <f>(VLOOKUP($A23,'Occupancy Raw Data'!$B$8:$BE$51,'Occupancy Raw Data'!H$3,FALSE))/100</f>
        <v>0.56559525451786397</v>
      </c>
      <c r="D23" s="99">
        <f>(VLOOKUP($A23,'Occupancy Raw Data'!$B$8:$BE$51,'Occupancy Raw Data'!I$3,FALSE))/100</f>
        <v>0.60339357152710693</v>
      </c>
      <c r="E23" s="99">
        <f>(VLOOKUP($A23,'Occupancy Raw Data'!$B$8:$BE$51,'Occupancy Raw Data'!J$3,FALSE))/100</f>
        <v>0.60789994022163907</v>
      </c>
      <c r="F23" s="99">
        <f>(VLOOKUP($A23,'Occupancy Raw Data'!$B$8:$BE$51,'Occupancy Raw Data'!K$3,FALSE))/100</f>
        <v>0.61826374839065601</v>
      </c>
      <c r="G23" s="100">
        <f>(VLOOKUP($A23,'Occupancy Raw Data'!$B$8:$BE$51,'Occupancy Raw Data'!L$3,FALSE))/100</f>
        <v>0.57728811065332497</v>
      </c>
      <c r="H23" s="99">
        <f>(VLOOKUP($A23,'Occupancy Raw Data'!$B$8:$BE$51,'Occupancy Raw Data'!N$3,FALSE))/100</f>
        <v>0.68199374655140699</v>
      </c>
      <c r="I23" s="99">
        <f>(VLOOKUP($A23,'Occupancy Raw Data'!$B$8:$BE$51,'Occupancy Raw Data'!O$3,FALSE))/100</f>
        <v>0.67670590399117103</v>
      </c>
      <c r="J23" s="100">
        <f>(VLOOKUP($A23,'Occupancy Raw Data'!$B$8:$BE$51,'Occupancy Raw Data'!P$3,FALSE))/100</f>
        <v>0.67934982527128895</v>
      </c>
      <c r="K23" s="94">
        <f>(VLOOKUP($A23,'Occupancy Raw Data'!$B$8:$BE$51,'Occupancy Raw Data'!R$3,FALSE))/100</f>
        <v>0.60644936675600303</v>
      </c>
      <c r="M23" s="121">
        <f>VLOOKUP($A23,'ADR Raw Data'!$B$6:$BE$49,'ADR Raw Data'!G$1,FALSE)</f>
        <v>79.956733433170996</v>
      </c>
      <c r="N23" s="122">
        <f>VLOOKUP($A23,'ADR Raw Data'!$B$6:$BE$49,'ADR Raw Data'!H$1,FALSE)</f>
        <v>82.055587804878002</v>
      </c>
      <c r="O23" s="122">
        <f>VLOOKUP($A23,'ADR Raw Data'!$B$6:$BE$49,'ADR Raw Data'!I$1,FALSE)</f>
        <v>84.1037646700198</v>
      </c>
      <c r="P23" s="122">
        <f>VLOOKUP($A23,'ADR Raw Data'!$B$6:$BE$49,'ADR Raw Data'!J$1,FALSE)</f>
        <v>84.271688350983297</v>
      </c>
      <c r="Q23" s="122">
        <f>VLOOKUP($A23,'ADR Raw Data'!$B$6:$BE$49,'ADR Raw Data'!K$1,FALSE)</f>
        <v>86.864881749218995</v>
      </c>
      <c r="R23" s="123">
        <f>VLOOKUP($A23,'ADR Raw Data'!$B$6:$BE$49,'ADR Raw Data'!L$1,FALSE)</f>
        <v>83.6233988083859</v>
      </c>
      <c r="S23" s="122">
        <f>VLOOKUP($A23,'ADR Raw Data'!$B$6:$BE$49,'ADR Raw Data'!N$1,FALSE)</f>
        <v>95.423292206040898</v>
      </c>
      <c r="T23" s="122">
        <f>VLOOKUP($A23,'ADR Raw Data'!$B$6:$BE$49,'ADR Raw Data'!O$1,FALSE)</f>
        <v>95.013972956444903</v>
      </c>
      <c r="U23" s="123">
        <f>VLOOKUP($A23,'ADR Raw Data'!$B$6:$BE$49,'ADR Raw Data'!P$1,FALSE)</f>
        <v>95.219429083894497</v>
      </c>
      <c r="V23" s="124">
        <f>VLOOKUP($A23,'ADR Raw Data'!$B$6:$BE$49,'ADR Raw Data'!R$1,FALSE)</f>
        <v>87.3349172994226</v>
      </c>
      <c r="X23" s="121">
        <f>VLOOKUP($A23,'RevPAR Raw Data'!$B$6:$BE$49,'RevPAR Raw Data'!G$1,FALSE)</f>
        <v>39.281636087736203</v>
      </c>
      <c r="Y23" s="122">
        <f>VLOOKUP($A23,'RevPAR Raw Data'!$B$6:$BE$49,'RevPAR Raw Data'!H$1,FALSE)</f>
        <v>46.410251069112903</v>
      </c>
      <c r="Z23" s="122">
        <f>VLOOKUP($A23,'RevPAR Raw Data'!$B$6:$BE$49,'RevPAR Raw Data'!I$1,FALSE)</f>
        <v>50.7476709431185</v>
      </c>
      <c r="AA23" s="122">
        <f>VLOOKUP($A23,'RevPAR Raw Data'!$B$6:$BE$49,'RevPAR Raw Data'!J$1,FALSE)</f>
        <v>51.228754310939401</v>
      </c>
      <c r="AB23" s="122">
        <f>VLOOKUP($A23,'RevPAR Raw Data'!$B$6:$BE$49,'RevPAR Raw Data'!K$1,FALSE)</f>
        <v>53.705407393783297</v>
      </c>
      <c r="AC23" s="123">
        <f>VLOOKUP($A23,'RevPAR Raw Data'!$B$6:$BE$49,'RevPAR Raw Data'!L$1,FALSE)</f>
        <v>48.274793904502602</v>
      </c>
      <c r="AD23" s="122">
        <f>VLOOKUP($A23,'RevPAR Raw Data'!$B$6:$BE$49,'RevPAR Raw Data'!N$1,FALSE)</f>
        <v>65.078088559867496</v>
      </c>
      <c r="AE23" s="122">
        <f>VLOOKUP($A23,'RevPAR Raw Data'!$B$6:$BE$49,'RevPAR Raw Data'!O$1,FALSE)</f>
        <v>64.296516461283701</v>
      </c>
      <c r="AF23" s="123">
        <f>VLOOKUP($A23,'RevPAR Raw Data'!$B$6:$BE$49,'RevPAR Raw Data'!P$1,FALSE)</f>
        <v>64.687302510575606</v>
      </c>
      <c r="AG23" s="124">
        <f>VLOOKUP($A23,'RevPAR Raw Data'!$B$6:$BE$49,'RevPAR Raw Data'!R$1,FALSE)</f>
        <v>52.964205291922802</v>
      </c>
    </row>
    <row r="24" spans="1:33" x14ac:dyDescent="0.2">
      <c r="A24" s="101" t="s">
        <v>125</v>
      </c>
      <c r="B24" s="89">
        <f>(VLOOKUP($A23,'Occupancy Raw Data'!$B$8:$BE$51,'Occupancy Raw Data'!T$3,FALSE))/100</f>
        <v>-9.6134465790449694E-3</v>
      </c>
      <c r="C24" s="90">
        <f>(VLOOKUP($A23,'Occupancy Raw Data'!$B$8:$BE$51,'Occupancy Raw Data'!U$3,FALSE))/100</f>
        <v>-3.07551615491999E-2</v>
      </c>
      <c r="D24" s="90">
        <f>(VLOOKUP($A23,'Occupancy Raw Data'!$B$8:$BE$51,'Occupancy Raw Data'!V$3,FALSE))/100</f>
        <v>-6.1373066185267501E-3</v>
      </c>
      <c r="E24" s="90">
        <f>(VLOOKUP($A23,'Occupancy Raw Data'!$B$8:$BE$51,'Occupancy Raw Data'!W$3,FALSE))/100</f>
        <v>-4.0523616437224304E-2</v>
      </c>
      <c r="F24" s="90">
        <f>(VLOOKUP($A23,'Occupancy Raw Data'!$B$8:$BE$51,'Occupancy Raw Data'!X$3,FALSE))/100</f>
        <v>-4.3268762370066898E-3</v>
      </c>
      <c r="G24" s="90">
        <f>(VLOOKUP($A23,'Occupancy Raw Data'!$B$8:$BE$51,'Occupancy Raw Data'!Y$3,FALSE))/100</f>
        <v>-1.8632074722546899E-2</v>
      </c>
      <c r="H24" s="91">
        <f>(VLOOKUP($A23,'Occupancy Raw Data'!$B$8:$BE$51,'Occupancy Raw Data'!AA$3,FALSE))/100</f>
        <v>1.2836866776717299E-2</v>
      </c>
      <c r="I24" s="91">
        <f>(VLOOKUP($A23,'Occupancy Raw Data'!$B$8:$BE$51,'Occupancy Raw Data'!AB$3,FALSE))/100</f>
        <v>1.2661856326835901E-2</v>
      </c>
      <c r="J24" s="90">
        <f>(VLOOKUP($A23,'Occupancy Raw Data'!$B$8:$BE$51,'Occupancy Raw Data'!AC$3,FALSE))/100</f>
        <v>1.27496945475125E-2</v>
      </c>
      <c r="K24" s="92">
        <f>(VLOOKUP($A23,'Occupancy Raw Data'!$B$8:$BE$51,'Occupancy Raw Data'!AE$3,FALSE))/100</f>
        <v>-8.8005115750879395E-3</v>
      </c>
      <c r="M24" s="89">
        <f>(VLOOKUP($A23,'ADR Raw Data'!$B$6:$BE$49,'ADR Raw Data'!T$1,FALSE))/100</f>
        <v>-5.6813692293786894E-4</v>
      </c>
      <c r="N24" s="90">
        <f>(VLOOKUP($A23,'ADR Raw Data'!$B$6:$BE$49,'ADR Raw Data'!U$1,FALSE))/100</f>
        <v>8.4049987619628699E-3</v>
      </c>
      <c r="O24" s="90">
        <f>(VLOOKUP($A23,'ADR Raw Data'!$B$6:$BE$49,'ADR Raw Data'!V$1,FALSE))/100</f>
        <v>1.3457110298581201E-2</v>
      </c>
      <c r="P24" s="90">
        <f>(VLOOKUP($A23,'ADR Raw Data'!$B$6:$BE$49,'ADR Raw Data'!W$1,FALSE))/100</f>
        <v>-7.7436263330357699E-3</v>
      </c>
      <c r="Q24" s="90">
        <f>(VLOOKUP($A23,'ADR Raw Data'!$B$6:$BE$49,'ADR Raw Data'!X$1,FALSE))/100</f>
        <v>1.46178952123849E-2</v>
      </c>
      <c r="R24" s="90">
        <f>(VLOOKUP($A23,'ADR Raw Data'!$B$6:$BE$49,'ADR Raw Data'!Y$1,FALSE))/100</f>
        <v>5.8627204299674593E-3</v>
      </c>
      <c r="S24" s="91">
        <f>(VLOOKUP($A23,'ADR Raw Data'!$B$6:$BE$49,'ADR Raw Data'!AA$1,FALSE))/100</f>
        <v>-8.1722746009075305E-3</v>
      </c>
      <c r="T24" s="91">
        <f>(VLOOKUP($A23,'ADR Raw Data'!$B$6:$BE$49,'ADR Raw Data'!AB$1,FALSE))/100</f>
        <v>-7.2131452360444806E-3</v>
      </c>
      <c r="U24" s="90">
        <f>(VLOOKUP($A23,'ADR Raw Data'!$B$6:$BE$49,'ADR Raw Data'!AC$1,FALSE))/100</f>
        <v>-7.6956130853998292E-3</v>
      </c>
      <c r="V24" s="92">
        <f>(VLOOKUP($A23,'ADR Raw Data'!$B$6:$BE$49,'ADR Raw Data'!AE$1,FALSE))/100</f>
        <v>2.09376511091651E-3</v>
      </c>
      <c r="X24" s="89">
        <f>(VLOOKUP($A23,'RevPAR Raw Data'!$B$6:$BE$49,'RevPAR Raw Data'!T$1,FALSE))/100</f>
        <v>-1.01761217480245E-2</v>
      </c>
      <c r="Y24" s="90">
        <f>(VLOOKUP($A23,'RevPAR Raw Data'!$B$6:$BE$49,'RevPAR Raw Data'!U$1,FALSE))/100</f>
        <v>-2.2608659881982001E-2</v>
      </c>
      <c r="Z24" s="90">
        <f>(VLOOKUP($A23,'RevPAR Raw Data'!$B$6:$BE$49,'RevPAR Raw Data'!V$1,FALSE))/100</f>
        <v>7.2372132679527903E-3</v>
      </c>
      <c r="AA24" s="90">
        <f>(VLOOKUP($A23,'RevPAR Raw Data'!$B$6:$BE$49,'RevPAR Raw Data'!W$1,FALSE))/100</f>
        <v>-4.7953443026906906E-2</v>
      </c>
      <c r="AB24" s="90">
        <f>(VLOOKUP($A23,'RevPAR Raw Data'!$B$6:$BE$49,'RevPAR Raw Data'!X$1,FALSE))/100</f>
        <v>1.02277691519487E-2</v>
      </c>
      <c r="AC24" s="90">
        <f>(VLOOKUP($A23,'RevPAR Raw Data'!$B$6:$BE$49,'RevPAR Raw Data'!Y$1,FALSE))/100</f>
        <v>-1.2878588937708E-2</v>
      </c>
      <c r="AD24" s="91">
        <f>(VLOOKUP($A23,'RevPAR Raw Data'!$B$6:$BE$49,'RevPAR Raw Data'!AA$1,FALSE))/100</f>
        <v>4.55968577549524E-3</v>
      </c>
      <c r="AE24" s="91">
        <f>(VLOOKUP($A23,'RevPAR Raw Data'!$B$6:$BE$49,'RevPAR Raw Data'!AB$1,FALSE))/100</f>
        <v>5.3573792821480105E-3</v>
      </c>
      <c r="AF24" s="90">
        <f>(VLOOKUP($A23,'RevPAR Raw Data'!$B$6:$BE$49,'RevPAR Raw Data'!AC$1,FALSE))/100</f>
        <v>4.9559647459180697E-3</v>
      </c>
      <c r="AG24" s="92">
        <f>(VLOOKUP($A23,'RevPAR Raw Data'!$B$6:$BE$49,'RevPAR Raw Data'!AE$1,FALSE))/100</f>
        <v>-6.7251726682655598E-3</v>
      </c>
    </row>
    <row r="25" spans="1:33" x14ac:dyDescent="0.2">
      <c r="A25" s="139"/>
      <c r="B25" s="117"/>
      <c r="C25" s="118"/>
      <c r="D25" s="118"/>
      <c r="E25" s="118"/>
      <c r="F25" s="118"/>
      <c r="G25" s="119"/>
      <c r="H25" s="99"/>
      <c r="I25" s="99"/>
      <c r="J25" s="119"/>
      <c r="K25" s="120"/>
      <c r="M25" s="121"/>
      <c r="N25" s="122"/>
      <c r="O25" s="122"/>
      <c r="P25" s="122"/>
      <c r="Q25" s="122"/>
      <c r="R25" s="123"/>
      <c r="S25" s="122"/>
      <c r="T25" s="122"/>
      <c r="U25" s="123"/>
      <c r="V25" s="124"/>
      <c r="X25" s="121"/>
      <c r="Y25" s="122"/>
      <c r="Z25" s="122"/>
      <c r="AA25" s="122"/>
      <c r="AB25" s="122"/>
      <c r="AC25" s="123"/>
      <c r="AD25" s="122"/>
      <c r="AE25" s="122"/>
      <c r="AF25" s="123"/>
      <c r="AG25" s="124"/>
    </row>
    <row r="26" spans="1:33" x14ac:dyDescent="0.2">
      <c r="A26" s="116" t="s">
        <v>117</v>
      </c>
      <c r="B26" s="93">
        <f>(VLOOKUP($A26,'Occupancy Raw Data'!$B$8:$BE$51,'Occupancy Raw Data'!G$3,FALSE))/100</f>
        <v>0.48658770249085498</v>
      </c>
      <c r="C26" s="99">
        <f>(VLOOKUP($A26,'Occupancy Raw Data'!$B$8:$BE$51,'Occupancy Raw Data'!H$3,FALSE))/100</f>
        <v>0.50513847761713893</v>
      </c>
      <c r="D26" s="99">
        <f>(VLOOKUP($A26,'Occupancy Raw Data'!$B$8:$BE$51,'Occupancy Raw Data'!I$3,FALSE))/100</f>
        <v>0.51335423561516502</v>
      </c>
      <c r="E26" s="99">
        <f>(VLOOKUP($A26,'Occupancy Raw Data'!$B$8:$BE$51,'Occupancy Raw Data'!J$3,FALSE))/100</f>
        <v>0.52853742089066902</v>
      </c>
      <c r="F26" s="99">
        <f>(VLOOKUP($A26,'Occupancy Raw Data'!$B$8:$BE$51,'Occupancy Raw Data'!K$3,FALSE))/100</f>
        <v>0.54163037798292901</v>
      </c>
      <c r="G26" s="100">
        <f>(VLOOKUP($A26,'Occupancy Raw Data'!$B$8:$BE$51,'Occupancy Raw Data'!L$3,FALSE))/100</f>
        <v>0.51504964291935207</v>
      </c>
      <c r="H26" s="99">
        <f>(VLOOKUP($A26,'Occupancy Raw Data'!$B$8:$BE$51,'Occupancy Raw Data'!N$3,FALSE))/100</f>
        <v>0.60848864889972698</v>
      </c>
      <c r="I26" s="99">
        <f>(VLOOKUP($A26,'Occupancy Raw Data'!$B$8:$BE$51,'Occupancy Raw Data'!O$3,FALSE))/100</f>
        <v>0.60834349416477895</v>
      </c>
      <c r="J26" s="100">
        <f>(VLOOKUP($A26,'Occupancy Raw Data'!$B$8:$BE$51,'Occupancy Raw Data'!P$3,FALSE))/100</f>
        <v>0.60841607153225297</v>
      </c>
      <c r="K26" s="94">
        <f>(VLOOKUP($A26,'Occupancy Raw Data'!$B$8:$BE$51,'Occupancy Raw Data'!R$3,FALSE))/100</f>
        <v>0.54172576538018002</v>
      </c>
      <c r="M26" s="121">
        <f>VLOOKUP($A26,'ADR Raw Data'!$B$6:$BE$49,'ADR Raw Data'!G$1,FALSE)</f>
        <v>60.929968575860599</v>
      </c>
      <c r="N26" s="122">
        <f>VLOOKUP($A26,'ADR Raw Data'!$B$6:$BE$49,'ADR Raw Data'!H$1,FALSE)</f>
        <v>61.070550683908003</v>
      </c>
      <c r="O26" s="122">
        <f>VLOOKUP($A26,'ADR Raw Data'!$B$6:$BE$49,'ADR Raw Data'!I$1,FALSE)</f>
        <v>61.085077334162698</v>
      </c>
      <c r="P26" s="122">
        <f>VLOOKUP($A26,'ADR Raw Data'!$B$6:$BE$49,'ADR Raw Data'!J$1,FALSE)</f>
        <v>61.117076617598499</v>
      </c>
      <c r="Q26" s="122">
        <f>VLOOKUP($A26,'ADR Raw Data'!$B$6:$BE$49,'ADR Raw Data'!K$1,FALSE)</f>
        <v>61.834581770916998</v>
      </c>
      <c r="R26" s="123">
        <f>VLOOKUP($A26,'ADR Raw Data'!$B$6:$BE$49,'ADR Raw Data'!L$1,FALSE)</f>
        <v>61.217124879659998</v>
      </c>
      <c r="S26" s="122">
        <f>VLOOKUP($A26,'ADR Raw Data'!$B$6:$BE$49,'ADR Raw Data'!N$1,FALSE)</f>
        <v>68.259509790076294</v>
      </c>
      <c r="T26" s="122">
        <f>VLOOKUP($A26,'ADR Raw Data'!$B$6:$BE$49,'ADR Raw Data'!O$1,FALSE)</f>
        <v>68.283114650441405</v>
      </c>
      <c r="U26" s="123">
        <f>VLOOKUP($A26,'ADR Raw Data'!$B$6:$BE$49,'ADR Raw Data'!P$1,FALSE)</f>
        <v>68.271310812358294</v>
      </c>
      <c r="V26" s="124">
        <f>VLOOKUP($A26,'ADR Raw Data'!$B$6:$BE$49,'ADR Raw Data'!R$1,FALSE)</f>
        <v>63.480726748939603</v>
      </c>
      <c r="X26" s="121">
        <f>VLOOKUP($A26,'RevPAR Raw Data'!$B$6:$BE$49,'RevPAR Raw Data'!G$1,FALSE)</f>
        <v>29.647773422168001</v>
      </c>
      <c r="Y26" s="122">
        <f>VLOOKUP($A26,'RevPAR Raw Data'!$B$6:$BE$49,'RevPAR Raw Data'!H$1,FALSE)</f>
        <v>30.8490849997096</v>
      </c>
      <c r="Z26" s="122">
        <f>VLOOKUP($A26,'RevPAR Raw Data'!$B$6:$BE$49,'RevPAR Raw Data'!I$1,FALSE)</f>
        <v>31.3582831823724</v>
      </c>
      <c r="AA26" s="122">
        <f>VLOOKUP($A26,'RevPAR Raw Data'!$B$6:$BE$49,'RevPAR Raw Data'!J$1,FALSE)</f>
        <v>32.302662047843</v>
      </c>
      <c r="AB26" s="122">
        <f>VLOOKUP($A26,'RevPAR Raw Data'!$B$6:$BE$49,'RevPAR Raw Data'!K$1,FALSE)</f>
        <v>33.491487896998201</v>
      </c>
      <c r="AC26" s="123">
        <f>VLOOKUP($A26,'RevPAR Raw Data'!$B$6:$BE$49,'RevPAR Raw Data'!L$1,FALSE)</f>
        <v>31.529858309818199</v>
      </c>
      <c r="AD26" s="122">
        <f>VLOOKUP($A26,'RevPAR Raw Data'!$B$6:$BE$49,'RevPAR Raw Data'!N$1,FALSE)</f>
        <v>41.535136886721197</v>
      </c>
      <c r="AE26" s="122">
        <f>VLOOKUP($A26,'RevPAR Raw Data'!$B$6:$BE$49,'RevPAR Raw Data'!O$1,FALSE)</f>
        <v>41.539588558903702</v>
      </c>
      <c r="AF26" s="123">
        <f>VLOOKUP($A26,'RevPAR Raw Data'!$B$6:$BE$49,'RevPAR Raw Data'!P$1,FALSE)</f>
        <v>41.537362722812503</v>
      </c>
      <c r="AG26" s="124">
        <f>VLOOKUP($A26,'RevPAR Raw Data'!$B$6:$BE$49,'RevPAR Raw Data'!R$1,FALSE)</f>
        <v>34.389145284959397</v>
      </c>
    </row>
    <row r="27" spans="1:33" x14ac:dyDescent="0.2">
      <c r="A27" s="101" t="s">
        <v>125</v>
      </c>
      <c r="B27" s="89">
        <f>(VLOOKUP($A26,'Occupancy Raw Data'!$B$8:$BE$51,'Occupancy Raw Data'!T$3,FALSE))/100</f>
        <v>6.67807442576904E-2</v>
      </c>
      <c r="C27" s="90">
        <f>(VLOOKUP($A26,'Occupancy Raw Data'!$B$8:$BE$51,'Occupancy Raw Data'!U$3,FALSE))/100</f>
        <v>5.5121999685222703E-2</v>
      </c>
      <c r="D27" s="90">
        <f>(VLOOKUP($A26,'Occupancy Raw Data'!$B$8:$BE$51,'Occupancy Raw Data'!V$3,FALSE))/100</f>
        <v>5.1993717107071902E-2</v>
      </c>
      <c r="E27" s="90">
        <f>(VLOOKUP($A26,'Occupancy Raw Data'!$B$8:$BE$51,'Occupancy Raw Data'!W$3,FALSE))/100</f>
        <v>4.8093001991642195E-2</v>
      </c>
      <c r="F27" s="90">
        <f>(VLOOKUP($A26,'Occupancy Raw Data'!$B$8:$BE$51,'Occupancy Raw Data'!X$3,FALSE))/100</f>
        <v>5.0200515259841004E-2</v>
      </c>
      <c r="G27" s="90">
        <f>(VLOOKUP($A26,'Occupancy Raw Data'!$B$8:$BE$51,'Occupancy Raw Data'!Y$3,FALSE))/100</f>
        <v>5.4183969068895603E-2</v>
      </c>
      <c r="H27" s="91">
        <f>(VLOOKUP($A26,'Occupancy Raw Data'!$B$8:$BE$51,'Occupancy Raw Data'!AA$3,FALSE))/100</f>
        <v>2.7248823854929199E-2</v>
      </c>
      <c r="I27" s="91">
        <f>(VLOOKUP($A26,'Occupancy Raw Data'!$B$8:$BE$51,'Occupancy Raw Data'!AB$3,FALSE))/100</f>
        <v>4.59572593773264E-2</v>
      </c>
      <c r="J27" s="90">
        <f>(VLOOKUP($A26,'Occupancy Raw Data'!$B$8:$BE$51,'Occupancy Raw Data'!AC$3,FALSE))/100</f>
        <v>3.6517514186368998E-2</v>
      </c>
      <c r="K27" s="92">
        <f>(VLOOKUP($A26,'Occupancy Raw Data'!$B$8:$BE$51,'Occupancy Raw Data'!AE$3,FALSE))/100</f>
        <v>4.84497599140521E-2</v>
      </c>
      <c r="M27" s="89">
        <f>(VLOOKUP($A26,'ADR Raw Data'!$B$6:$BE$49,'ADR Raw Data'!T$1,FALSE))/100</f>
        <v>-2.6804681999548299E-2</v>
      </c>
      <c r="N27" s="90">
        <f>(VLOOKUP($A26,'ADR Raw Data'!$B$6:$BE$49,'ADR Raw Data'!U$1,FALSE))/100</f>
        <v>-2.3024124220425799E-2</v>
      </c>
      <c r="O27" s="90">
        <f>(VLOOKUP($A26,'ADR Raw Data'!$B$6:$BE$49,'ADR Raw Data'!V$1,FALSE))/100</f>
        <v>-3.2489784889421697E-2</v>
      </c>
      <c r="P27" s="90">
        <f>(VLOOKUP($A26,'ADR Raw Data'!$B$6:$BE$49,'ADR Raw Data'!W$1,FALSE))/100</f>
        <v>-3.7254539572238204E-2</v>
      </c>
      <c r="Q27" s="90">
        <f>(VLOOKUP($A26,'ADR Raw Data'!$B$6:$BE$49,'ADR Raw Data'!X$1,FALSE))/100</f>
        <v>-3.3807985018751797E-2</v>
      </c>
      <c r="R27" s="90">
        <f>(VLOOKUP($A26,'ADR Raw Data'!$B$6:$BE$49,'ADR Raw Data'!Y$1,FALSE))/100</f>
        <v>-3.08879970992561E-2</v>
      </c>
      <c r="S27" s="91">
        <f>(VLOOKUP($A26,'ADR Raw Data'!$B$6:$BE$49,'ADR Raw Data'!AA$1,FALSE))/100</f>
        <v>-3.8383152108593999E-2</v>
      </c>
      <c r="T27" s="91">
        <f>(VLOOKUP($A26,'ADR Raw Data'!$B$6:$BE$49,'ADR Raw Data'!AB$1,FALSE))/100</f>
        <v>-4.0516049612663793E-2</v>
      </c>
      <c r="U27" s="90">
        <f>(VLOOKUP($A26,'ADR Raw Data'!$B$6:$BE$49,'ADR Raw Data'!AC$1,FALSE))/100</f>
        <v>-3.94397199140381E-2</v>
      </c>
      <c r="V27" s="92">
        <f>(VLOOKUP($A26,'ADR Raw Data'!$B$6:$BE$49,'ADR Raw Data'!AE$1,FALSE))/100</f>
        <v>-3.4285636438804896E-2</v>
      </c>
      <c r="X27" s="89">
        <f>(VLOOKUP($A26,'RevPAR Raw Data'!$B$6:$BE$49,'RevPAR Raw Data'!T$1,FALSE))/100</f>
        <v>3.81860256446215E-2</v>
      </c>
      <c r="Y27" s="90">
        <f>(VLOOKUP($A26,'RevPAR Raw Data'!$B$6:$BE$49,'RevPAR Raw Data'!U$1,FALSE))/100</f>
        <v>3.0828739696766E-2</v>
      </c>
      <c r="Z27" s="90">
        <f>(VLOOKUP($A26,'RevPAR Raw Data'!$B$6:$BE$49,'RevPAR Raw Data'!V$1,FALSE))/100</f>
        <v>1.7814667533239899E-2</v>
      </c>
      <c r="AA27" s="90">
        <f>(VLOOKUP($A26,'RevPAR Raw Data'!$B$6:$BE$49,'RevPAR Raw Data'!W$1,FALSE))/100</f>
        <v>9.0467797735586403E-3</v>
      </c>
      <c r="AB27" s="90">
        <f>(VLOOKUP($A26,'RevPAR Raw Data'!$B$6:$BE$49,'RevPAR Raw Data'!X$1,FALSE))/100</f>
        <v>1.4695351973250802E-2</v>
      </c>
      <c r="AC27" s="90">
        <f>(VLOOKUP($A26,'RevPAR Raw Data'!$B$6:$BE$49,'RevPAR Raw Data'!Y$1,FALSE))/100</f>
        <v>2.1622337690213298E-2</v>
      </c>
      <c r="AD27" s="91">
        <f>(VLOOKUP($A26,'RevPAR Raw Data'!$B$6:$BE$49,'RevPAR Raw Data'!AA$1,FALSE))/100</f>
        <v>-1.21802240044688E-2</v>
      </c>
      <c r="AE27" s="91">
        <f>(VLOOKUP($A26,'RevPAR Raw Data'!$B$6:$BE$49,'RevPAR Raw Data'!AB$1,FALSE))/100</f>
        <v>3.5792031636687001E-3</v>
      </c>
      <c r="AF27" s="90">
        <f>(VLOOKUP($A26,'RevPAR Raw Data'!$B$6:$BE$49,'RevPAR Raw Data'!AC$1,FALSE))/100</f>
        <v>-4.3624462591363598E-3</v>
      </c>
      <c r="AG27" s="92">
        <f>(VLOOKUP($A26,'RevPAR Raw Data'!$B$6:$BE$49,'RevPAR Raw Data'!AE$1,FALSE))/100</f>
        <v>1.25029926212866E-2</v>
      </c>
    </row>
    <row r="28" spans="1:33" x14ac:dyDescent="0.2">
      <c r="A28" s="155" t="s">
        <v>126</v>
      </c>
      <c r="B28" s="130"/>
      <c r="C28" s="131"/>
      <c r="D28" s="131"/>
      <c r="E28" s="131"/>
      <c r="F28" s="131"/>
      <c r="G28" s="132"/>
      <c r="H28" s="131"/>
      <c r="I28" s="131"/>
      <c r="J28" s="132"/>
      <c r="K28" s="133"/>
      <c r="M28" s="130"/>
      <c r="N28" s="131"/>
      <c r="O28" s="131"/>
      <c r="P28" s="131"/>
      <c r="Q28" s="131"/>
      <c r="R28" s="132"/>
      <c r="S28" s="131"/>
      <c r="T28" s="131"/>
      <c r="U28" s="132"/>
      <c r="V28" s="133"/>
      <c r="X28" s="130"/>
      <c r="Y28" s="131"/>
      <c r="Z28" s="131"/>
      <c r="AA28" s="131"/>
      <c r="AB28" s="131"/>
      <c r="AC28" s="132"/>
      <c r="AD28" s="131"/>
      <c r="AE28" s="131"/>
      <c r="AF28" s="132"/>
      <c r="AG28" s="133"/>
    </row>
    <row r="29" spans="1:33" x14ac:dyDescent="0.2">
      <c r="A29" s="116" t="s">
        <v>73</v>
      </c>
      <c r="B29" s="117">
        <f>(VLOOKUP($A29,'Occupancy Raw Data'!$B$8:$BE$45,'Occupancy Raw Data'!G$3,FALSE))/100</f>
        <v>0.465973678611592</v>
      </c>
      <c r="C29" s="118">
        <f>(VLOOKUP($A29,'Occupancy Raw Data'!$B$8:$BE$45,'Occupancy Raw Data'!H$3,FALSE))/100</f>
        <v>0.61335521716665098</v>
      </c>
      <c r="D29" s="118">
        <f>(VLOOKUP($A29,'Occupancy Raw Data'!$B$8:$BE$45,'Occupancy Raw Data'!I$3,FALSE))/100</f>
        <v>0.68007051457402501</v>
      </c>
      <c r="E29" s="118">
        <f>(VLOOKUP($A29,'Occupancy Raw Data'!$B$8:$BE$45,'Occupancy Raw Data'!J$3,FALSE))/100</f>
        <v>0.69058691225190705</v>
      </c>
      <c r="F29" s="118">
        <f>(VLOOKUP($A29,'Occupancy Raw Data'!$B$8:$BE$45,'Occupancy Raw Data'!K$3,FALSE))/100</f>
        <v>0.79466293842319602</v>
      </c>
      <c r="G29" s="119">
        <f>(VLOOKUP($A29,'Occupancy Raw Data'!$B$8:$BE$45,'Occupancy Raw Data'!L$3,FALSE))/100</f>
        <v>0.64893073808858004</v>
      </c>
      <c r="H29" s="99">
        <f>(VLOOKUP($A29,'Occupancy Raw Data'!$B$8:$BE$45,'Occupancy Raw Data'!N$3,FALSE))/100</f>
        <v>0.85532794359005504</v>
      </c>
      <c r="I29" s="99">
        <f>(VLOOKUP($A29,'Occupancy Raw Data'!$B$8:$BE$45,'Occupancy Raw Data'!O$3,FALSE))/100</f>
        <v>0.844234393046015</v>
      </c>
      <c r="J29" s="119">
        <f>(VLOOKUP($A29,'Occupancy Raw Data'!$B$8:$BE$45,'Occupancy Raw Data'!P$3,FALSE))/100</f>
        <v>0.84978116831803507</v>
      </c>
      <c r="K29" s="120">
        <f>(VLOOKUP($A29,'Occupancy Raw Data'!$B$8:$BE$45,'Occupancy Raw Data'!R$3,FALSE))/100</f>
        <v>0.70631757196821598</v>
      </c>
      <c r="M29" s="121">
        <f>VLOOKUP($A29,'ADR Raw Data'!$B$6:$BE$43,'ADR Raw Data'!G$1,FALSE)</f>
        <v>102.874683973648</v>
      </c>
      <c r="N29" s="122">
        <f>VLOOKUP($A29,'ADR Raw Data'!$B$6:$BE$43,'ADR Raw Data'!H$1,FALSE)</f>
        <v>112.720947968285</v>
      </c>
      <c r="O29" s="122">
        <f>VLOOKUP($A29,'ADR Raw Data'!$B$6:$BE$43,'ADR Raw Data'!I$1,FALSE)</f>
        <v>117.543310837988</v>
      </c>
      <c r="P29" s="122">
        <f>VLOOKUP($A29,'ADR Raw Data'!$B$6:$BE$43,'ADR Raw Data'!J$1,FALSE)</f>
        <v>120.228868447691</v>
      </c>
      <c r="Q29" s="122">
        <f>VLOOKUP($A29,'ADR Raw Data'!$B$6:$BE$43,'ADR Raw Data'!K$1,FALSE)</f>
        <v>131.93321005125</v>
      </c>
      <c r="R29" s="123">
        <f>VLOOKUP($A29,'ADR Raw Data'!$B$6:$BE$43,'ADR Raw Data'!L$1,FALSE)</f>
        <v>118.621096549979</v>
      </c>
      <c r="S29" s="122">
        <f>VLOOKUP($A29,'ADR Raw Data'!$B$6:$BE$43,'ADR Raw Data'!N$1,FALSE)</f>
        <v>152.62561225214901</v>
      </c>
      <c r="T29" s="122">
        <f>VLOOKUP($A29,'ADR Raw Data'!$B$6:$BE$43,'ADR Raw Data'!O$1,FALSE)</f>
        <v>149.63259783273901</v>
      </c>
      <c r="U29" s="123">
        <f>VLOOKUP($A29,'ADR Raw Data'!$B$6:$BE$43,'ADR Raw Data'!P$1,FALSE)</f>
        <v>151.13887319157999</v>
      </c>
      <c r="V29" s="124">
        <f>VLOOKUP($A29,'ADR Raw Data'!$B$6:$BE$43,'ADR Raw Data'!R$1,FALSE)</f>
        <v>129.79918221943501</v>
      </c>
      <c r="X29" s="121">
        <f>VLOOKUP($A29,'RevPAR Raw Data'!$B$6:$BE$43,'RevPAR Raw Data'!G$1,FALSE)</f>
        <v>47.936894927205799</v>
      </c>
      <c r="Y29" s="122">
        <f>VLOOKUP($A29,'RevPAR Raw Data'!$B$6:$BE$43,'RevPAR Raw Data'!H$1,FALSE)</f>
        <v>69.137981520318505</v>
      </c>
      <c r="Z29" s="122">
        <f>VLOOKUP($A29,'RevPAR Raw Data'!$B$6:$BE$43,'RevPAR Raw Data'!I$1,FALSE)</f>
        <v>79.937739886325602</v>
      </c>
      <c r="AA29" s="122">
        <f>VLOOKUP($A29,'RevPAR Raw Data'!$B$6:$BE$43,'RevPAR Raw Data'!J$1,FALSE)</f>
        <v>83.028483024831999</v>
      </c>
      <c r="AB29" s="122">
        <f>VLOOKUP($A29,'RevPAR Raw Data'!$B$6:$BE$43,'RevPAR Raw Data'!K$1,FALSE)</f>
        <v>104.84243237493099</v>
      </c>
      <c r="AC29" s="123">
        <f>VLOOKUP($A29,'RevPAR Raw Data'!$B$6:$BE$43,'RevPAR Raw Data'!L$1,FALSE)</f>
        <v>76.976875737055096</v>
      </c>
      <c r="AD29" s="122">
        <f>VLOOKUP($A29,'RevPAR Raw Data'!$B$6:$BE$43,'RevPAR Raw Data'!N$1,FALSE)</f>
        <v>130.544951066804</v>
      </c>
      <c r="AE29" s="122">
        <f>VLOOKUP($A29,'RevPAR Raw Data'!$B$6:$BE$43,'RevPAR Raw Data'!O$1,FALSE)</f>
        <v>126.32498541122099</v>
      </c>
      <c r="AF29" s="123">
        <f>VLOOKUP($A29,'RevPAR Raw Data'!$B$6:$BE$43,'RevPAR Raw Data'!P$1,FALSE)</f>
        <v>128.43496823901199</v>
      </c>
      <c r="AG29" s="124">
        <f>VLOOKUP($A29,'RevPAR Raw Data'!$B$6:$BE$43,'RevPAR Raw Data'!R$1,FALSE)</f>
        <v>91.679443228691696</v>
      </c>
    </row>
    <row r="30" spans="1:33" x14ac:dyDescent="0.2">
      <c r="A30" s="101" t="s">
        <v>125</v>
      </c>
      <c r="B30" s="89">
        <f>(VLOOKUP($A29,'Occupancy Raw Data'!$B$8:$BE$51,'Occupancy Raw Data'!T$3,FALSE))/100</f>
        <v>-5.1465083535030395E-3</v>
      </c>
      <c r="C30" s="90">
        <f>(VLOOKUP($A29,'Occupancy Raw Data'!$B$8:$BE$51,'Occupancy Raw Data'!U$3,FALSE))/100</f>
        <v>-1.46801076044924E-2</v>
      </c>
      <c r="D30" s="90">
        <f>(VLOOKUP($A29,'Occupancy Raw Data'!$B$8:$BE$51,'Occupancy Raw Data'!V$3,FALSE))/100</f>
        <v>-3.9497979527081499E-2</v>
      </c>
      <c r="E30" s="90">
        <f>(VLOOKUP($A29,'Occupancy Raw Data'!$B$8:$BE$51,'Occupancy Raw Data'!W$3,FALSE))/100</f>
        <v>-4.9869047028256203E-2</v>
      </c>
      <c r="F30" s="90">
        <f>(VLOOKUP($A29,'Occupancy Raw Data'!$B$8:$BE$51,'Occupancy Raw Data'!X$3,FALSE))/100</f>
        <v>1.6070451339405E-2</v>
      </c>
      <c r="G30" s="90">
        <f>(VLOOKUP($A29,'Occupancy Raw Data'!$B$8:$BE$51,'Occupancy Raw Data'!Y$3,FALSE))/100</f>
        <v>-1.91025684857941E-2</v>
      </c>
      <c r="H30" s="91">
        <f>(VLOOKUP($A29,'Occupancy Raw Data'!$B$8:$BE$51,'Occupancy Raw Data'!AA$3,FALSE))/100</f>
        <v>2.3727157873588398E-2</v>
      </c>
      <c r="I30" s="91">
        <f>(VLOOKUP($A29,'Occupancy Raw Data'!$B$8:$BE$51,'Occupancy Raw Data'!AB$3,FALSE))/100</f>
        <v>5.5276433796084302E-2</v>
      </c>
      <c r="J30" s="90">
        <f>(VLOOKUP($A29,'Occupancy Raw Data'!$B$8:$BE$51,'Occupancy Raw Data'!AC$3,FALSE))/100</f>
        <v>3.9159480833892896E-2</v>
      </c>
      <c r="K30" s="92">
        <f>(VLOOKUP($A29,'Occupancy Raw Data'!$B$8:$BE$51,'Occupancy Raw Data'!AE$3,FALSE))/100</f>
        <v>1.7491564386556499E-4</v>
      </c>
      <c r="M30" s="89">
        <f>(VLOOKUP($A29,'ADR Raw Data'!$B$6:$BE$49,'ADR Raw Data'!T$1,FALSE))/100</f>
        <v>-5.7232044042002501E-2</v>
      </c>
      <c r="N30" s="90">
        <f>(VLOOKUP($A29,'ADR Raw Data'!$B$6:$BE$49,'ADR Raw Data'!U$1,FALSE))/100</f>
        <v>-3.7135372989304895E-2</v>
      </c>
      <c r="O30" s="90">
        <f>(VLOOKUP($A29,'ADR Raw Data'!$B$6:$BE$49,'ADR Raw Data'!V$1,FALSE))/100</f>
        <v>-4.73656130981489E-2</v>
      </c>
      <c r="P30" s="90">
        <f>(VLOOKUP($A29,'ADR Raw Data'!$B$6:$BE$49,'ADR Raw Data'!W$1,FALSE))/100</f>
        <v>-4.2819733544963198E-2</v>
      </c>
      <c r="Q30" s="90">
        <f>(VLOOKUP($A29,'ADR Raw Data'!$B$6:$BE$49,'ADR Raw Data'!X$1,FALSE))/100</f>
        <v>-3.7980880337855696E-2</v>
      </c>
      <c r="R30" s="90">
        <f>(VLOOKUP($A29,'ADR Raw Data'!$B$6:$BE$49,'ADR Raw Data'!Y$1,FALSE))/100</f>
        <v>-4.2744421407924296E-2</v>
      </c>
      <c r="S30" s="91">
        <f>(VLOOKUP($A29,'ADR Raw Data'!$B$6:$BE$49,'ADR Raw Data'!AA$1,FALSE))/100</f>
        <v>-1.4951373234690001E-2</v>
      </c>
      <c r="T30" s="91">
        <f>(VLOOKUP($A29,'ADR Raw Data'!$B$6:$BE$49,'ADR Raw Data'!AB$1,FALSE))/100</f>
        <v>-4.7709035821269698E-3</v>
      </c>
      <c r="U30" s="90">
        <f>(VLOOKUP($A29,'ADR Raw Data'!$B$6:$BE$49,'ADR Raw Data'!AC$1,FALSE))/100</f>
        <v>-1.0196810757463698E-2</v>
      </c>
      <c r="V30" s="92">
        <f>(VLOOKUP($A29,'ADR Raw Data'!$B$6:$BE$49,'ADR Raw Data'!AE$1,FALSE))/100</f>
        <v>-2.7277959395217901E-2</v>
      </c>
      <c r="X30" s="89">
        <f>(VLOOKUP($A29,'RevPAR Raw Data'!$B$6:$BE$43,'RevPAR Raw Data'!T$1,FALSE))/100</f>
        <v>-6.2084007202755302E-2</v>
      </c>
      <c r="Y30" s="90">
        <f>(VLOOKUP($A29,'RevPAR Raw Data'!$B$6:$BE$43,'RevPAR Raw Data'!U$1,FALSE))/100</f>
        <v>-5.1270329322381396E-2</v>
      </c>
      <c r="Z30" s="90">
        <f>(VLOOKUP($A29,'RevPAR Raw Data'!$B$6:$BE$43,'RevPAR Raw Data'!V$1,FALSE))/100</f>
        <v>-8.4992746608792191E-2</v>
      </c>
      <c r="AA30" s="90">
        <f>(VLOOKUP($A29,'RevPAR Raw Data'!$B$6:$BE$43,'RevPAR Raw Data'!W$1,FALSE))/100</f>
        <v>-9.0553401267328304E-2</v>
      </c>
      <c r="AB30" s="90">
        <f>(VLOOKUP($A29,'RevPAR Raw Data'!$B$6:$BE$43,'RevPAR Raw Data'!X$1,FALSE))/100</f>
        <v>-2.2520798887748002E-2</v>
      </c>
      <c r="AC30" s="90">
        <f>(VLOOKUP($A29,'RevPAR Raw Data'!$B$6:$BE$43,'RevPAR Raw Data'!Y$1,FALSE))/100</f>
        <v>-6.1030461656388008E-2</v>
      </c>
      <c r="AD30" s="91">
        <f>(VLOOKUP($A29,'RevPAR Raw Data'!$B$6:$BE$43,'RevPAR Raw Data'!AA$1,FALSE))/100</f>
        <v>8.4210310457320109E-3</v>
      </c>
      <c r="AE30" s="91">
        <f>(VLOOKUP($A29,'RevPAR Raw Data'!$B$6:$BE$43,'RevPAR Raw Data'!AB$1,FALSE))/100</f>
        <v>5.0241811677952407E-2</v>
      </c>
      <c r="AF30" s="90">
        <f>(VLOOKUP($A29,'RevPAR Raw Data'!$B$6:$BE$43,'RevPAR Raw Data'!AC$1,FALSE))/100</f>
        <v>2.8563368261005403E-2</v>
      </c>
      <c r="AG30" s="92">
        <f>(VLOOKUP($A29,'RevPAR Raw Data'!$B$6:$BE$43,'RevPAR Raw Data'!AE$1,FALSE))/100</f>
        <v>-2.7107815093183302E-2</v>
      </c>
    </row>
    <row r="31" spans="1:33" x14ac:dyDescent="0.2">
      <c r="A31" s="139"/>
      <c r="B31" s="117"/>
      <c r="C31" s="118"/>
      <c r="D31" s="118"/>
      <c r="E31" s="118"/>
      <c r="F31" s="118"/>
      <c r="G31" s="119"/>
      <c r="H31" s="99"/>
      <c r="I31" s="99"/>
      <c r="J31" s="119"/>
      <c r="K31" s="120"/>
      <c r="M31" s="121"/>
      <c r="N31" s="122"/>
      <c r="O31" s="122"/>
      <c r="P31" s="122"/>
      <c r="Q31" s="122"/>
      <c r="R31" s="123"/>
      <c r="S31" s="122"/>
      <c r="T31" s="122"/>
      <c r="U31" s="123"/>
      <c r="V31" s="124"/>
      <c r="X31" s="121"/>
      <c r="Y31" s="122"/>
      <c r="Z31" s="122"/>
      <c r="AA31" s="122"/>
      <c r="AB31" s="122"/>
      <c r="AC31" s="123"/>
      <c r="AD31" s="122"/>
      <c r="AE31" s="122"/>
      <c r="AF31" s="123"/>
      <c r="AG31" s="124"/>
    </row>
    <row r="32" spans="1:33" x14ac:dyDescent="0.2">
      <c r="A32" s="116" t="s">
        <v>74</v>
      </c>
      <c r="B32" s="117">
        <f>(VLOOKUP($A32,'Occupancy Raw Data'!$B$8:$BE$45,'Occupancy Raw Data'!G$3,FALSE))/100</f>
        <v>0.39327599687255599</v>
      </c>
      <c r="C32" s="118">
        <f>(VLOOKUP($A32,'Occupancy Raw Data'!$B$8:$BE$45,'Occupancy Raw Data'!H$3,FALSE))/100</f>
        <v>0.50742767787333798</v>
      </c>
      <c r="D32" s="118">
        <f>(VLOOKUP($A32,'Occupancy Raw Data'!$B$8:$BE$45,'Occupancy Raw Data'!I$3,FALSE))/100</f>
        <v>0.555903049257232</v>
      </c>
      <c r="E32" s="118">
        <f>(VLOOKUP($A32,'Occupancy Raw Data'!$B$8:$BE$45,'Occupancy Raw Data'!J$3,FALSE))/100</f>
        <v>0.58483189992181306</v>
      </c>
      <c r="F32" s="118">
        <f>(VLOOKUP($A32,'Occupancy Raw Data'!$B$8:$BE$45,'Occupancy Raw Data'!K$3,FALSE))/100</f>
        <v>0.555903049257232</v>
      </c>
      <c r="G32" s="119">
        <f>(VLOOKUP($A32,'Occupancy Raw Data'!$B$8:$BE$45,'Occupancy Raw Data'!L$3,FALSE))/100</f>
        <v>0.51946833463643405</v>
      </c>
      <c r="H32" s="99">
        <f>(VLOOKUP($A32,'Occupancy Raw Data'!$B$8:$BE$45,'Occupancy Raw Data'!N$3,FALSE))/100</f>
        <v>0.61454261141516797</v>
      </c>
      <c r="I32" s="99">
        <f>(VLOOKUP($A32,'Occupancy Raw Data'!$B$8:$BE$45,'Occupancy Raw Data'!O$3,FALSE))/100</f>
        <v>0.60906958561376001</v>
      </c>
      <c r="J32" s="119">
        <f>(VLOOKUP($A32,'Occupancy Raw Data'!$B$8:$BE$45,'Occupancy Raw Data'!P$3,FALSE))/100</f>
        <v>0.61180609851446399</v>
      </c>
      <c r="K32" s="120">
        <f>(VLOOKUP($A32,'Occupancy Raw Data'!$B$8:$BE$45,'Occupancy Raw Data'!R$3,FALSE))/100</f>
        <v>0.5458505528873</v>
      </c>
      <c r="M32" s="121">
        <f>VLOOKUP($A32,'ADR Raw Data'!$B$6:$BE$43,'ADR Raw Data'!G$1,FALSE)</f>
        <v>92.010516898608302</v>
      </c>
      <c r="N32" s="122">
        <f>VLOOKUP($A32,'ADR Raw Data'!$B$6:$BE$43,'ADR Raw Data'!H$1,FALSE)</f>
        <v>98.236224961479095</v>
      </c>
      <c r="O32" s="122">
        <f>VLOOKUP($A32,'ADR Raw Data'!$B$6:$BE$43,'ADR Raw Data'!I$1,FALSE)</f>
        <v>102.03040787623</v>
      </c>
      <c r="P32" s="122">
        <f>VLOOKUP($A32,'ADR Raw Data'!$B$6:$BE$43,'ADR Raw Data'!J$1,FALSE)</f>
        <v>101.5925</v>
      </c>
      <c r="Q32" s="122">
        <f>VLOOKUP($A32,'ADR Raw Data'!$B$6:$BE$43,'ADR Raw Data'!K$1,FALSE)</f>
        <v>104.058551336146</v>
      </c>
      <c r="R32" s="123">
        <f>VLOOKUP($A32,'ADR Raw Data'!$B$6:$BE$43,'ADR Raw Data'!L$1,FALSE)</f>
        <v>100.107477423239</v>
      </c>
      <c r="S32" s="122">
        <f>VLOOKUP($A32,'ADR Raw Data'!$B$6:$BE$43,'ADR Raw Data'!N$1,FALSE)</f>
        <v>121.006221374045</v>
      </c>
      <c r="T32" s="122">
        <f>VLOOKUP($A32,'ADR Raw Data'!$B$6:$BE$43,'ADR Raw Data'!O$1,FALSE)</f>
        <v>122.104788189987</v>
      </c>
      <c r="U32" s="123">
        <f>VLOOKUP($A32,'ADR Raw Data'!$B$6:$BE$43,'ADR Raw Data'!P$1,FALSE)</f>
        <v>121.553047923322</v>
      </c>
      <c r="V32" s="124">
        <f>VLOOKUP($A32,'ADR Raw Data'!$B$6:$BE$43,'ADR Raw Data'!R$1,FALSE)</f>
        <v>106.975150399017</v>
      </c>
      <c r="X32" s="121">
        <f>VLOOKUP($A32,'RevPAR Raw Data'!$B$6:$BE$43,'RevPAR Raw Data'!G$1,FALSE)</f>
        <v>36.1855277560594</v>
      </c>
      <c r="Y32" s="122">
        <f>VLOOKUP($A32,'RevPAR Raw Data'!$B$6:$BE$43,'RevPAR Raw Data'!H$1,FALSE)</f>
        <v>49.847779515246202</v>
      </c>
      <c r="Z32" s="122">
        <f>VLOOKUP($A32,'RevPAR Raw Data'!$B$6:$BE$43,'RevPAR Raw Data'!I$1,FALSE)</f>
        <v>56.719014855355702</v>
      </c>
      <c r="AA32" s="122">
        <f>VLOOKUP($A32,'RevPAR Raw Data'!$B$6:$BE$43,'RevPAR Raw Data'!J$1,FALSE)</f>
        <v>59.414534792806798</v>
      </c>
      <c r="AB32" s="122">
        <f>VLOOKUP($A32,'RevPAR Raw Data'!$B$6:$BE$43,'RevPAR Raw Data'!K$1,FALSE)</f>
        <v>57.846465989053897</v>
      </c>
      <c r="AC32" s="123">
        <f>VLOOKUP($A32,'RevPAR Raw Data'!$B$6:$BE$43,'RevPAR Raw Data'!L$1,FALSE)</f>
        <v>52.002664581704401</v>
      </c>
      <c r="AD32" s="122">
        <f>VLOOKUP($A32,'RevPAR Raw Data'!$B$6:$BE$43,'RevPAR Raw Data'!N$1,FALSE)</f>
        <v>74.363479280687997</v>
      </c>
      <c r="AE32" s="122">
        <f>VLOOKUP($A32,'RevPAR Raw Data'!$B$6:$BE$43,'RevPAR Raw Data'!O$1,FALSE)</f>
        <v>74.3703127443315</v>
      </c>
      <c r="AF32" s="123">
        <f>VLOOKUP($A32,'RevPAR Raw Data'!$B$6:$BE$43,'RevPAR Raw Data'!P$1,FALSE)</f>
        <v>74.366896012509699</v>
      </c>
      <c r="AG32" s="124">
        <f>VLOOKUP($A32,'RevPAR Raw Data'!$B$6:$BE$43,'RevPAR Raw Data'!R$1,FALSE)</f>
        <v>58.392444990505901</v>
      </c>
    </row>
    <row r="33" spans="1:33" x14ac:dyDescent="0.2">
      <c r="A33" s="101" t="s">
        <v>125</v>
      </c>
      <c r="B33" s="89">
        <f>(VLOOKUP($A32,'Occupancy Raw Data'!$B$8:$BE$51,'Occupancy Raw Data'!T$3,FALSE))/100</f>
        <v>-0.10178571428571401</v>
      </c>
      <c r="C33" s="90">
        <f>(VLOOKUP($A32,'Occupancy Raw Data'!$B$8:$BE$51,'Occupancy Raw Data'!U$3,FALSE))/100</f>
        <v>-0.13235294117647001</v>
      </c>
      <c r="D33" s="90">
        <f>(VLOOKUP($A32,'Occupancy Raw Data'!$B$8:$BE$51,'Occupancy Raw Data'!V$3,FALSE))/100</f>
        <v>-9.7715736040609097E-2</v>
      </c>
      <c r="E33" s="90">
        <f>(VLOOKUP($A32,'Occupancy Raw Data'!$B$8:$BE$51,'Occupancy Raw Data'!W$3,FALSE))/100</f>
        <v>-4.5918367346938702E-2</v>
      </c>
      <c r="F33" s="90">
        <f>(VLOOKUP($A32,'Occupancy Raw Data'!$B$8:$BE$51,'Occupancy Raw Data'!X$3,FALSE))/100</f>
        <v>-4.5637583892617399E-2</v>
      </c>
      <c r="G33" s="90">
        <f>(VLOOKUP($A32,'Occupancy Raw Data'!$B$8:$BE$51,'Occupancy Raw Data'!Y$3,FALSE))/100</f>
        <v>-8.3586206896551704E-2</v>
      </c>
      <c r="H33" s="91">
        <f>(VLOOKUP($A32,'Occupancy Raw Data'!$B$8:$BE$51,'Occupancy Raw Data'!AA$3,FALSE))/100</f>
        <v>-1.25628140703517E-2</v>
      </c>
      <c r="I33" s="91">
        <f>(VLOOKUP($A32,'Occupancy Raw Data'!$B$8:$BE$51,'Occupancy Raw Data'!AB$3,FALSE))/100</f>
        <v>8.7988826815642407E-2</v>
      </c>
      <c r="J33" s="90">
        <f>(VLOOKUP($A32,'Occupancy Raw Data'!$B$8:$BE$51,'Occupancy Raw Data'!AC$3,FALSE))/100</f>
        <v>3.5052910052909995E-2</v>
      </c>
      <c r="K33" s="92">
        <f>(VLOOKUP($A32,'Occupancy Raw Data'!$B$8:$BE$51,'Occupancy Raw Data'!AE$3,FALSE))/100</f>
        <v>-4.8666536889234904E-2</v>
      </c>
      <c r="M33" s="89">
        <f>(VLOOKUP($A32,'ADR Raw Data'!$B$6:$BE$49,'ADR Raw Data'!T$1,FALSE))/100</f>
        <v>7.6796011410162001E-4</v>
      </c>
      <c r="N33" s="90">
        <f>(VLOOKUP($A32,'ADR Raw Data'!$B$6:$BE$49,'ADR Raw Data'!U$1,FALSE))/100</f>
        <v>2.50585416320964E-2</v>
      </c>
      <c r="O33" s="90">
        <f>(VLOOKUP($A32,'ADR Raw Data'!$B$6:$BE$49,'ADR Raw Data'!V$1,FALSE))/100</f>
        <v>7.0664438242737299E-2</v>
      </c>
      <c r="P33" s="90">
        <f>(VLOOKUP($A32,'ADR Raw Data'!$B$6:$BE$49,'ADR Raw Data'!W$1,FALSE))/100</f>
        <v>5.0627743604077499E-2</v>
      </c>
      <c r="Q33" s="90">
        <f>(VLOOKUP($A32,'ADR Raw Data'!$B$6:$BE$49,'ADR Raw Data'!X$1,FALSE))/100</f>
        <v>1.20951041067048E-2</v>
      </c>
      <c r="R33" s="90">
        <f>(VLOOKUP($A32,'ADR Raw Data'!$B$6:$BE$49,'ADR Raw Data'!Y$1,FALSE))/100</f>
        <v>3.4841023046622198E-2</v>
      </c>
      <c r="S33" s="91">
        <f>(VLOOKUP($A32,'ADR Raw Data'!$B$6:$BE$49,'ADR Raw Data'!AA$1,FALSE))/100</f>
        <v>-1.54898123445189E-2</v>
      </c>
      <c r="T33" s="91">
        <f>(VLOOKUP($A32,'ADR Raw Data'!$B$6:$BE$49,'ADR Raw Data'!AB$1,FALSE))/100</f>
        <v>-1.3017833633937E-2</v>
      </c>
      <c r="U33" s="90">
        <f>(VLOOKUP($A32,'ADR Raw Data'!$B$6:$BE$49,'ADR Raw Data'!AC$1,FALSE))/100</f>
        <v>-1.40993986743565E-2</v>
      </c>
      <c r="V33" s="92">
        <f>(VLOOKUP($A32,'ADR Raw Data'!$B$6:$BE$49,'ADR Raw Data'!AE$1,FALSE))/100</f>
        <v>2.3167391751675301E-2</v>
      </c>
      <c r="X33" s="89">
        <f>(VLOOKUP($A32,'RevPAR Raw Data'!$B$6:$BE$43,'RevPAR Raw Data'!T$1,FALSE))/100</f>
        <v>-0.101095921540369</v>
      </c>
      <c r="Y33" s="90">
        <f>(VLOOKUP($A32,'RevPAR Raw Data'!$B$6:$BE$43,'RevPAR Raw Data'!U$1,FALSE))/100</f>
        <v>-0.11061097123097501</v>
      </c>
      <c r="Z33" s="90">
        <f>(VLOOKUP($A32,'RevPAR Raw Data'!$B$6:$BE$43,'RevPAR Raw Data'!V$1,FALSE))/100</f>
        <v>-3.3956325392657E-2</v>
      </c>
      <c r="AA33" s="90">
        <f>(VLOOKUP($A32,'RevPAR Raw Data'!$B$6:$BE$43,'RevPAR Raw Data'!W$1,FALSE))/100</f>
        <v>2.3846329283801499E-3</v>
      </c>
      <c r="AB33" s="90">
        <f>(VLOOKUP($A32,'RevPAR Raw Data'!$B$6:$BE$43,'RevPAR Raw Data'!X$1,FALSE))/100</f>
        <v>-3.4094471114272197E-2</v>
      </c>
      <c r="AC33" s="90">
        <f>(VLOOKUP($A32,'RevPAR Raw Data'!$B$6:$BE$43,'RevPAR Raw Data'!Y$1,FALSE))/100</f>
        <v>-5.1657412810791899E-2</v>
      </c>
      <c r="AD33" s="91">
        <f>(VLOOKUP($A32,'RevPAR Raw Data'!$B$6:$BE$43,'RevPAR Raw Data'!AA$1,FALSE))/100</f>
        <v>-2.7858030782401802E-2</v>
      </c>
      <c r="AE33" s="91">
        <f>(VLOOKUP($A32,'RevPAR Raw Data'!$B$6:$BE$43,'RevPAR Raw Data'!AB$1,FALSE))/100</f>
        <v>7.3825569272573999E-2</v>
      </c>
      <c r="AF33" s="90">
        <f>(VLOOKUP($A32,'RevPAR Raw Data'!$B$6:$BE$43,'RevPAR Raw Data'!AC$1,FALSE))/100</f>
        <v>2.0459286425021102E-2</v>
      </c>
      <c r="AG33" s="92">
        <f>(VLOOKUP($A32,'RevPAR Raw Data'!$B$6:$BE$43,'RevPAR Raw Data'!AE$1,FALSE))/100</f>
        <v>-2.6626621862869803E-2</v>
      </c>
    </row>
    <row r="34" spans="1:33" x14ac:dyDescent="0.2">
      <c r="A34" s="139"/>
      <c r="B34" s="117"/>
      <c r="C34" s="118"/>
      <c r="D34" s="118"/>
      <c r="E34" s="118"/>
      <c r="F34" s="118"/>
      <c r="G34" s="119"/>
      <c r="H34" s="99"/>
      <c r="I34" s="99"/>
      <c r="J34" s="119"/>
      <c r="K34" s="120"/>
      <c r="M34" s="121"/>
      <c r="N34" s="122"/>
      <c r="O34" s="122"/>
      <c r="P34" s="122"/>
      <c r="Q34" s="122"/>
      <c r="R34" s="123"/>
      <c r="S34" s="122"/>
      <c r="T34" s="122"/>
      <c r="U34" s="123"/>
      <c r="V34" s="124"/>
      <c r="X34" s="121"/>
      <c r="Y34" s="122"/>
      <c r="Z34" s="122"/>
      <c r="AA34" s="122"/>
      <c r="AB34" s="122"/>
      <c r="AC34" s="123"/>
      <c r="AD34" s="122"/>
      <c r="AE34" s="122"/>
      <c r="AF34" s="123"/>
      <c r="AG34" s="124"/>
    </row>
    <row r="35" spans="1:33" x14ac:dyDescent="0.2">
      <c r="A35" s="116" t="s">
        <v>75</v>
      </c>
      <c r="B35" s="117">
        <f>(VLOOKUP($A35,'Occupancy Raw Data'!$B$8:$BE$45,'Occupancy Raw Data'!G$3,FALSE))/100</f>
        <v>0.32599118942731203</v>
      </c>
      <c r="C35" s="118">
        <f>(VLOOKUP($A35,'Occupancy Raw Data'!$B$8:$BE$45,'Occupancy Raw Data'!H$3,FALSE))/100</f>
        <v>0.42731277533039602</v>
      </c>
      <c r="D35" s="118">
        <f>(VLOOKUP($A35,'Occupancy Raw Data'!$B$8:$BE$45,'Occupancy Raw Data'!I$3,FALSE))/100</f>
        <v>0.45080763582966199</v>
      </c>
      <c r="E35" s="118">
        <f>(VLOOKUP($A35,'Occupancy Raw Data'!$B$8:$BE$45,'Occupancy Raw Data'!J$3,FALSE))/100</f>
        <v>0.46475770925110099</v>
      </c>
      <c r="F35" s="118">
        <f>(VLOOKUP($A35,'Occupancy Raw Data'!$B$8:$BE$45,'Occupancy Raw Data'!K$3,FALSE))/100</f>
        <v>0.46916299559471297</v>
      </c>
      <c r="G35" s="119">
        <f>(VLOOKUP($A35,'Occupancy Raw Data'!$B$8:$BE$45,'Occupancy Raw Data'!L$3,FALSE))/100</f>
        <v>0.42760646108663702</v>
      </c>
      <c r="H35" s="99">
        <f>(VLOOKUP($A35,'Occupancy Raw Data'!$B$8:$BE$45,'Occupancy Raw Data'!N$3,FALSE))/100</f>
        <v>0.53230543318648993</v>
      </c>
      <c r="I35" s="99">
        <f>(VLOOKUP($A35,'Occupancy Raw Data'!$B$8:$BE$45,'Occupancy Raw Data'!O$3,FALSE))/100</f>
        <v>0.52863436123348007</v>
      </c>
      <c r="J35" s="119">
        <f>(VLOOKUP($A35,'Occupancy Raw Data'!$B$8:$BE$45,'Occupancy Raw Data'!P$3,FALSE))/100</f>
        <v>0.53046989720998505</v>
      </c>
      <c r="K35" s="120">
        <f>(VLOOKUP($A35,'Occupancy Raw Data'!$B$8:$BE$45,'Occupancy Raw Data'!R$3,FALSE))/100</f>
        <v>0.45699601426473602</v>
      </c>
      <c r="M35" s="121">
        <f>VLOOKUP($A35,'ADR Raw Data'!$B$6:$BE$43,'ADR Raw Data'!G$1,FALSE)</f>
        <v>91.582905405405398</v>
      </c>
      <c r="N35" s="122">
        <f>VLOOKUP($A35,'ADR Raw Data'!$B$6:$BE$43,'ADR Raw Data'!H$1,FALSE)</f>
        <v>96.196374570446693</v>
      </c>
      <c r="O35" s="122">
        <f>VLOOKUP($A35,'ADR Raw Data'!$B$6:$BE$43,'ADR Raw Data'!I$1,FALSE)</f>
        <v>97.312166123778496</v>
      </c>
      <c r="P35" s="122">
        <f>VLOOKUP($A35,'ADR Raw Data'!$B$6:$BE$43,'ADR Raw Data'!J$1,FALSE)</f>
        <v>99.135639810426497</v>
      </c>
      <c r="Q35" s="122">
        <f>VLOOKUP($A35,'ADR Raw Data'!$B$6:$BE$43,'ADR Raw Data'!K$1,FALSE)</f>
        <v>100.879154929577</v>
      </c>
      <c r="R35" s="123">
        <f>VLOOKUP($A35,'ADR Raw Data'!$B$6:$BE$43,'ADR Raw Data'!L$1,FALSE)</f>
        <v>97.394714972527396</v>
      </c>
      <c r="S35" s="122">
        <f>VLOOKUP($A35,'ADR Raw Data'!$B$6:$BE$43,'ADR Raw Data'!N$1,FALSE)</f>
        <v>111.44280000000001</v>
      </c>
      <c r="T35" s="122">
        <f>VLOOKUP($A35,'ADR Raw Data'!$B$6:$BE$43,'ADR Raw Data'!O$1,FALSE)</f>
        <v>110.152111111111</v>
      </c>
      <c r="U35" s="123">
        <f>VLOOKUP($A35,'ADR Raw Data'!$B$6:$BE$43,'ADR Raw Data'!P$1,FALSE)</f>
        <v>110.799688581314</v>
      </c>
      <c r="V35" s="124">
        <f>VLOOKUP($A35,'ADR Raw Data'!$B$6:$BE$43,'ADR Raw Data'!R$1,FALSE)</f>
        <v>101.840477392701</v>
      </c>
      <c r="X35" s="121">
        <f>VLOOKUP($A35,'RevPAR Raw Data'!$B$6:$BE$43,'RevPAR Raw Data'!G$1,FALSE)</f>
        <v>29.855220264317101</v>
      </c>
      <c r="Y35" s="122">
        <f>VLOOKUP($A35,'RevPAR Raw Data'!$B$6:$BE$43,'RevPAR Raw Data'!H$1,FALSE)</f>
        <v>41.105939794419903</v>
      </c>
      <c r="Z35" s="122">
        <f>VLOOKUP($A35,'RevPAR Raw Data'!$B$6:$BE$43,'RevPAR Raw Data'!I$1,FALSE)</f>
        <v>43.869067547723901</v>
      </c>
      <c r="AA35" s="122">
        <f>VLOOKUP($A35,'RevPAR Raw Data'!$B$6:$BE$43,'RevPAR Raw Data'!J$1,FALSE)</f>
        <v>46.074052863436101</v>
      </c>
      <c r="AB35" s="122">
        <f>VLOOKUP($A35,'RevPAR Raw Data'!$B$6:$BE$43,'RevPAR Raw Data'!K$1,FALSE)</f>
        <v>47.328766519823702</v>
      </c>
      <c r="AC35" s="123">
        <f>VLOOKUP($A35,'RevPAR Raw Data'!$B$6:$BE$43,'RevPAR Raw Data'!L$1,FALSE)</f>
        <v>41.646609397944097</v>
      </c>
      <c r="AD35" s="122">
        <f>VLOOKUP($A35,'RevPAR Raw Data'!$B$6:$BE$43,'RevPAR Raw Data'!N$1,FALSE)</f>
        <v>59.321607929515402</v>
      </c>
      <c r="AE35" s="122">
        <f>VLOOKUP($A35,'RevPAR Raw Data'!$B$6:$BE$43,'RevPAR Raw Data'!O$1,FALSE)</f>
        <v>58.230190895741501</v>
      </c>
      <c r="AF35" s="123">
        <f>VLOOKUP($A35,'RevPAR Raw Data'!$B$6:$BE$43,'RevPAR Raw Data'!P$1,FALSE)</f>
        <v>58.775899412628398</v>
      </c>
      <c r="AG35" s="124">
        <f>VLOOKUP($A35,'RevPAR Raw Data'!$B$6:$BE$43,'RevPAR Raw Data'!R$1,FALSE)</f>
        <v>46.540692259282501</v>
      </c>
    </row>
    <row r="36" spans="1:33" x14ac:dyDescent="0.2">
      <c r="A36" s="101" t="s">
        <v>125</v>
      </c>
      <c r="B36" s="89">
        <f>(VLOOKUP($A35,'Occupancy Raw Data'!$B$8:$BE$51,'Occupancy Raw Data'!T$3,FALSE))/100</f>
        <v>-9.3415975139159196E-2</v>
      </c>
      <c r="C36" s="90">
        <f>(VLOOKUP($A35,'Occupancy Raw Data'!$B$8:$BE$51,'Occupancy Raw Data'!U$3,FALSE))/100</f>
        <v>-3.5858753774970199E-2</v>
      </c>
      <c r="D36" s="90">
        <f>(VLOOKUP($A35,'Occupancy Raw Data'!$B$8:$BE$51,'Occupancy Raw Data'!V$3,FALSE))/100</f>
        <v>-6.38075869528721E-2</v>
      </c>
      <c r="E36" s="90">
        <f>(VLOOKUP($A35,'Occupancy Raw Data'!$B$8:$BE$51,'Occupancy Raw Data'!W$3,FALSE))/100</f>
        <v>-0.16425148775021201</v>
      </c>
      <c r="F36" s="90">
        <f>(VLOOKUP($A35,'Occupancy Raw Data'!$B$8:$BE$51,'Occupancy Raw Data'!X$3,FALSE))/100</f>
        <v>-9.5095566292454095E-2</v>
      </c>
      <c r="G36" s="90">
        <f>(VLOOKUP($A35,'Occupancy Raw Data'!$B$8:$BE$51,'Occupancy Raw Data'!Y$3,FALSE))/100</f>
        <v>-9.3625891197452613E-2</v>
      </c>
      <c r="H36" s="91">
        <f>(VLOOKUP($A35,'Occupancy Raw Data'!$B$8:$BE$51,'Occupancy Raw Data'!AA$3,FALSE))/100</f>
        <v>-3.7961843044566901E-2</v>
      </c>
      <c r="I36" s="91">
        <f>(VLOOKUP($A35,'Occupancy Raw Data'!$B$8:$BE$51,'Occupancy Raw Data'!AB$3,FALSE))/100</f>
        <v>-9.4760968532166992E-2</v>
      </c>
      <c r="J36" s="90">
        <f>(VLOOKUP($A35,'Occupancy Raw Data'!$B$8:$BE$51,'Occupancy Raw Data'!AC$3,FALSE))/100</f>
        <v>-6.7127080274106701E-2</v>
      </c>
      <c r="K36" s="92">
        <f>(VLOOKUP($A35,'Occupancy Raw Data'!$B$8:$BE$51,'Occupancy Raw Data'!AE$3,FALSE))/100</f>
        <v>-8.50059869863901E-2</v>
      </c>
      <c r="M36" s="89">
        <f>(VLOOKUP($A35,'ADR Raw Data'!$B$6:$BE$49,'ADR Raw Data'!T$1,FALSE))/100</f>
        <v>-3.1549552769407997E-2</v>
      </c>
      <c r="N36" s="90">
        <f>(VLOOKUP($A35,'ADR Raw Data'!$B$6:$BE$49,'ADR Raw Data'!U$1,FALSE))/100</f>
        <v>-7.1002455954045493E-3</v>
      </c>
      <c r="O36" s="90">
        <f>(VLOOKUP($A35,'ADR Raw Data'!$B$6:$BE$49,'ADR Raw Data'!V$1,FALSE))/100</f>
        <v>-3.05443122961803E-2</v>
      </c>
      <c r="P36" s="90">
        <f>(VLOOKUP($A35,'ADR Raw Data'!$B$6:$BE$49,'ADR Raw Data'!W$1,FALSE))/100</f>
        <v>-4.3022248138213003E-2</v>
      </c>
      <c r="Q36" s="90">
        <f>(VLOOKUP($A35,'ADR Raw Data'!$B$6:$BE$49,'ADR Raw Data'!X$1,FALSE))/100</f>
        <v>-1.94236136365246E-2</v>
      </c>
      <c r="R36" s="90">
        <f>(VLOOKUP($A35,'ADR Raw Data'!$B$6:$BE$49,'ADR Raw Data'!Y$1,FALSE))/100</f>
        <v>-2.7442070983257502E-2</v>
      </c>
      <c r="S36" s="91">
        <f>(VLOOKUP($A35,'ADR Raw Data'!$B$6:$BE$49,'ADR Raw Data'!AA$1,FALSE))/100</f>
        <v>-1.7167786907697099E-2</v>
      </c>
      <c r="T36" s="91">
        <f>(VLOOKUP($A35,'ADR Raw Data'!$B$6:$BE$49,'ADR Raw Data'!AB$1,FALSE))/100</f>
        <v>-6.1982597871237395E-2</v>
      </c>
      <c r="U36" s="90">
        <f>(VLOOKUP($A35,'ADR Raw Data'!$B$6:$BE$49,'ADR Raw Data'!AC$1,FALSE))/100</f>
        <v>-4.0401138576375298E-2</v>
      </c>
      <c r="V36" s="92">
        <f>(VLOOKUP($A35,'ADR Raw Data'!$B$6:$BE$49,'ADR Raw Data'!AE$1,FALSE))/100</f>
        <v>-3.1261614724931899E-2</v>
      </c>
      <c r="X36" s="89">
        <f>(VLOOKUP($A35,'RevPAR Raw Data'!$B$6:$BE$43,'RevPAR Raw Data'!T$1,FALSE))/100</f>
        <v>-0.122018295671408</v>
      </c>
      <c r="Y36" s="90">
        <f>(VLOOKUP($A35,'RevPAR Raw Data'!$B$6:$BE$43,'RevPAR Raw Data'!U$1,FALSE))/100</f>
        <v>-4.2704393411827295E-2</v>
      </c>
      <c r="Z36" s="90">
        <f>(VLOOKUP($A35,'RevPAR Raw Data'!$B$6:$BE$43,'RevPAR Raw Data'!V$1,FALSE))/100</f>
        <v>-9.2402940386298302E-2</v>
      </c>
      <c r="AA36" s="90">
        <f>(VLOOKUP($A35,'RevPAR Raw Data'!$B$6:$BE$43,'RevPAR Raw Data'!W$1,FALSE))/100</f>
        <v>-0.200207267625365</v>
      </c>
      <c r="AB36" s="90">
        <f>(VLOOKUP($A35,'RevPAR Raw Data'!$B$6:$BE$43,'RevPAR Raw Data'!X$1,FALSE))/100</f>
        <v>-0.112672080390767</v>
      </c>
      <c r="AC36" s="90">
        <f>(VLOOKUP($A35,'RevPAR Raw Data'!$B$6:$BE$43,'RevPAR Raw Data'!Y$1,FALSE))/100</f>
        <v>-0.11849867382859899</v>
      </c>
      <c r="AD36" s="91">
        <f>(VLOOKUP($A35,'RevPAR Raw Data'!$B$6:$BE$43,'RevPAR Raw Data'!AA$1,FALSE))/100</f>
        <v>-5.4477909120251501E-2</v>
      </c>
      <c r="AE36" s="91">
        <f>(VLOOKUP($A35,'RevPAR Raw Data'!$B$6:$BE$43,'RevPAR Raw Data'!AB$1,FALSE))/100</f>
        <v>-0.15087003539698599</v>
      </c>
      <c r="AF36" s="90">
        <f>(VLOOKUP($A35,'RevPAR Raw Data'!$B$6:$BE$43,'RevPAR Raw Data'!AC$1,FALSE))/100</f>
        <v>-0.1048162083781</v>
      </c>
      <c r="AG36" s="92">
        <f>(VLOOKUP($A35,'RevPAR Raw Data'!$B$6:$BE$43,'RevPAR Raw Data'!AE$1,FALSE))/100</f>
        <v>-0.113610177296841</v>
      </c>
    </row>
    <row r="37" spans="1:33" x14ac:dyDescent="0.2">
      <c r="A37" s="139"/>
      <c r="B37" s="117"/>
      <c r="C37" s="118"/>
      <c r="D37" s="118"/>
      <c r="E37" s="118"/>
      <c r="F37" s="118"/>
      <c r="G37" s="119"/>
      <c r="H37" s="99"/>
      <c r="I37" s="99"/>
      <c r="J37" s="119"/>
      <c r="K37" s="120"/>
      <c r="M37" s="121"/>
      <c r="N37" s="122"/>
      <c r="O37" s="122"/>
      <c r="P37" s="122"/>
      <c r="Q37" s="122"/>
      <c r="R37" s="123"/>
      <c r="S37" s="122"/>
      <c r="T37" s="122"/>
      <c r="U37" s="123"/>
      <c r="V37" s="124"/>
      <c r="X37" s="121"/>
      <c r="Y37" s="122"/>
      <c r="Z37" s="122"/>
      <c r="AA37" s="122"/>
      <c r="AB37" s="122"/>
      <c r="AC37" s="123"/>
      <c r="AD37" s="122"/>
      <c r="AE37" s="122"/>
      <c r="AF37" s="123"/>
      <c r="AG37" s="124"/>
    </row>
    <row r="38" spans="1:33" x14ac:dyDescent="0.2">
      <c r="A38" s="116" t="s">
        <v>76</v>
      </c>
      <c r="B38" s="117">
        <f>(VLOOKUP($A38,'Occupancy Raw Data'!$B$8:$BE$45,'Occupancy Raw Data'!G$3,FALSE))/100</f>
        <v>0.48228980322003501</v>
      </c>
      <c r="C38" s="118">
        <f>(VLOOKUP($A38,'Occupancy Raw Data'!$B$8:$BE$45,'Occupancy Raw Data'!H$3,FALSE))/100</f>
        <v>0.53416815742397095</v>
      </c>
      <c r="D38" s="118">
        <f>(VLOOKUP($A38,'Occupancy Raw Data'!$B$8:$BE$45,'Occupancy Raw Data'!I$3,FALSE))/100</f>
        <v>0.56263736263736197</v>
      </c>
      <c r="E38" s="118">
        <f>(VLOOKUP($A38,'Occupancy Raw Data'!$B$8:$BE$45,'Occupancy Raw Data'!J$3,FALSE))/100</f>
        <v>0.56207513416815702</v>
      </c>
      <c r="F38" s="118">
        <f>(VLOOKUP($A38,'Occupancy Raw Data'!$B$8:$BE$45,'Occupancy Raw Data'!K$3,FALSE))/100</f>
        <v>0.56986966521850202</v>
      </c>
      <c r="G38" s="119">
        <f>(VLOOKUP($A38,'Occupancy Raw Data'!$B$8:$BE$45,'Occupancy Raw Data'!L$3,FALSE))/100</f>
        <v>0.54220802453360495</v>
      </c>
      <c r="H38" s="99">
        <f>(VLOOKUP($A38,'Occupancy Raw Data'!$B$8:$BE$45,'Occupancy Raw Data'!N$3,FALSE))/100</f>
        <v>0.688090978788653</v>
      </c>
      <c r="I38" s="99">
        <f>(VLOOKUP($A38,'Occupancy Raw Data'!$B$8:$BE$45,'Occupancy Raw Data'!O$3,FALSE))/100</f>
        <v>0.71676463071811891</v>
      </c>
      <c r="J38" s="119">
        <f>(VLOOKUP($A38,'Occupancy Raw Data'!$B$8:$BE$45,'Occupancy Raw Data'!P$3,FALSE))/100</f>
        <v>0.70242780475338606</v>
      </c>
      <c r="K38" s="120">
        <f>(VLOOKUP($A38,'Occupancy Raw Data'!$B$8:$BE$45,'Occupancy Raw Data'!R$3,FALSE))/100</f>
        <v>0.58798510459639997</v>
      </c>
      <c r="M38" s="121">
        <f>VLOOKUP($A38,'ADR Raw Data'!$B$6:$BE$43,'ADR Raw Data'!G$1,FALSE)</f>
        <v>102.09670676133899</v>
      </c>
      <c r="N38" s="122">
        <f>VLOOKUP($A38,'ADR Raw Data'!$B$6:$BE$43,'ADR Raw Data'!H$1,FALSE)</f>
        <v>103.99713902975699</v>
      </c>
      <c r="O38" s="122">
        <f>VLOOKUP($A38,'ADR Raw Data'!$B$6:$BE$43,'ADR Raw Data'!I$1,FALSE)</f>
        <v>105.301739643895</v>
      </c>
      <c r="P38" s="122">
        <f>VLOOKUP($A38,'ADR Raw Data'!$B$6:$BE$43,'ADR Raw Data'!J$1,FALSE)</f>
        <v>103.947876693643</v>
      </c>
      <c r="Q38" s="122">
        <f>VLOOKUP($A38,'ADR Raw Data'!$B$6:$BE$43,'ADR Raw Data'!K$1,FALSE)</f>
        <v>105.161806359029</v>
      </c>
      <c r="R38" s="123">
        <f>VLOOKUP($A38,'ADR Raw Data'!$B$6:$BE$43,'ADR Raw Data'!L$1,FALSE)</f>
        <v>104.16440966035999</v>
      </c>
      <c r="S38" s="122">
        <f>VLOOKUP($A38,'ADR Raw Data'!$B$6:$BE$43,'ADR Raw Data'!N$1,FALSE)</f>
        <v>126.229534261838</v>
      </c>
      <c r="T38" s="122">
        <f>VLOOKUP($A38,'ADR Raw Data'!$B$6:$BE$43,'ADR Raw Data'!O$1,FALSE)</f>
        <v>131.235642314686</v>
      </c>
      <c r="U38" s="123">
        <f>VLOOKUP($A38,'ADR Raw Data'!$B$6:$BE$43,'ADR Raw Data'!P$1,FALSE)</f>
        <v>128.78367659899499</v>
      </c>
      <c r="V38" s="124">
        <f>VLOOKUP($A38,'ADR Raw Data'!$B$6:$BE$43,'ADR Raw Data'!R$1,FALSE)</f>
        <v>112.567565986774</v>
      </c>
      <c r="X38" s="121">
        <f>VLOOKUP($A38,'RevPAR Raw Data'!$B$6:$BE$43,'RevPAR Raw Data'!G$1,FALSE)</f>
        <v>49.2402006133401</v>
      </c>
      <c r="Y38" s="122">
        <f>VLOOKUP($A38,'RevPAR Raw Data'!$B$6:$BE$43,'RevPAR Raw Data'!H$1,FALSE)</f>
        <v>55.551960132890301</v>
      </c>
      <c r="Z38" s="122">
        <f>VLOOKUP($A38,'RevPAR Raw Data'!$B$6:$BE$43,'RevPAR Raw Data'!I$1,FALSE)</f>
        <v>59.2466930743674</v>
      </c>
      <c r="AA38" s="122">
        <f>VLOOKUP($A38,'RevPAR Raw Data'!$B$6:$BE$43,'RevPAR Raw Data'!J$1,FALSE)</f>
        <v>58.426516739074799</v>
      </c>
      <c r="AB38" s="122">
        <f>VLOOKUP($A38,'RevPAR Raw Data'!$B$6:$BE$43,'RevPAR Raw Data'!K$1,FALSE)</f>
        <v>59.928523383593102</v>
      </c>
      <c r="AC38" s="123">
        <f>VLOOKUP($A38,'RevPAR Raw Data'!$B$6:$BE$43,'RevPAR Raw Data'!L$1,FALSE)</f>
        <v>56.478778788653202</v>
      </c>
      <c r="AD38" s="122">
        <f>VLOOKUP($A38,'RevPAR Raw Data'!$B$6:$BE$43,'RevPAR Raw Data'!N$1,FALSE)</f>
        <v>86.8574037822642</v>
      </c>
      <c r="AE38" s="122">
        <f>VLOOKUP($A38,'RevPAR Raw Data'!$B$6:$BE$43,'RevPAR Raw Data'!O$1,FALSE)</f>
        <v>94.065066700741099</v>
      </c>
      <c r="AF38" s="123">
        <f>VLOOKUP($A38,'RevPAR Raw Data'!$B$6:$BE$43,'RevPAR Raw Data'!P$1,FALSE)</f>
        <v>90.461235241502607</v>
      </c>
      <c r="AG38" s="124">
        <f>VLOOKUP($A38,'RevPAR Raw Data'!$B$6:$BE$43,'RevPAR Raw Data'!R$1,FALSE)</f>
        <v>66.188052060895899</v>
      </c>
    </row>
    <row r="39" spans="1:33" x14ac:dyDescent="0.2">
      <c r="A39" s="101" t="s">
        <v>125</v>
      </c>
      <c r="B39" s="89">
        <f>(VLOOKUP($A38,'Occupancy Raw Data'!$B$8:$BE$51,'Occupancy Raw Data'!T$3,FALSE))/100</f>
        <v>-4.2744767179300402E-3</v>
      </c>
      <c r="C39" s="90">
        <f>(VLOOKUP($A38,'Occupancy Raw Data'!$B$8:$BE$51,'Occupancy Raw Data'!U$3,FALSE))/100</f>
        <v>-2.50956599474133E-2</v>
      </c>
      <c r="D39" s="90">
        <f>(VLOOKUP($A38,'Occupancy Raw Data'!$B$8:$BE$51,'Occupancy Raw Data'!V$3,FALSE))/100</f>
        <v>-4.3151246000546699E-2</v>
      </c>
      <c r="E39" s="90">
        <f>(VLOOKUP($A38,'Occupancy Raw Data'!$B$8:$BE$51,'Occupancy Raw Data'!W$3,FALSE))/100</f>
        <v>-4.0806030329018694E-2</v>
      </c>
      <c r="F39" s="90">
        <f>(VLOOKUP($A38,'Occupancy Raw Data'!$B$8:$BE$51,'Occupancy Raw Data'!X$3,FALSE))/100</f>
        <v>-1.30063722688684E-2</v>
      </c>
      <c r="G39" s="90">
        <f>(VLOOKUP($A38,'Occupancy Raw Data'!$B$8:$BE$51,'Occupancy Raw Data'!Y$3,FALSE))/100</f>
        <v>-2.6086405408185701E-2</v>
      </c>
      <c r="H39" s="91">
        <f>(VLOOKUP($A38,'Occupancy Raw Data'!$B$8:$BE$51,'Occupancy Raw Data'!AA$3,FALSE))/100</f>
        <v>6.0848823295354307E-2</v>
      </c>
      <c r="I39" s="91">
        <f>(VLOOKUP($A38,'Occupancy Raw Data'!$B$8:$BE$51,'Occupancy Raw Data'!AB$3,FALSE))/100</f>
        <v>3.8640855300385198E-2</v>
      </c>
      <c r="J39" s="90">
        <f>(VLOOKUP($A38,'Occupancy Raw Data'!$B$8:$BE$51,'Occupancy Raw Data'!AC$3,FALSE))/100</f>
        <v>4.9400821269817499E-2</v>
      </c>
      <c r="K39" s="92">
        <f>(VLOOKUP($A38,'Occupancy Raw Data'!$B$8:$BE$51,'Occupancy Raw Data'!AE$3,FALSE))/100</f>
        <v>-1.5723018360807501E-3</v>
      </c>
      <c r="M39" s="89">
        <f>(VLOOKUP($A38,'ADR Raw Data'!$B$6:$BE$49,'ADR Raw Data'!T$1,FALSE))/100</f>
        <v>1.1807472694966601E-2</v>
      </c>
      <c r="N39" s="90">
        <f>(VLOOKUP($A38,'ADR Raw Data'!$B$6:$BE$49,'ADR Raw Data'!U$1,FALSE))/100</f>
        <v>-7.3733239064890498E-3</v>
      </c>
      <c r="O39" s="90">
        <f>(VLOOKUP($A38,'ADR Raw Data'!$B$6:$BE$49,'ADR Raw Data'!V$1,FALSE))/100</f>
        <v>-1.7722618906467199E-2</v>
      </c>
      <c r="P39" s="90">
        <f>(VLOOKUP($A38,'ADR Raw Data'!$B$6:$BE$49,'ADR Raw Data'!W$1,FALSE))/100</f>
        <v>-9.7800438318938893E-3</v>
      </c>
      <c r="Q39" s="90">
        <f>(VLOOKUP($A38,'ADR Raw Data'!$B$6:$BE$49,'ADR Raw Data'!X$1,FALSE))/100</f>
        <v>1.96197554560395E-2</v>
      </c>
      <c r="R39" s="90">
        <f>(VLOOKUP($A38,'ADR Raw Data'!$B$6:$BE$49,'ADR Raw Data'!Y$1,FALSE))/100</f>
        <v>-1.45045833093741E-3</v>
      </c>
      <c r="S39" s="91">
        <f>(VLOOKUP($A38,'ADR Raw Data'!$B$6:$BE$49,'ADR Raw Data'!AA$1,FALSE))/100</f>
        <v>2.5377571925190301E-2</v>
      </c>
      <c r="T39" s="91">
        <f>(VLOOKUP($A38,'ADR Raw Data'!$B$6:$BE$49,'ADR Raw Data'!AB$1,FALSE))/100</f>
        <v>4.7298908798833097E-4</v>
      </c>
      <c r="U39" s="90">
        <f>(VLOOKUP($A38,'ADR Raw Data'!$B$6:$BE$49,'ADR Raw Data'!AC$1,FALSE))/100</f>
        <v>1.1937236284892301E-2</v>
      </c>
      <c r="V39" s="92">
        <f>(VLOOKUP($A38,'ADR Raw Data'!$B$6:$BE$49,'ADR Raw Data'!AE$1,FALSE))/100</f>
        <v>7.1518499638072398E-3</v>
      </c>
      <c r="X39" s="89">
        <f>(VLOOKUP($A38,'RevPAR Raw Data'!$B$6:$BE$43,'RevPAR Raw Data'!T$1,FALSE))/100</f>
        <v>7.4825252099043806E-3</v>
      </c>
      <c r="Y39" s="90">
        <f>(VLOOKUP($A38,'RevPAR Raw Data'!$B$6:$BE$43,'RevPAR Raw Data'!U$1,FALSE))/100</f>
        <v>-3.2283945424463001E-2</v>
      </c>
      <c r="Z39" s="90">
        <f>(VLOOKUP($A38,'RevPAR Raw Data'!$B$6:$BE$43,'RevPAR Raw Data'!V$1,FALSE))/100</f>
        <v>-6.0109111818807001E-2</v>
      </c>
      <c r="AA39" s="90">
        <f>(VLOOKUP($A38,'RevPAR Raw Data'!$B$6:$BE$43,'RevPAR Raw Data'!W$1,FALSE))/100</f>
        <v>-5.0186989395689198E-2</v>
      </c>
      <c r="AB39" s="90">
        <f>(VLOOKUP($A38,'RevPAR Raw Data'!$B$6:$BE$43,'RevPAR Raw Data'!X$1,FALSE))/100</f>
        <v>6.3582013438856604E-3</v>
      </c>
      <c r="AC39" s="90">
        <f>(VLOOKUP($A38,'RevPAR Raw Data'!$B$6:$BE$43,'RevPAR Raw Data'!Y$1,FALSE))/100</f>
        <v>-2.7499026495074599E-2</v>
      </c>
      <c r="AD39" s="91">
        <f>(VLOOKUP($A38,'RevPAR Raw Data'!$B$6:$BE$43,'RevPAR Raw Data'!AA$1,FALSE))/100</f>
        <v>8.7770590610285804E-2</v>
      </c>
      <c r="AE39" s="91">
        <f>(VLOOKUP($A38,'RevPAR Raw Data'!$B$6:$BE$43,'RevPAR Raw Data'!AB$1,FALSE))/100</f>
        <v>3.9132121091281197E-2</v>
      </c>
      <c r="AF39" s="90">
        <f>(VLOOKUP($A38,'RevPAR Raw Data'!$B$6:$BE$43,'RevPAR Raw Data'!AC$1,FALSE))/100</f>
        <v>6.1927766830875398E-2</v>
      </c>
      <c r="AG39" s="92">
        <f>(VLOOKUP($A38,'RevPAR Raw Data'!$B$6:$BE$43,'RevPAR Raw Data'!AE$1,FALSE))/100</f>
        <v>5.5683032608970194E-3</v>
      </c>
    </row>
    <row r="40" spans="1:33" x14ac:dyDescent="0.2">
      <c r="A40" s="139"/>
      <c r="B40" s="117"/>
      <c r="C40" s="118"/>
      <c r="D40" s="118"/>
      <c r="E40" s="118"/>
      <c r="F40" s="118"/>
      <c r="G40" s="119"/>
      <c r="H40" s="99"/>
      <c r="I40" s="99"/>
      <c r="J40" s="119"/>
      <c r="K40" s="120"/>
      <c r="M40" s="121"/>
      <c r="N40" s="122"/>
      <c r="O40" s="122"/>
      <c r="P40" s="122"/>
      <c r="Q40" s="122"/>
      <c r="R40" s="123"/>
      <c r="S40" s="122"/>
      <c r="T40" s="122"/>
      <c r="U40" s="123"/>
      <c r="V40" s="124"/>
      <c r="X40" s="121"/>
      <c r="Y40" s="122"/>
      <c r="Z40" s="122"/>
      <c r="AA40" s="122"/>
      <c r="AB40" s="122"/>
      <c r="AC40" s="123"/>
      <c r="AD40" s="122"/>
      <c r="AE40" s="122"/>
      <c r="AF40" s="123"/>
      <c r="AG40" s="124"/>
    </row>
    <row r="41" spans="1:33" x14ac:dyDescent="0.2">
      <c r="A41" s="116" t="s">
        <v>77</v>
      </c>
      <c r="B41" s="117">
        <f>(VLOOKUP($A41,'Occupancy Raw Data'!$B$8:$BE$45,'Occupancy Raw Data'!G$3,FALSE))/100</f>
        <v>0.55498307634448996</v>
      </c>
      <c r="C41" s="118">
        <f>(VLOOKUP($A41,'Occupancy Raw Data'!$B$8:$BE$45,'Occupancy Raw Data'!H$3,FALSE))/100</f>
        <v>0.69422715306506211</v>
      </c>
      <c r="D41" s="118">
        <f>(VLOOKUP($A41,'Occupancy Raw Data'!$B$8:$BE$45,'Occupancy Raw Data'!I$3,FALSE))/100</f>
        <v>0.75767205716434705</v>
      </c>
      <c r="E41" s="118">
        <f>(VLOOKUP($A41,'Occupancy Raw Data'!$B$8:$BE$45,'Occupancy Raw Data'!J$3,FALSE))/100</f>
        <v>0.73694998119593802</v>
      </c>
      <c r="F41" s="118">
        <f>(VLOOKUP($A41,'Occupancy Raw Data'!$B$8:$BE$45,'Occupancy Raw Data'!K$3,FALSE))/100</f>
        <v>0.69074840165475704</v>
      </c>
      <c r="G41" s="119">
        <f>(VLOOKUP($A41,'Occupancy Raw Data'!$B$8:$BE$45,'Occupancy Raw Data'!L$3,FALSE))/100</f>
        <v>0.68691613388491901</v>
      </c>
      <c r="H41" s="99">
        <f>(VLOOKUP($A41,'Occupancy Raw Data'!$B$8:$BE$45,'Occupancy Raw Data'!N$3,FALSE))/100</f>
        <v>0.69874012786761897</v>
      </c>
      <c r="I41" s="99">
        <f>(VLOOKUP($A41,'Occupancy Raw Data'!$B$8:$BE$45,'Occupancy Raw Data'!O$3,FALSE))/100</f>
        <v>0.70024445280180503</v>
      </c>
      <c r="J41" s="119">
        <f>(VLOOKUP($A41,'Occupancy Raw Data'!$B$8:$BE$45,'Occupancy Raw Data'!P$3,FALSE))/100</f>
        <v>0.69949229033471194</v>
      </c>
      <c r="K41" s="120">
        <f>(VLOOKUP($A41,'Occupancy Raw Data'!$B$8:$BE$45,'Occupancy Raw Data'!R$3,FALSE))/100</f>
        <v>0.69050932144200206</v>
      </c>
      <c r="M41" s="121">
        <f>VLOOKUP($A41,'ADR Raw Data'!$B$6:$BE$43,'ADR Raw Data'!G$1,FALSE)</f>
        <v>143.48102900318401</v>
      </c>
      <c r="N41" s="122">
        <f>VLOOKUP($A41,'ADR Raw Data'!$B$6:$BE$43,'ADR Raw Data'!H$1,FALSE)</f>
        <v>167.382626831712</v>
      </c>
      <c r="O41" s="122">
        <f>VLOOKUP($A41,'ADR Raw Data'!$B$6:$BE$43,'ADR Raw Data'!I$1,FALSE)</f>
        <v>177.681361526816</v>
      </c>
      <c r="P41" s="122">
        <f>VLOOKUP($A41,'ADR Raw Data'!$B$6:$BE$43,'ADR Raw Data'!J$1,FALSE)</f>
        <v>169.385721976984</v>
      </c>
      <c r="Q41" s="122">
        <f>VLOOKUP($A41,'ADR Raw Data'!$B$6:$BE$43,'ADR Raw Data'!K$1,FALSE)</f>
        <v>150.015827843414</v>
      </c>
      <c r="R41" s="123">
        <f>VLOOKUP($A41,'ADR Raw Data'!$B$6:$BE$43,'ADR Raw Data'!L$1,FALSE)</f>
        <v>162.729416428051</v>
      </c>
      <c r="S41" s="122">
        <f>VLOOKUP($A41,'ADR Raw Data'!$B$6:$BE$43,'ADR Raw Data'!N$1,FALSE)</f>
        <v>135.58920423046899</v>
      </c>
      <c r="T41" s="122">
        <f>VLOOKUP($A41,'ADR Raw Data'!$B$6:$BE$43,'ADR Raw Data'!O$1,FALSE)</f>
        <v>134.73315448857301</v>
      </c>
      <c r="U41" s="123">
        <f>VLOOKUP($A41,'ADR Raw Data'!$B$6:$BE$43,'ADR Raw Data'!P$1,FALSE)</f>
        <v>135.160719105352</v>
      </c>
      <c r="V41" s="124">
        <f>VLOOKUP($A41,'ADR Raw Data'!$B$6:$BE$43,'ADR Raw Data'!R$1,FALSE)</f>
        <v>154.750175336219</v>
      </c>
      <c r="X41" s="121">
        <f>VLOOKUP($A41,'RevPAR Raw Data'!$B$6:$BE$43,'RevPAR Raw Data'!G$1,FALSE)</f>
        <v>79.629542873260604</v>
      </c>
      <c r="Y41" s="122">
        <f>VLOOKUP($A41,'RevPAR Raw Data'!$B$6:$BE$43,'RevPAR Raw Data'!H$1,FALSE)</f>
        <v>116.201564497931</v>
      </c>
      <c r="Z41" s="122">
        <f>VLOOKUP($A41,'RevPAR Raw Data'!$B$6:$BE$43,'RevPAR Raw Data'!I$1,FALSE)</f>
        <v>134.62420270778401</v>
      </c>
      <c r="AA41" s="122">
        <f>VLOOKUP($A41,'RevPAR Raw Data'!$B$6:$BE$43,'RevPAR Raw Data'!J$1,FALSE)</f>
        <v>124.82880462579899</v>
      </c>
      <c r="AB41" s="122">
        <f>VLOOKUP($A41,'RevPAR Raw Data'!$B$6:$BE$43,'RevPAR Raw Data'!K$1,FALSE)</f>
        <v>103.623193305754</v>
      </c>
      <c r="AC41" s="123">
        <f>VLOOKUP($A41,'RevPAR Raw Data'!$B$6:$BE$43,'RevPAR Raw Data'!L$1,FALSE)</f>
        <v>111.78146160210601</v>
      </c>
      <c r="AD41" s="122">
        <f>VLOOKUP($A41,'RevPAR Raw Data'!$B$6:$BE$43,'RevPAR Raw Data'!N$1,FALSE)</f>
        <v>94.741617901466697</v>
      </c>
      <c r="AE41" s="122">
        <f>VLOOKUP($A41,'RevPAR Raw Data'!$B$6:$BE$43,'RevPAR Raw Data'!O$1,FALSE)</f>
        <v>94.346144039112403</v>
      </c>
      <c r="AF41" s="123">
        <f>VLOOKUP($A41,'RevPAR Raw Data'!$B$6:$BE$43,'RevPAR Raw Data'!P$1,FALSE)</f>
        <v>94.543880970289507</v>
      </c>
      <c r="AG41" s="124">
        <f>VLOOKUP($A41,'RevPAR Raw Data'!$B$6:$BE$43,'RevPAR Raw Data'!R$1,FALSE)</f>
        <v>106.85643856444401</v>
      </c>
    </row>
    <row r="42" spans="1:33" x14ac:dyDescent="0.2">
      <c r="A42" s="101" t="s">
        <v>125</v>
      </c>
      <c r="B42" s="89">
        <f>(VLOOKUP($A41,'Occupancy Raw Data'!$B$8:$BE$51,'Occupancy Raw Data'!T$3,FALSE))/100</f>
        <v>-3.8784813168451303E-2</v>
      </c>
      <c r="C42" s="90">
        <f>(VLOOKUP($A41,'Occupancy Raw Data'!$B$8:$BE$51,'Occupancy Raw Data'!U$3,FALSE))/100</f>
        <v>-0.117739295897136</v>
      </c>
      <c r="D42" s="90">
        <f>(VLOOKUP($A41,'Occupancy Raw Data'!$B$8:$BE$51,'Occupancy Raw Data'!V$3,FALSE))/100</f>
        <v>-0.110924504222059</v>
      </c>
      <c r="E42" s="90">
        <f>(VLOOKUP($A41,'Occupancy Raw Data'!$B$8:$BE$51,'Occupancy Raw Data'!W$3,FALSE))/100</f>
        <v>-0.143212767613252</v>
      </c>
      <c r="F42" s="90">
        <f>(VLOOKUP($A41,'Occupancy Raw Data'!$B$8:$BE$51,'Occupancy Raw Data'!X$3,FALSE))/100</f>
        <v>-7.7680377583831298E-2</v>
      </c>
      <c r="G42" s="90">
        <f>(VLOOKUP($A41,'Occupancy Raw Data'!$B$8:$BE$51,'Occupancy Raw Data'!Y$3,FALSE))/100</f>
        <v>-0.10218982590937299</v>
      </c>
      <c r="H42" s="91">
        <f>(VLOOKUP($A41,'Occupancy Raw Data'!$B$8:$BE$51,'Occupancy Raw Data'!AA$3,FALSE))/100</f>
        <v>-5.6927878276463201E-2</v>
      </c>
      <c r="I42" s="91">
        <f>(VLOOKUP($A41,'Occupancy Raw Data'!$B$8:$BE$51,'Occupancy Raw Data'!AB$3,FALSE))/100</f>
        <v>-0.10646868295258899</v>
      </c>
      <c r="J42" s="90">
        <f>(VLOOKUP($A41,'Occupancy Raw Data'!$B$8:$BE$51,'Occupancy Raw Data'!AC$3,FALSE))/100</f>
        <v>-8.2393056406387513E-2</v>
      </c>
      <c r="K42" s="92">
        <f>(VLOOKUP($A41,'Occupancy Raw Data'!$B$8:$BE$51,'Occupancy Raw Data'!AE$3,FALSE))/100</f>
        <v>-9.6548413332700408E-2</v>
      </c>
      <c r="M42" s="89">
        <f>(VLOOKUP($A41,'ADR Raw Data'!$B$6:$BE$49,'ADR Raw Data'!T$1,FALSE))/100</f>
        <v>-3.5215860217569797E-2</v>
      </c>
      <c r="N42" s="90">
        <f>(VLOOKUP($A41,'ADR Raw Data'!$B$6:$BE$49,'ADR Raw Data'!U$1,FALSE))/100</f>
        <v>-3.9199444288731802E-2</v>
      </c>
      <c r="O42" s="90">
        <f>(VLOOKUP($A41,'ADR Raw Data'!$B$6:$BE$49,'ADR Raw Data'!V$1,FALSE))/100</f>
        <v>-4.4983924932183401E-2</v>
      </c>
      <c r="P42" s="90">
        <f>(VLOOKUP($A41,'ADR Raw Data'!$B$6:$BE$49,'ADR Raw Data'!W$1,FALSE))/100</f>
        <v>-7.0712456313873795E-2</v>
      </c>
      <c r="Q42" s="90">
        <f>(VLOOKUP($A41,'ADR Raw Data'!$B$6:$BE$49,'ADR Raw Data'!X$1,FALSE))/100</f>
        <v>-5.3740336024014297E-2</v>
      </c>
      <c r="R42" s="90">
        <f>(VLOOKUP($A41,'ADR Raw Data'!$B$6:$BE$49,'ADR Raw Data'!Y$1,FALSE))/100</f>
        <v>-5.2495891050312604E-2</v>
      </c>
      <c r="S42" s="91">
        <f>(VLOOKUP($A41,'ADR Raw Data'!$B$6:$BE$49,'ADR Raw Data'!AA$1,FALSE))/100</f>
        <v>-2.5980024739683798E-2</v>
      </c>
      <c r="T42" s="91">
        <f>(VLOOKUP($A41,'ADR Raw Data'!$B$6:$BE$49,'ADR Raw Data'!AB$1,FALSE))/100</f>
        <v>-4.3495745864882203E-2</v>
      </c>
      <c r="U42" s="90">
        <f>(VLOOKUP($A41,'ADR Raw Data'!$B$6:$BE$49,'ADR Raw Data'!AC$1,FALSE))/100</f>
        <v>-3.4952776645279203E-2</v>
      </c>
      <c r="V42" s="92">
        <f>(VLOOKUP($A41,'ADR Raw Data'!$B$6:$BE$49,'ADR Raw Data'!AE$1,FALSE))/100</f>
        <v>-4.8949339546847097E-2</v>
      </c>
      <c r="X42" s="89">
        <f>(VLOOKUP($A41,'RevPAR Raw Data'!$B$6:$BE$43,'RevPAR Raw Data'!T$1,FALSE))/100</f>
        <v>-7.2634832826916393E-2</v>
      </c>
      <c r="Y42" s="90">
        <f>(VLOOKUP($A41,'RevPAR Raw Data'!$B$6:$BE$43,'RevPAR Raw Data'!U$1,FALSE))/100</f>
        <v>-0.15232342521575298</v>
      </c>
      <c r="Z42" s="90">
        <f>(VLOOKUP($A41,'RevPAR Raw Data'!$B$6:$BE$43,'RevPAR Raw Data'!V$1,FALSE))/100</f>
        <v>-0.15091860958317801</v>
      </c>
      <c r="AA42" s="90">
        <f>(VLOOKUP($A41,'RevPAR Raw Data'!$B$6:$BE$43,'RevPAR Raw Data'!W$1,FALSE))/100</f>
        <v>-0.20379829735368499</v>
      </c>
      <c r="AB42" s="90">
        <f>(VLOOKUP($A41,'RevPAR Raw Data'!$B$6:$BE$43,'RevPAR Raw Data'!X$1,FALSE))/100</f>
        <v>-0.12724614401401799</v>
      </c>
      <c r="AC42" s="90">
        <f>(VLOOKUP($A41,'RevPAR Raw Data'!$B$6:$BE$43,'RevPAR Raw Data'!Y$1,FALSE))/100</f>
        <v>-0.149321170992296</v>
      </c>
      <c r="AD42" s="91">
        <f>(VLOOKUP($A41,'RevPAR Raw Data'!$B$6:$BE$43,'RevPAR Raw Data'!AA$1,FALSE))/100</f>
        <v>-8.14289153301469E-2</v>
      </c>
      <c r="AE42" s="91">
        <f>(VLOOKUP($A41,'RevPAR Raw Data'!$B$6:$BE$43,'RevPAR Raw Data'!AB$1,FALSE))/100</f>
        <v>-0.145333494041197</v>
      </c>
      <c r="AF42" s="90">
        <f>(VLOOKUP($A41,'RevPAR Raw Data'!$B$6:$BE$43,'RevPAR Raw Data'!AC$1,FALSE))/100</f>
        <v>-0.114465966953972</v>
      </c>
      <c r="AG42" s="92">
        <f>(VLOOKUP($A41,'RevPAR Raw Data'!$B$6:$BE$43,'RevPAR Raw Data'!AE$1,FALSE))/100</f>
        <v>-0.14077177181261502</v>
      </c>
    </row>
    <row r="43" spans="1:33" x14ac:dyDescent="0.2">
      <c r="A43" s="140"/>
      <c r="B43" s="117"/>
      <c r="C43" s="118"/>
      <c r="D43" s="118"/>
      <c r="E43" s="118"/>
      <c r="F43" s="118"/>
      <c r="G43" s="119"/>
      <c r="H43" s="99"/>
      <c r="I43" s="99"/>
      <c r="J43" s="119"/>
      <c r="K43" s="120"/>
      <c r="M43" s="121"/>
      <c r="N43" s="122"/>
      <c r="O43" s="122"/>
      <c r="P43" s="122"/>
      <c r="Q43" s="122"/>
      <c r="R43" s="123"/>
      <c r="S43" s="122"/>
      <c r="T43" s="122"/>
      <c r="U43" s="123"/>
      <c r="V43" s="124"/>
      <c r="X43" s="121"/>
      <c r="Y43" s="122"/>
      <c r="Z43" s="122"/>
      <c r="AA43" s="122"/>
      <c r="AB43" s="122"/>
      <c r="AC43" s="123"/>
      <c r="AD43" s="122"/>
      <c r="AE43" s="122"/>
      <c r="AF43" s="123"/>
      <c r="AG43" s="124"/>
    </row>
    <row r="44" spans="1:33" x14ac:dyDescent="0.2">
      <c r="A44" s="116" t="s">
        <v>78</v>
      </c>
      <c r="B44" s="117">
        <f>(VLOOKUP($A44,'Occupancy Raw Data'!$B$8:$BE$45,'Occupancy Raw Data'!G$3,FALSE))/100</f>
        <v>0.36670037074485995</v>
      </c>
      <c r="C44" s="118">
        <f>(VLOOKUP($A44,'Occupancy Raw Data'!$B$8:$BE$45,'Occupancy Raw Data'!H$3,FALSE))/100</f>
        <v>0.46958206943040104</v>
      </c>
      <c r="D44" s="118">
        <f>(VLOOKUP($A44,'Occupancy Raw Data'!$B$8:$BE$45,'Occupancy Raw Data'!I$3,FALSE))/100</f>
        <v>0.51221772834512902</v>
      </c>
      <c r="E44" s="118">
        <f>(VLOOKUP($A44,'Occupancy Raw Data'!$B$8:$BE$45,'Occupancy Raw Data'!J$3,FALSE))/100</f>
        <v>0.53741152679474202</v>
      </c>
      <c r="F44" s="118">
        <f>(VLOOKUP($A44,'Occupancy Raw Data'!$B$8:$BE$45,'Occupancy Raw Data'!K$3,FALSE))/100</f>
        <v>0.52477249747219401</v>
      </c>
      <c r="G44" s="119">
        <f>(VLOOKUP($A44,'Occupancy Raw Data'!$B$8:$BE$45,'Occupancy Raw Data'!L$3,FALSE))/100</f>
        <v>0.48213683855746503</v>
      </c>
      <c r="H44" s="99">
        <f>(VLOOKUP($A44,'Occupancy Raw Data'!$B$8:$BE$45,'Occupancy Raw Data'!N$3,FALSE))/100</f>
        <v>0.57608695652173902</v>
      </c>
      <c r="I44" s="99">
        <f>(VLOOKUP($A44,'Occupancy Raw Data'!$B$8:$BE$45,'Occupancy Raw Data'!O$3,FALSE))/100</f>
        <v>0.58358611391978399</v>
      </c>
      <c r="J44" s="119">
        <f>(VLOOKUP($A44,'Occupancy Raw Data'!$B$8:$BE$45,'Occupancy Raw Data'!P$3,FALSE))/100</f>
        <v>0.57983653522076095</v>
      </c>
      <c r="K44" s="120">
        <f>(VLOOKUP($A44,'Occupancy Raw Data'!$B$8:$BE$45,'Occupancy Raw Data'!R$3,FALSE))/100</f>
        <v>0.51005103760412096</v>
      </c>
      <c r="M44" s="121">
        <f>VLOOKUP($A44,'ADR Raw Data'!$B$6:$BE$43,'ADR Raw Data'!G$1,FALSE)</f>
        <v>86.978035386029404</v>
      </c>
      <c r="N44" s="122">
        <f>VLOOKUP($A44,'ADR Raw Data'!$B$6:$BE$43,'ADR Raw Data'!H$1,FALSE)</f>
        <v>90.671961241700998</v>
      </c>
      <c r="O44" s="122">
        <f>VLOOKUP($A44,'ADR Raw Data'!$B$6:$BE$43,'ADR Raw Data'!I$1,FALSE)</f>
        <v>92.731760157920704</v>
      </c>
      <c r="P44" s="122">
        <f>VLOOKUP($A44,'ADR Raw Data'!$B$6:$BE$43,'ADR Raw Data'!J$1,FALSE)</f>
        <v>94.185272812793897</v>
      </c>
      <c r="Q44" s="122">
        <f>VLOOKUP($A44,'ADR Raw Data'!$B$6:$BE$43,'ADR Raw Data'!K$1,FALSE)</f>
        <v>94.232745664739795</v>
      </c>
      <c r="R44" s="123">
        <f>VLOOKUP($A44,'ADR Raw Data'!$B$6:$BE$43,'ADR Raw Data'!L$1,FALSE)</f>
        <v>92.106075847605695</v>
      </c>
      <c r="S44" s="122">
        <f>VLOOKUP($A44,'ADR Raw Data'!$B$6:$BE$43,'ADR Raw Data'!N$1,FALSE)</f>
        <v>103.506967968407</v>
      </c>
      <c r="T44" s="122">
        <f>VLOOKUP($A44,'ADR Raw Data'!$B$6:$BE$43,'ADR Raw Data'!O$1,FALSE)</f>
        <v>103.34821830782499</v>
      </c>
      <c r="U44" s="123">
        <f>VLOOKUP($A44,'ADR Raw Data'!$B$6:$BE$43,'ADR Raw Data'!P$1,FALSE)</f>
        <v>103.427079851776</v>
      </c>
      <c r="V44" s="124">
        <f>VLOOKUP($A44,'ADR Raw Data'!$B$6:$BE$43,'ADR Raw Data'!R$1,FALSE)</f>
        <v>95.783204635027005</v>
      </c>
      <c r="X44" s="121">
        <f>VLOOKUP($A44,'RevPAR Raw Data'!$B$6:$BE$43,'RevPAR Raw Data'!G$1,FALSE)</f>
        <v>31.894877822716499</v>
      </c>
      <c r="Y44" s="122">
        <f>VLOOKUP($A44,'RevPAR Raw Data'!$B$6:$BE$43,'RevPAR Raw Data'!H$1,FALSE)</f>
        <v>42.577927199191102</v>
      </c>
      <c r="Z44" s="122">
        <f>VLOOKUP($A44,'RevPAR Raw Data'!$B$6:$BE$43,'RevPAR Raw Data'!I$1,FALSE)</f>
        <v>47.4988515335355</v>
      </c>
      <c r="AA44" s="122">
        <f>VLOOKUP($A44,'RevPAR Raw Data'!$B$6:$BE$43,'RevPAR Raw Data'!J$1,FALSE)</f>
        <v>50.616251263902903</v>
      </c>
      <c r="AB44" s="122">
        <f>VLOOKUP($A44,'RevPAR Raw Data'!$B$6:$BE$43,'RevPAR Raw Data'!K$1,FALSE)</f>
        <v>49.450753286147602</v>
      </c>
      <c r="AC44" s="123">
        <f>VLOOKUP($A44,'RevPAR Raw Data'!$B$6:$BE$43,'RevPAR Raw Data'!L$1,FALSE)</f>
        <v>44.407732221098698</v>
      </c>
      <c r="AD44" s="122">
        <f>VLOOKUP($A44,'RevPAR Raw Data'!$B$6:$BE$43,'RevPAR Raw Data'!N$1,FALSE)</f>
        <v>59.629014155712802</v>
      </c>
      <c r="AE44" s="122">
        <f>VLOOKUP($A44,'RevPAR Raw Data'!$B$6:$BE$43,'RevPAR Raw Data'!O$1,FALSE)</f>
        <v>60.312585102797399</v>
      </c>
      <c r="AF44" s="123">
        <f>VLOOKUP($A44,'RevPAR Raw Data'!$B$6:$BE$43,'RevPAR Raw Data'!P$1,FALSE)</f>
        <v>59.970799629255097</v>
      </c>
      <c r="AG44" s="124">
        <f>VLOOKUP($A44,'RevPAR Raw Data'!$B$6:$BE$43,'RevPAR Raw Data'!R$1,FALSE)</f>
        <v>48.854322909143399</v>
      </c>
    </row>
    <row r="45" spans="1:33" x14ac:dyDescent="0.2">
      <c r="A45" s="101" t="s">
        <v>125</v>
      </c>
      <c r="B45" s="89">
        <f>(VLOOKUP($A44,'Occupancy Raw Data'!$B$8:$BE$51,'Occupancy Raw Data'!T$3,FALSE))/100</f>
        <v>-1.1623966334864599E-2</v>
      </c>
      <c r="C45" s="90">
        <f>(VLOOKUP($A44,'Occupancy Raw Data'!$B$8:$BE$51,'Occupancy Raw Data'!U$3,FALSE))/100</f>
        <v>-1.6061951471533501E-2</v>
      </c>
      <c r="D45" s="90">
        <f>(VLOOKUP($A44,'Occupancy Raw Data'!$B$8:$BE$51,'Occupancy Raw Data'!V$3,FALSE))/100</f>
        <v>2.1394815494180902E-2</v>
      </c>
      <c r="E45" s="90">
        <f>(VLOOKUP($A44,'Occupancy Raw Data'!$B$8:$BE$51,'Occupancy Raw Data'!W$3,FALSE))/100</f>
        <v>-1.99554334534227E-2</v>
      </c>
      <c r="F45" s="90">
        <f>(VLOOKUP($A44,'Occupancy Raw Data'!$B$8:$BE$51,'Occupancy Raw Data'!X$3,FALSE))/100</f>
        <v>-7.7596891636239193E-3</v>
      </c>
      <c r="G45" s="90">
        <f>(VLOOKUP($A44,'Occupancy Raw Data'!$B$8:$BE$51,'Occupancy Raw Data'!Y$3,FALSE))/100</f>
        <v>-6.7143038269921193E-3</v>
      </c>
      <c r="H45" s="91">
        <f>(VLOOKUP($A44,'Occupancy Raw Data'!$B$8:$BE$51,'Occupancy Raw Data'!AA$3,FALSE))/100</f>
        <v>-4.2407133065730601E-2</v>
      </c>
      <c r="I45" s="91">
        <f>(VLOOKUP($A44,'Occupancy Raw Data'!$B$8:$BE$51,'Occupancy Raw Data'!AB$3,FALSE))/100</f>
        <v>-4.0522732295496501E-2</v>
      </c>
      <c r="J45" s="90">
        <f>(VLOOKUP($A44,'Occupancy Raw Data'!$B$8:$BE$51,'Occupancy Raw Data'!AC$3,FALSE))/100</f>
        <v>-4.1459765946218301E-2</v>
      </c>
      <c r="K45" s="92">
        <f>(VLOOKUP($A44,'Occupancy Raw Data'!$B$8:$BE$51,'Occupancy Raw Data'!AE$3,FALSE))/100</f>
        <v>-1.8272829791346701E-2</v>
      </c>
      <c r="M45" s="89">
        <f>(VLOOKUP($A44,'ADR Raw Data'!$B$6:$BE$49,'ADR Raw Data'!T$1,FALSE))/100</f>
        <v>-2.7662243225016502E-2</v>
      </c>
      <c r="N45" s="90">
        <f>(VLOOKUP($A44,'ADR Raw Data'!$B$6:$BE$49,'ADR Raw Data'!U$1,FALSE))/100</f>
        <v>-2.3250644406851401E-2</v>
      </c>
      <c r="O45" s="90">
        <f>(VLOOKUP($A44,'ADR Raw Data'!$B$6:$BE$49,'ADR Raw Data'!V$1,FALSE))/100</f>
        <v>-1.1337589450386501E-2</v>
      </c>
      <c r="P45" s="90">
        <f>(VLOOKUP($A44,'ADR Raw Data'!$B$6:$BE$49,'ADR Raw Data'!W$1,FALSE))/100</f>
        <v>-1.3320431001000601E-2</v>
      </c>
      <c r="Q45" s="90">
        <f>(VLOOKUP($A44,'ADR Raw Data'!$B$6:$BE$49,'ADR Raw Data'!X$1,FALSE))/100</f>
        <v>3.12544091312477E-3</v>
      </c>
      <c r="R45" s="90">
        <f>(VLOOKUP($A44,'ADR Raw Data'!$B$6:$BE$49,'ADR Raw Data'!Y$1,FALSE))/100</f>
        <v>-1.33082432161946E-2</v>
      </c>
      <c r="S45" s="91">
        <f>(VLOOKUP($A44,'ADR Raw Data'!$B$6:$BE$49,'ADR Raw Data'!AA$1,FALSE))/100</f>
        <v>-2.0225664282197801E-2</v>
      </c>
      <c r="T45" s="91">
        <f>(VLOOKUP($A44,'ADR Raw Data'!$B$6:$BE$49,'ADR Raw Data'!AB$1,FALSE))/100</f>
        <v>-3.14663354790225E-2</v>
      </c>
      <c r="U45" s="90">
        <f>(VLOOKUP($A44,'ADR Raw Data'!$B$6:$BE$49,'ADR Raw Data'!AC$1,FALSE))/100</f>
        <v>-2.5905666336196901E-2</v>
      </c>
      <c r="V45" s="92">
        <f>(VLOOKUP($A44,'ADR Raw Data'!$B$6:$BE$49,'ADR Raw Data'!AE$1,FALSE))/100</f>
        <v>-1.87776981355301E-2</v>
      </c>
      <c r="X45" s="89">
        <f>(VLOOKUP($A44,'RevPAR Raw Data'!$B$6:$BE$43,'RevPAR Raw Data'!T$1,FALSE))/100</f>
        <v>-3.8964664575886696E-2</v>
      </c>
      <c r="Y45" s="90">
        <f>(VLOOKUP($A44,'RevPAR Raw Data'!$B$6:$BE$43,'RevPAR Raw Data'!U$1,FALSE))/100</f>
        <v>-3.8939145156240203E-2</v>
      </c>
      <c r="Z45" s="90">
        <f>(VLOOKUP($A44,'RevPAR Raw Data'!$B$6:$BE$43,'RevPAR Raw Data'!V$1,FALSE))/100</f>
        <v>9.8146604093545496E-3</v>
      </c>
      <c r="AA45" s="90">
        <f>(VLOOKUP($A44,'RevPAR Raw Data'!$B$6:$BE$43,'RevPAR Raw Data'!W$1,FALSE))/100</f>
        <v>-3.3010049480012002E-2</v>
      </c>
      <c r="AB45" s="90">
        <f>(VLOOKUP($A44,'RevPAR Raw Data'!$B$6:$BE$43,'RevPAR Raw Data'!X$1,FALSE))/100</f>
        <v>-4.6585007004842603E-3</v>
      </c>
      <c r="AC45" s="90">
        <f>(VLOOKUP($A44,'RevPAR Raw Data'!$B$6:$BE$43,'RevPAR Raw Data'!Y$1,FALSE))/100</f>
        <v>-1.99331914548296E-2</v>
      </c>
      <c r="AD45" s="91">
        <f>(VLOOKUP($A44,'RevPAR Raw Data'!$B$6:$BE$43,'RevPAR Raw Data'!AA$1,FALSE))/100</f>
        <v>-6.1775084911370494E-2</v>
      </c>
      <c r="AE45" s="91">
        <f>(VLOOKUP($A44,'RevPAR Raw Data'!$B$6:$BE$43,'RevPAR Raw Data'!AB$1,FALSE))/100</f>
        <v>-7.0713965885582403E-2</v>
      </c>
      <c r="AF45" s="90">
        <f>(VLOOKUP($A44,'RevPAR Raw Data'!$B$6:$BE$43,'RevPAR Raw Data'!AC$1,FALSE))/100</f>
        <v>-6.6291389419435603E-2</v>
      </c>
      <c r="AG45" s="92">
        <f>(VLOOKUP($A44,'RevPAR Raw Data'!$B$6:$BE$43,'RevPAR Raw Data'!AE$1,FALSE))/100</f>
        <v>-3.6707406244972901E-2</v>
      </c>
    </row>
    <row r="46" spans="1:33" x14ac:dyDescent="0.2">
      <c r="A46" s="139"/>
      <c r="B46" s="117"/>
      <c r="C46" s="118"/>
      <c r="D46" s="118"/>
      <c r="E46" s="118"/>
      <c r="F46" s="118"/>
      <c r="G46" s="119"/>
      <c r="H46" s="99"/>
      <c r="I46" s="99"/>
      <c r="J46" s="119"/>
      <c r="K46" s="120"/>
      <c r="M46" s="121"/>
      <c r="N46" s="122"/>
      <c r="O46" s="122"/>
      <c r="P46" s="122"/>
      <c r="Q46" s="122"/>
      <c r="R46" s="123"/>
      <c r="S46" s="122"/>
      <c r="T46" s="122"/>
      <c r="U46" s="123"/>
      <c r="V46" s="124"/>
      <c r="X46" s="121"/>
      <c r="Y46" s="122"/>
      <c r="Z46" s="122"/>
      <c r="AA46" s="122"/>
      <c r="AB46" s="122"/>
      <c r="AC46" s="123"/>
      <c r="AD46" s="122"/>
      <c r="AE46" s="122"/>
      <c r="AF46" s="123"/>
      <c r="AG46" s="124"/>
    </row>
    <row r="47" spans="1:33" x14ac:dyDescent="0.2">
      <c r="A47" s="116" t="s">
        <v>79</v>
      </c>
      <c r="B47" s="117">
        <f>(VLOOKUP($A47,'Occupancy Raw Data'!$B$8:$BE$45,'Occupancy Raw Data'!G$3,FALSE))/100</f>
        <v>0.46013768598711896</v>
      </c>
      <c r="C47" s="118">
        <f>(VLOOKUP($A47,'Occupancy Raw Data'!$B$8:$BE$45,'Occupancy Raw Data'!H$3,FALSE))/100</f>
        <v>0.606484565844992</v>
      </c>
      <c r="D47" s="118">
        <f>(VLOOKUP($A47,'Occupancy Raw Data'!$B$8:$BE$45,'Occupancy Raw Data'!I$3,FALSE))/100</f>
        <v>0.645569620253164</v>
      </c>
      <c r="E47" s="118">
        <f>(VLOOKUP($A47,'Occupancy Raw Data'!$B$8:$BE$45,'Occupancy Raw Data'!J$3,FALSE))/100</f>
        <v>0.652453919609149</v>
      </c>
      <c r="F47" s="118">
        <f>(VLOOKUP($A47,'Occupancy Raw Data'!$B$8:$BE$45,'Occupancy Raw Data'!K$3,FALSE))/100</f>
        <v>0.62336220297579303</v>
      </c>
      <c r="G47" s="119">
        <f>(VLOOKUP($A47,'Occupancy Raw Data'!$B$8:$BE$45,'Occupancy Raw Data'!L$3,FALSE))/100</f>
        <v>0.59760159893404297</v>
      </c>
      <c r="H47" s="99">
        <f>(VLOOKUP($A47,'Occupancy Raw Data'!$B$8:$BE$45,'Occupancy Raw Data'!N$3,FALSE))/100</f>
        <v>0.68132356206973099</v>
      </c>
      <c r="I47" s="99">
        <f>(VLOOKUP($A47,'Occupancy Raw Data'!$B$8:$BE$45,'Occupancy Raw Data'!O$3,FALSE))/100</f>
        <v>0.6742171885409719</v>
      </c>
      <c r="J47" s="119">
        <f>(VLOOKUP($A47,'Occupancy Raw Data'!$B$8:$BE$45,'Occupancy Raw Data'!P$3,FALSE))/100</f>
        <v>0.677770375305351</v>
      </c>
      <c r="K47" s="120">
        <f>(VLOOKUP($A47,'Occupancy Raw Data'!$B$8:$BE$45,'Occupancy Raw Data'!R$3,FALSE))/100</f>
        <v>0.62050696361155999</v>
      </c>
      <c r="M47" s="121">
        <f>VLOOKUP($A47,'ADR Raw Data'!$B$6:$BE$43,'ADR Raw Data'!G$1,FALSE)</f>
        <v>95.625675675675595</v>
      </c>
      <c r="N47" s="122">
        <f>VLOOKUP($A47,'ADR Raw Data'!$B$6:$BE$43,'ADR Raw Data'!H$1,FALSE)</f>
        <v>103.9465140974</v>
      </c>
      <c r="O47" s="122">
        <f>VLOOKUP($A47,'ADR Raw Data'!$B$6:$BE$43,'ADR Raw Data'!I$1,FALSE)</f>
        <v>109.56987960096301</v>
      </c>
      <c r="P47" s="122">
        <f>VLOOKUP($A47,'ADR Raw Data'!$B$6:$BE$43,'ADR Raw Data'!J$1,FALSE)</f>
        <v>108.308046289993</v>
      </c>
      <c r="Q47" s="122">
        <f>VLOOKUP($A47,'ADR Raw Data'!$B$6:$BE$43,'ADR Raw Data'!K$1,FALSE)</f>
        <v>107.957531172069</v>
      </c>
      <c r="R47" s="123">
        <f>VLOOKUP($A47,'ADR Raw Data'!$B$6:$BE$43,'ADR Raw Data'!L$1,FALSE)</f>
        <v>105.669253065774</v>
      </c>
      <c r="S47" s="122">
        <f>VLOOKUP($A47,'ADR Raw Data'!$B$6:$BE$43,'ADR Raw Data'!N$1,FALSE)</f>
        <v>115.84715775749601</v>
      </c>
      <c r="T47" s="122">
        <f>VLOOKUP($A47,'ADR Raw Data'!$B$6:$BE$43,'ADR Raw Data'!O$1,FALSE)</f>
        <v>113.488428853754</v>
      </c>
      <c r="U47" s="123">
        <f>VLOOKUP($A47,'ADR Raw Data'!$B$6:$BE$43,'ADR Raw Data'!P$1,FALSE)</f>
        <v>114.673976081258</v>
      </c>
      <c r="V47" s="124">
        <f>VLOOKUP($A47,'ADR Raw Data'!$B$6:$BE$43,'ADR Raw Data'!R$1,FALSE)</f>
        <v>108.479459583823</v>
      </c>
      <c r="X47" s="121">
        <f>VLOOKUP($A47,'RevPAR Raw Data'!$B$6:$BE$43,'RevPAR Raw Data'!G$1,FALSE)</f>
        <v>44.000977126360198</v>
      </c>
      <c r="Y47" s="122">
        <f>VLOOKUP($A47,'RevPAR Raw Data'!$B$6:$BE$43,'RevPAR Raw Data'!H$1,FALSE)</f>
        <v>63.041956473462101</v>
      </c>
      <c r="Z47" s="122">
        <f>VLOOKUP($A47,'RevPAR Raw Data'!$B$6:$BE$43,'RevPAR Raw Data'!I$1,FALSE)</f>
        <v>70.734985565178704</v>
      </c>
      <c r="AA47" s="122">
        <f>VLOOKUP($A47,'RevPAR Raw Data'!$B$6:$BE$43,'RevPAR Raw Data'!J$1,FALSE)</f>
        <v>70.666009327115205</v>
      </c>
      <c r="AB47" s="122">
        <f>VLOOKUP($A47,'RevPAR Raw Data'!$B$6:$BE$43,'RevPAR Raw Data'!K$1,FALSE)</f>
        <v>67.296644459249293</v>
      </c>
      <c r="AC47" s="123">
        <f>VLOOKUP($A47,'RevPAR Raw Data'!$B$6:$BE$43,'RevPAR Raw Data'!L$1,FALSE)</f>
        <v>63.148114590273103</v>
      </c>
      <c r="AD47" s="122">
        <f>VLOOKUP($A47,'RevPAR Raw Data'!$B$6:$BE$43,'RevPAR Raw Data'!N$1,FALSE)</f>
        <v>78.929398178991704</v>
      </c>
      <c r="AE47" s="122">
        <f>VLOOKUP($A47,'RevPAR Raw Data'!$B$6:$BE$43,'RevPAR Raw Data'!O$1,FALSE)</f>
        <v>76.515849433710798</v>
      </c>
      <c r="AF47" s="123">
        <f>VLOOKUP($A47,'RevPAR Raw Data'!$B$6:$BE$43,'RevPAR Raw Data'!P$1,FALSE)</f>
        <v>77.722623806351294</v>
      </c>
      <c r="AG47" s="124">
        <f>VLOOKUP($A47,'RevPAR Raw Data'!$B$6:$BE$43,'RevPAR Raw Data'!R$1,FALSE)</f>
        <v>67.312260080581098</v>
      </c>
    </row>
    <row r="48" spans="1:33" x14ac:dyDescent="0.2">
      <c r="A48" s="101" t="s">
        <v>125</v>
      </c>
      <c r="B48" s="89">
        <f>(VLOOKUP($A47,'Occupancy Raw Data'!$B$8:$BE$51,'Occupancy Raw Data'!T$3,FALSE))/100</f>
        <v>5.1038360485324299E-2</v>
      </c>
      <c r="C48" s="90">
        <f>(VLOOKUP($A47,'Occupancy Raw Data'!$B$8:$BE$51,'Occupancy Raw Data'!U$3,FALSE))/100</f>
        <v>-4.8388858011172403E-2</v>
      </c>
      <c r="D48" s="90">
        <f>(VLOOKUP($A47,'Occupancy Raw Data'!$B$8:$BE$51,'Occupancy Raw Data'!V$3,FALSE))/100</f>
        <v>-1.07458337127766E-2</v>
      </c>
      <c r="E48" s="90">
        <f>(VLOOKUP($A47,'Occupancy Raw Data'!$B$8:$BE$51,'Occupancy Raw Data'!W$3,FALSE))/100</f>
        <v>-5.5621833506344599E-3</v>
      </c>
      <c r="F48" s="90">
        <f>(VLOOKUP($A47,'Occupancy Raw Data'!$B$8:$BE$51,'Occupancy Raw Data'!X$3,FALSE))/100</f>
        <v>2.8475207078575503E-2</v>
      </c>
      <c r="G48" s="90">
        <f>(VLOOKUP($A47,'Occupancy Raw Data'!$B$8:$BE$51,'Occupancy Raw Data'!Y$3,FALSE))/100</f>
        <v>-6.3483887138756495E-4</v>
      </c>
      <c r="H48" s="91">
        <f>(VLOOKUP($A47,'Occupancy Raw Data'!$B$8:$BE$51,'Occupancy Raw Data'!AA$3,FALSE))/100</f>
        <v>0.118042517109805</v>
      </c>
      <c r="I48" s="91">
        <f>(VLOOKUP($A47,'Occupancy Raw Data'!$B$8:$BE$51,'Occupancy Raw Data'!AB$3,FALSE))/100</f>
        <v>0.11367399115337</v>
      </c>
      <c r="J48" s="90">
        <f>(VLOOKUP($A47,'Occupancy Raw Data'!$B$8:$BE$51,'Occupancy Raw Data'!AC$3,FALSE))/100</f>
        <v>0.115865429488231</v>
      </c>
      <c r="K48" s="92">
        <f>(VLOOKUP($A47,'Occupancy Raw Data'!$B$8:$BE$51,'Occupancy Raw Data'!AE$3,FALSE))/100</f>
        <v>3.3023540358236597E-2</v>
      </c>
      <c r="M48" s="89">
        <f>(VLOOKUP($A47,'ADR Raw Data'!$B$6:$BE$49,'ADR Raw Data'!T$1,FALSE))/100</f>
        <v>2.7248199901833102E-2</v>
      </c>
      <c r="N48" s="90">
        <f>(VLOOKUP($A47,'ADR Raw Data'!$B$6:$BE$49,'ADR Raw Data'!U$1,FALSE))/100</f>
        <v>-1.3031996146474401E-2</v>
      </c>
      <c r="O48" s="90">
        <f>(VLOOKUP($A47,'ADR Raw Data'!$B$6:$BE$49,'ADR Raw Data'!V$1,FALSE))/100</f>
        <v>7.9773549465371602E-3</v>
      </c>
      <c r="P48" s="90">
        <f>(VLOOKUP($A47,'ADR Raw Data'!$B$6:$BE$49,'ADR Raw Data'!W$1,FALSE))/100</f>
        <v>4.0938428655022899E-3</v>
      </c>
      <c r="Q48" s="90">
        <f>(VLOOKUP($A47,'ADR Raw Data'!$B$6:$BE$49,'ADR Raw Data'!X$1,FALSE))/100</f>
        <v>4.2350247311483707E-2</v>
      </c>
      <c r="R48" s="90">
        <f>(VLOOKUP($A47,'ADR Raw Data'!$B$6:$BE$49,'ADR Raw Data'!Y$1,FALSE))/100</f>
        <v>1.1464669956012401E-2</v>
      </c>
      <c r="S48" s="91">
        <f>(VLOOKUP($A47,'ADR Raw Data'!$B$6:$BE$49,'ADR Raw Data'!AA$1,FALSE))/100</f>
        <v>8.43728627523503E-2</v>
      </c>
      <c r="T48" s="91">
        <f>(VLOOKUP($A47,'ADR Raw Data'!$B$6:$BE$49,'ADR Raw Data'!AB$1,FALSE))/100</f>
        <v>5.9119771692414801E-2</v>
      </c>
      <c r="U48" s="90">
        <f>(VLOOKUP($A47,'ADR Raw Data'!$B$6:$BE$49,'ADR Raw Data'!AC$1,FALSE))/100</f>
        <v>7.1790477884977305E-2</v>
      </c>
      <c r="V48" s="92">
        <f>(VLOOKUP($A47,'ADR Raw Data'!$B$6:$BE$49,'ADR Raw Data'!AE$1,FALSE))/100</f>
        <v>3.1173761719876101E-2</v>
      </c>
      <c r="X48" s="89">
        <f>(VLOOKUP($A47,'RevPAR Raw Data'!$B$6:$BE$43,'RevPAR Raw Data'!T$1,FALSE))/100</f>
        <v>7.9677263836323398E-2</v>
      </c>
      <c r="Y48" s="90">
        <f>(VLOOKUP($A47,'RevPAR Raw Data'!$B$6:$BE$43,'RevPAR Raw Data'!U$1,FALSE))/100</f>
        <v>-6.0790250746512904E-2</v>
      </c>
      <c r="Z48" s="90">
        <f>(VLOOKUP($A47,'RevPAR Raw Data'!$B$6:$BE$43,'RevPAR Raw Data'!V$1,FALSE))/100</f>
        <v>-2.8542020959627301E-3</v>
      </c>
      <c r="AA48" s="90">
        <f>(VLOOKUP($A47,'RevPAR Raw Data'!$B$6:$BE$43,'RevPAR Raw Data'!W$1,FALSE))/100</f>
        <v>-1.4911111897587702E-3</v>
      </c>
      <c r="AB48" s="90">
        <f>(VLOOKUP($A47,'RevPAR Raw Data'!$B$6:$BE$43,'RevPAR Raw Data'!X$1,FALSE))/100</f>
        <v>7.2031386452082596E-2</v>
      </c>
      <c r="AC48" s="90">
        <f>(VLOOKUP($A47,'RevPAR Raw Data'!$B$6:$BE$43,'RevPAR Raw Data'!Y$1,FALSE))/100</f>
        <v>1.0822552866489098E-2</v>
      </c>
      <c r="AD48" s="91">
        <f>(VLOOKUP($A47,'RevPAR Raw Data'!$B$6:$BE$43,'RevPAR Raw Data'!AA$1,FALSE))/100</f>
        <v>0.21237496495720301</v>
      </c>
      <c r="AE48" s="91">
        <f>(VLOOKUP($A47,'RevPAR Raw Data'!$B$6:$BE$43,'RevPAR Raw Data'!AB$1,FALSE))/100</f>
        <v>0.17951414325013801</v>
      </c>
      <c r="AF48" s="90">
        <f>(VLOOKUP($A47,'RevPAR Raw Data'!$B$6:$BE$43,'RevPAR Raw Data'!AC$1,FALSE))/100</f>
        <v>0.19597394192651699</v>
      </c>
      <c r="AG48" s="92">
        <f>(VLOOKUP($A47,'RevPAR Raw Data'!$B$6:$BE$43,'RevPAR Raw Data'!AE$1,FALSE))/100</f>
        <v>6.5226770056387204E-2</v>
      </c>
    </row>
    <row r="49" spans="1:33" x14ac:dyDescent="0.2">
      <c r="A49" s="139"/>
      <c r="B49" s="117"/>
      <c r="C49" s="118"/>
      <c r="D49" s="118"/>
      <c r="E49" s="118"/>
      <c r="F49" s="118"/>
      <c r="G49" s="119"/>
      <c r="H49" s="99"/>
      <c r="I49" s="99"/>
      <c r="J49" s="119"/>
      <c r="K49" s="120"/>
      <c r="M49" s="121"/>
      <c r="N49" s="122"/>
      <c r="O49" s="122"/>
      <c r="P49" s="122"/>
      <c r="Q49" s="122"/>
      <c r="R49" s="123"/>
      <c r="S49" s="122"/>
      <c r="T49" s="122"/>
      <c r="U49" s="123"/>
      <c r="V49" s="124"/>
      <c r="X49" s="121"/>
      <c r="Y49" s="122"/>
      <c r="Z49" s="122"/>
      <c r="AA49" s="122"/>
      <c r="AB49" s="122"/>
      <c r="AC49" s="123"/>
      <c r="AD49" s="122"/>
      <c r="AE49" s="122"/>
      <c r="AF49" s="123"/>
      <c r="AG49" s="124"/>
    </row>
    <row r="50" spans="1:33" x14ac:dyDescent="0.2">
      <c r="A50" s="116" t="s">
        <v>80</v>
      </c>
      <c r="B50" s="117">
        <f>(VLOOKUP($A50,'Occupancy Raw Data'!$B$8:$BE$45,'Occupancy Raw Data'!G$3,FALSE))/100</f>
        <v>0.454370905805285</v>
      </c>
      <c r="C50" s="118">
        <f>(VLOOKUP($A50,'Occupancy Raw Data'!$B$8:$BE$45,'Occupancy Raw Data'!H$3,FALSE))/100</f>
        <v>0.53185001129432996</v>
      </c>
      <c r="D50" s="118">
        <f>(VLOOKUP($A50,'Occupancy Raw Data'!$B$8:$BE$45,'Occupancy Raw Data'!I$3,FALSE))/100</f>
        <v>0.54822679015134401</v>
      </c>
      <c r="E50" s="118">
        <f>(VLOOKUP($A50,'Occupancy Raw Data'!$B$8:$BE$45,'Occupancy Raw Data'!J$3,FALSE))/100</f>
        <v>0.56799186808222202</v>
      </c>
      <c r="F50" s="118">
        <f>(VLOOKUP($A50,'Occupancy Raw Data'!$B$8:$BE$45,'Occupancy Raw Data'!K$3,FALSE))/100</f>
        <v>0.59769595662977104</v>
      </c>
      <c r="G50" s="119">
        <f>(VLOOKUP($A50,'Occupancy Raw Data'!$B$8:$BE$45,'Occupancy Raw Data'!L$3,FALSE))/100</f>
        <v>0.54002710639259</v>
      </c>
      <c r="H50" s="99">
        <f>(VLOOKUP($A50,'Occupancy Raw Data'!$B$8:$BE$45,'Occupancy Raw Data'!N$3,FALSE))/100</f>
        <v>0.73831036819516593</v>
      </c>
      <c r="I50" s="99">
        <f>(VLOOKUP($A50,'Occupancy Raw Data'!$B$8:$BE$45,'Occupancy Raw Data'!O$3,FALSE))/100</f>
        <v>0.70510503727128904</v>
      </c>
      <c r="J50" s="119">
        <f>(VLOOKUP($A50,'Occupancy Raw Data'!$B$8:$BE$45,'Occupancy Raw Data'!P$3,FALSE))/100</f>
        <v>0.72170770273322704</v>
      </c>
      <c r="K50" s="120">
        <f>(VLOOKUP($A50,'Occupancy Raw Data'!$B$8:$BE$45,'Occupancy Raw Data'!R$3,FALSE))/100</f>
        <v>0.59193584820420098</v>
      </c>
      <c r="M50" s="121">
        <f>VLOOKUP($A50,'ADR Raw Data'!$B$6:$BE$43,'ADR Raw Data'!G$1,FALSE)</f>
        <v>104.245694755157</v>
      </c>
      <c r="N50" s="122">
        <f>VLOOKUP($A50,'ADR Raw Data'!$B$6:$BE$43,'ADR Raw Data'!H$1,FALSE)</f>
        <v>102.067630070078</v>
      </c>
      <c r="O50" s="122">
        <f>VLOOKUP($A50,'ADR Raw Data'!$B$6:$BE$43,'ADR Raw Data'!I$1,FALSE)</f>
        <v>100.468393077873</v>
      </c>
      <c r="P50" s="122">
        <f>VLOOKUP($A50,'ADR Raw Data'!$B$6:$BE$43,'ADR Raw Data'!J$1,FALSE)</f>
        <v>103.96194472062</v>
      </c>
      <c r="Q50" s="122">
        <f>VLOOKUP($A50,'ADR Raw Data'!$B$6:$BE$43,'ADR Raw Data'!K$1,FALSE)</f>
        <v>107.15340325018801</v>
      </c>
      <c r="R50" s="123">
        <f>VLOOKUP($A50,'ADR Raw Data'!$B$6:$BE$43,'ADR Raw Data'!L$1,FALSE)</f>
        <v>103.633701844648</v>
      </c>
      <c r="S50" s="122">
        <f>VLOOKUP($A50,'ADR Raw Data'!$B$6:$BE$43,'ADR Raw Data'!N$1,FALSE)</f>
        <v>129.39289429401799</v>
      </c>
      <c r="T50" s="122">
        <f>VLOOKUP($A50,'ADR Raw Data'!$B$6:$BE$43,'ADR Raw Data'!O$1,FALSE)</f>
        <v>128.34222168829001</v>
      </c>
      <c r="U50" s="123">
        <f>VLOOKUP($A50,'ADR Raw Data'!$B$6:$BE$43,'ADR Raw Data'!P$1,FALSE)</f>
        <v>128.879643192488</v>
      </c>
      <c r="V50" s="124">
        <f>VLOOKUP($A50,'ADR Raw Data'!$B$6:$BE$43,'ADR Raw Data'!R$1,FALSE)</f>
        <v>112.42818300760401</v>
      </c>
      <c r="X50" s="121">
        <f>VLOOKUP($A50,'RevPAR Raw Data'!$B$6:$BE$43,'RevPAR Raw Data'!G$1,FALSE)</f>
        <v>47.366210752202299</v>
      </c>
      <c r="Y50" s="122">
        <f>VLOOKUP($A50,'RevPAR Raw Data'!$B$6:$BE$43,'RevPAR Raw Data'!H$1,FALSE)</f>
        <v>54.2846702055568</v>
      </c>
      <c r="Z50" s="122">
        <f>VLOOKUP($A50,'RevPAR Raw Data'!$B$6:$BE$43,'RevPAR Raw Data'!I$1,FALSE)</f>
        <v>55.079464648746303</v>
      </c>
      <c r="AA50" s="122">
        <f>VLOOKUP($A50,'RevPAR Raw Data'!$B$6:$BE$43,'RevPAR Raw Data'!J$1,FALSE)</f>
        <v>59.049539191325898</v>
      </c>
      <c r="AB50" s="122">
        <f>VLOOKUP($A50,'RevPAR Raw Data'!$B$6:$BE$43,'RevPAR Raw Data'!K$1,FALSE)</f>
        <v>64.045155861757294</v>
      </c>
      <c r="AC50" s="123">
        <f>VLOOKUP($A50,'RevPAR Raw Data'!$B$6:$BE$43,'RevPAR Raw Data'!L$1,FALSE)</f>
        <v>55.965008131917699</v>
      </c>
      <c r="AD50" s="122">
        <f>VLOOKUP($A50,'RevPAR Raw Data'!$B$6:$BE$43,'RevPAR Raw Data'!N$1,FALSE)</f>
        <v>95.532115428055107</v>
      </c>
      <c r="AE50" s="122">
        <f>VLOOKUP($A50,'RevPAR Raw Data'!$B$6:$BE$43,'RevPAR Raw Data'!O$1,FALSE)</f>
        <v>90.494747007002402</v>
      </c>
      <c r="AF50" s="123">
        <f>VLOOKUP($A50,'RevPAR Raw Data'!$B$6:$BE$43,'RevPAR Raw Data'!P$1,FALSE)</f>
        <v>93.013431217528804</v>
      </c>
      <c r="AG50" s="124">
        <f>VLOOKUP($A50,'RevPAR Raw Data'!$B$6:$BE$43,'RevPAR Raw Data'!R$1,FALSE)</f>
        <v>66.550271870663707</v>
      </c>
    </row>
    <row r="51" spans="1:33" x14ac:dyDescent="0.2">
      <c r="A51" s="101" t="s">
        <v>125</v>
      </c>
      <c r="B51" s="89">
        <f>(VLOOKUP($A50,'Occupancy Raw Data'!$B$8:$BE$51,'Occupancy Raw Data'!T$3,FALSE))/100</f>
        <v>2.3703454803873798E-5</v>
      </c>
      <c r="C51" s="90">
        <f>(VLOOKUP($A50,'Occupancy Raw Data'!$B$8:$BE$51,'Occupancy Raw Data'!U$3,FALSE))/100</f>
        <v>9.3928627935927309E-2</v>
      </c>
      <c r="D51" s="90">
        <f>(VLOOKUP($A50,'Occupancy Raw Data'!$B$8:$BE$51,'Occupancy Raw Data'!V$3,FALSE))/100</f>
        <v>7.0745975898333896E-2</v>
      </c>
      <c r="E51" s="90">
        <f>(VLOOKUP($A50,'Occupancy Raw Data'!$B$8:$BE$51,'Occupancy Raw Data'!W$3,FALSE))/100</f>
        <v>3.3244374776684502E-2</v>
      </c>
      <c r="F51" s="90">
        <f>(VLOOKUP($A50,'Occupancy Raw Data'!$B$8:$BE$51,'Occupancy Raw Data'!X$3,FALSE))/100</f>
        <v>4.3840050838782701E-2</v>
      </c>
      <c r="G51" s="90">
        <f>(VLOOKUP($A50,'Occupancy Raw Data'!$B$8:$BE$51,'Occupancy Raw Data'!Y$3,FALSE))/100</f>
        <v>4.8653973752326198E-2</v>
      </c>
      <c r="H51" s="91">
        <f>(VLOOKUP($A50,'Occupancy Raw Data'!$B$8:$BE$51,'Occupancy Raw Data'!AA$3,FALSE))/100</f>
        <v>1.0114742975413E-2</v>
      </c>
      <c r="I51" s="91">
        <f>(VLOOKUP($A50,'Occupancy Raw Data'!$B$8:$BE$51,'Occupancy Raw Data'!AB$3,FALSE))/100</f>
        <v>6.9405269513137899E-2</v>
      </c>
      <c r="J51" s="90">
        <f>(VLOOKUP($A50,'Occupancy Raw Data'!$B$8:$BE$51,'Occupancy Raw Data'!AC$3,FALSE))/100</f>
        <v>3.8233791973672597E-2</v>
      </c>
      <c r="K51" s="92">
        <f>(VLOOKUP($A50,'Occupancy Raw Data'!$B$8:$BE$51,'Occupancy Raw Data'!AE$3,FALSE))/100</f>
        <v>4.5000422069624506E-2</v>
      </c>
      <c r="M51" s="89">
        <f>(VLOOKUP($A50,'ADR Raw Data'!$B$6:$BE$49,'ADR Raw Data'!T$1,FALSE))/100</f>
        <v>-0.17401797411224501</v>
      </c>
      <c r="N51" s="90">
        <f>(VLOOKUP($A50,'ADR Raw Data'!$B$6:$BE$49,'ADR Raw Data'!U$1,FALSE))/100</f>
        <v>-1.4763636762801199E-3</v>
      </c>
      <c r="O51" s="90">
        <f>(VLOOKUP($A50,'ADR Raw Data'!$B$6:$BE$49,'ADR Raw Data'!V$1,FALSE))/100</f>
        <v>-4.5764541327029097E-2</v>
      </c>
      <c r="P51" s="90">
        <f>(VLOOKUP($A50,'ADR Raw Data'!$B$6:$BE$49,'ADR Raw Data'!W$1,FALSE))/100</f>
        <v>-3.7155114209886403E-2</v>
      </c>
      <c r="Q51" s="90">
        <f>(VLOOKUP($A50,'ADR Raw Data'!$B$6:$BE$49,'ADR Raw Data'!X$1,FALSE))/100</f>
        <v>-7.4909780239763191E-2</v>
      </c>
      <c r="R51" s="90">
        <f>(VLOOKUP($A50,'ADR Raw Data'!$B$6:$BE$49,'ADR Raw Data'!Y$1,FALSE))/100</f>
        <v>-6.9026114799585703E-2</v>
      </c>
      <c r="S51" s="91">
        <f>(VLOOKUP($A50,'ADR Raw Data'!$B$6:$BE$49,'ADR Raw Data'!AA$1,FALSE))/100</f>
        <v>-5.2024075049300095E-2</v>
      </c>
      <c r="T51" s="91">
        <f>(VLOOKUP($A50,'ADR Raw Data'!$B$6:$BE$49,'ADR Raw Data'!AB$1,FALSE))/100</f>
        <v>-5.1569990447100193E-2</v>
      </c>
      <c r="U51" s="90">
        <f>(VLOOKUP($A50,'ADR Raw Data'!$B$6:$BE$49,'ADR Raw Data'!AC$1,FALSE))/100</f>
        <v>-5.1919752543882695E-2</v>
      </c>
      <c r="V51" s="92">
        <f>(VLOOKUP($A50,'ADR Raw Data'!$B$6:$BE$49,'ADR Raw Data'!AE$1,FALSE))/100</f>
        <v>-6.2706648819101207E-2</v>
      </c>
      <c r="X51" s="89">
        <f>(VLOOKUP($A50,'RevPAR Raw Data'!$B$6:$BE$43,'RevPAR Raw Data'!T$1,FALSE))/100</f>
        <v>-0.17399839548462601</v>
      </c>
      <c r="Y51" s="90">
        <f>(VLOOKUP($A50,'RevPAR Raw Data'!$B$6:$BE$43,'RevPAR Raw Data'!U$1,FALSE))/100</f>
        <v>9.2313591445199711E-2</v>
      </c>
      <c r="Z51" s="90">
        <f>(VLOOKUP($A50,'RevPAR Raw Data'!$B$6:$BE$43,'RevPAR Raw Data'!V$1,FALSE))/100</f>
        <v>2.17437774335844E-2</v>
      </c>
      <c r="AA51" s="90">
        <f>(VLOOKUP($A50,'RevPAR Raw Data'!$B$6:$BE$43,'RevPAR Raw Data'!W$1,FALSE))/100</f>
        <v>-5.1459379748658891E-3</v>
      </c>
      <c r="AB51" s="90">
        <f>(VLOOKUP($A50,'RevPAR Raw Data'!$B$6:$BE$43,'RevPAR Raw Data'!X$1,FALSE))/100</f>
        <v>-3.4353777975013801E-2</v>
      </c>
      <c r="AC51" s="90">
        <f>(VLOOKUP($A50,'RevPAR Raw Data'!$B$6:$BE$43,'RevPAR Raw Data'!Y$1,FALSE))/100</f>
        <v>-2.37305358249436E-2</v>
      </c>
      <c r="AD51" s="91">
        <f>(VLOOKUP($A50,'RevPAR Raw Data'!$B$6:$BE$43,'RevPAR Raw Data'!AA$1,FALSE))/100</f>
        <v>-4.2435542221544297E-2</v>
      </c>
      <c r="AE51" s="91">
        <f>(VLOOKUP($A50,'RevPAR Raw Data'!$B$6:$BE$43,'RevPAR Raw Data'!AB$1,FALSE))/100</f>
        <v>1.4256049980266701E-2</v>
      </c>
      <c r="AF51" s="90">
        <f>(VLOOKUP($A50,'RevPAR Raw Data'!$B$6:$BE$43,'RevPAR Raw Data'!AC$1,FALSE))/100</f>
        <v>-1.56710495882975E-2</v>
      </c>
      <c r="AG51" s="92">
        <f>(VLOOKUP($A50,'RevPAR Raw Data'!$B$6:$BE$43,'RevPAR Raw Data'!AE$1,FALSE))/100</f>
        <v>-2.0528052412907897E-2</v>
      </c>
    </row>
    <row r="52" spans="1:33" x14ac:dyDescent="0.2">
      <c r="A52" s="140"/>
      <c r="B52" s="117"/>
      <c r="C52" s="118"/>
      <c r="D52" s="118"/>
      <c r="E52" s="118"/>
      <c r="F52" s="118"/>
      <c r="G52" s="119"/>
      <c r="H52" s="99"/>
      <c r="I52" s="99"/>
      <c r="J52" s="119"/>
      <c r="K52" s="120"/>
      <c r="M52" s="121"/>
      <c r="N52" s="122"/>
      <c r="O52" s="122"/>
      <c r="P52" s="122"/>
      <c r="Q52" s="122"/>
      <c r="R52" s="123"/>
      <c r="S52" s="122"/>
      <c r="T52" s="122"/>
      <c r="U52" s="123"/>
      <c r="V52" s="124"/>
      <c r="X52" s="121"/>
      <c r="Y52" s="122"/>
      <c r="Z52" s="122"/>
      <c r="AA52" s="122"/>
      <c r="AB52" s="122"/>
      <c r="AC52" s="123"/>
      <c r="AD52" s="122"/>
      <c r="AE52" s="122"/>
      <c r="AF52" s="123"/>
      <c r="AG52" s="124"/>
    </row>
    <row r="53" spans="1:33" x14ac:dyDescent="0.2">
      <c r="A53" s="116" t="s">
        <v>81</v>
      </c>
      <c r="B53" s="117">
        <f>(VLOOKUP($A53,'Occupancy Raw Data'!$B$8:$BE$45,'Occupancy Raw Data'!G$3,FALSE))/100</f>
        <v>0.39453924914675703</v>
      </c>
      <c r="C53" s="118">
        <f>(VLOOKUP($A53,'Occupancy Raw Data'!$B$8:$BE$45,'Occupancy Raw Data'!H$3,FALSE))/100</f>
        <v>0.53242320819112599</v>
      </c>
      <c r="D53" s="118">
        <f>(VLOOKUP($A53,'Occupancy Raw Data'!$B$8:$BE$45,'Occupancy Raw Data'!I$3,FALSE))/100</f>
        <v>0.57610921501706402</v>
      </c>
      <c r="E53" s="118">
        <f>(VLOOKUP($A53,'Occupancy Raw Data'!$B$8:$BE$45,'Occupancy Raw Data'!J$3,FALSE))/100</f>
        <v>0.56109215017064795</v>
      </c>
      <c r="F53" s="118">
        <f>(VLOOKUP($A53,'Occupancy Raw Data'!$B$8:$BE$45,'Occupancy Raw Data'!K$3,FALSE))/100</f>
        <v>0.52423208191126203</v>
      </c>
      <c r="G53" s="119">
        <f>(VLOOKUP($A53,'Occupancy Raw Data'!$B$8:$BE$45,'Occupancy Raw Data'!L$3,FALSE))/100</f>
        <v>0.51767918088737197</v>
      </c>
      <c r="H53" s="99">
        <f>(VLOOKUP($A53,'Occupancy Raw Data'!$B$8:$BE$45,'Occupancy Raw Data'!N$3,FALSE))/100</f>
        <v>0.52969283276450496</v>
      </c>
      <c r="I53" s="99">
        <f>(VLOOKUP($A53,'Occupancy Raw Data'!$B$8:$BE$45,'Occupancy Raw Data'!O$3,FALSE))/100</f>
        <v>0.48668941979522101</v>
      </c>
      <c r="J53" s="119">
        <f>(VLOOKUP($A53,'Occupancy Raw Data'!$B$8:$BE$45,'Occupancy Raw Data'!P$3,FALSE))/100</f>
        <v>0.50819112627986296</v>
      </c>
      <c r="K53" s="120">
        <f>(VLOOKUP($A53,'Occupancy Raw Data'!$B$8:$BE$45,'Occupancy Raw Data'!R$3,FALSE))/100</f>
        <v>0.51496830814236905</v>
      </c>
      <c r="M53" s="121">
        <f>VLOOKUP($A53,'ADR Raw Data'!$B$6:$BE$43,'ADR Raw Data'!G$1,FALSE)</f>
        <v>82.337768166089901</v>
      </c>
      <c r="N53" s="122">
        <f>VLOOKUP($A53,'ADR Raw Data'!$B$6:$BE$43,'ADR Raw Data'!H$1,FALSE)</f>
        <v>88.992884615384597</v>
      </c>
      <c r="O53" s="122">
        <f>VLOOKUP($A53,'ADR Raw Data'!$B$6:$BE$43,'ADR Raw Data'!I$1,FALSE)</f>
        <v>90.082606635071002</v>
      </c>
      <c r="P53" s="122">
        <f>VLOOKUP($A53,'ADR Raw Data'!$B$6:$BE$43,'ADR Raw Data'!J$1,FALSE)</f>
        <v>87.916703163017004</v>
      </c>
      <c r="Q53" s="122">
        <f>VLOOKUP($A53,'ADR Raw Data'!$B$6:$BE$43,'ADR Raw Data'!K$1,FALSE)</f>
        <v>87.3398177083333</v>
      </c>
      <c r="R53" s="123">
        <f>VLOOKUP($A53,'ADR Raw Data'!$B$6:$BE$43,'ADR Raw Data'!L$1,FALSE)</f>
        <v>87.652929852320597</v>
      </c>
      <c r="S53" s="122">
        <f>VLOOKUP($A53,'ADR Raw Data'!$B$6:$BE$43,'ADR Raw Data'!N$1,FALSE)</f>
        <v>89.048002577319494</v>
      </c>
      <c r="T53" s="122">
        <f>VLOOKUP($A53,'ADR Raw Data'!$B$6:$BE$43,'ADR Raw Data'!O$1,FALSE)</f>
        <v>87.152931276297295</v>
      </c>
      <c r="U53" s="123">
        <f>VLOOKUP($A53,'ADR Raw Data'!$B$6:$BE$43,'ADR Raw Data'!P$1,FALSE)</f>
        <v>88.140557421087905</v>
      </c>
      <c r="V53" s="124">
        <f>VLOOKUP($A53,'ADR Raw Data'!$B$6:$BE$43,'ADR Raw Data'!R$1,FALSE)</f>
        <v>87.790418481348198</v>
      </c>
      <c r="X53" s="121">
        <f>VLOOKUP($A53,'RevPAR Raw Data'!$B$6:$BE$43,'RevPAR Raw Data'!G$1,FALSE)</f>
        <v>32.485481228668903</v>
      </c>
      <c r="Y53" s="122">
        <f>VLOOKUP($A53,'RevPAR Raw Data'!$B$6:$BE$43,'RevPAR Raw Data'!H$1,FALSE)</f>
        <v>47.381877133105803</v>
      </c>
      <c r="Z53" s="122">
        <f>VLOOKUP($A53,'RevPAR Raw Data'!$B$6:$BE$43,'RevPAR Raw Data'!I$1,FALSE)</f>
        <v>51.897419795221801</v>
      </c>
      <c r="AA53" s="122">
        <f>VLOOKUP($A53,'RevPAR Raw Data'!$B$6:$BE$43,'RevPAR Raw Data'!J$1,FALSE)</f>
        <v>49.329372013651799</v>
      </c>
      <c r="AB53" s="122">
        <f>VLOOKUP($A53,'RevPAR Raw Data'!$B$6:$BE$43,'RevPAR Raw Data'!K$1,FALSE)</f>
        <v>45.786334470989701</v>
      </c>
      <c r="AC53" s="123">
        <f>VLOOKUP($A53,'RevPAR Raw Data'!$B$6:$BE$43,'RevPAR Raw Data'!L$1,FALSE)</f>
        <v>45.376096928327598</v>
      </c>
      <c r="AD53" s="122">
        <f>VLOOKUP($A53,'RevPAR Raw Data'!$B$6:$BE$43,'RevPAR Raw Data'!N$1,FALSE)</f>
        <v>47.168088737201302</v>
      </c>
      <c r="AE53" s="122">
        <f>VLOOKUP($A53,'RevPAR Raw Data'!$B$6:$BE$43,'RevPAR Raw Data'!O$1,FALSE)</f>
        <v>42.416409556313901</v>
      </c>
      <c r="AF53" s="123">
        <f>VLOOKUP($A53,'RevPAR Raw Data'!$B$6:$BE$43,'RevPAR Raw Data'!P$1,FALSE)</f>
        <v>44.792249146757598</v>
      </c>
      <c r="AG53" s="124">
        <f>VLOOKUP($A53,'RevPAR Raw Data'!$B$6:$BE$43,'RevPAR Raw Data'!R$1,FALSE)</f>
        <v>45.209283276450499</v>
      </c>
    </row>
    <row r="54" spans="1:33" x14ac:dyDescent="0.2">
      <c r="A54" s="101" t="s">
        <v>125</v>
      </c>
      <c r="B54" s="89">
        <f>(VLOOKUP($A53,'Occupancy Raw Data'!$B$8:$BE$51,'Occupancy Raw Data'!T$3,FALSE))/100</f>
        <v>-9.7631433504076701E-2</v>
      </c>
      <c r="C54" s="90">
        <f>(VLOOKUP($A53,'Occupancy Raw Data'!$B$8:$BE$51,'Occupancy Raw Data'!U$3,FALSE))/100</f>
        <v>-9.1631637332698593E-2</v>
      </c>
      <c r="D54" s="90">
        <f>(VLOOKUP($A53,'Occupancy Raw Data'!$B$8:$BE$51,'Occupancy Raw Data'!V$3,FALSE))/100</f>
        <v>-2.9188653661280602E-2</v>
      </c>
      <c r="E54" s="90">
        <f>(VLOOKUP($A53,'Occupancy Raw Data'!$B$8:$BE$51,'Occupancy Raw Data'!W$3,FALSE))/100</f>
        <v>-6.7116206633751896E-2</v>
      </c>
      <c r="F54" s="90">
        <f>(VLOOKUP($A53,'Occupancy Raw Data'!$B$8:$BE$51,'Occupancy Raw Data'!X$3,FALSE))/100</f>
        <v>4.2377289141407794E-2</v>
      </c>
      <c r="G54" s="90">
        <f>(VLOOKUP($A53,'Occupancy Raw Data'!$B$8:$BE$51,'Occupancy Raw Data'!Y$3,FALSE))/100</f>
        <v>-4.87922776076989E-2</v>
      </c>
      <c r="H54" s="91">
        <f>(VLOOKUP($A53,'Occupancy Raw Data'!$B$8:$BE$51,'Occupancy Raw Data'!AA$3,FALSE))/100</f>
        <v>2.31931061791714E-3</v>
      </c>
      <c r="I54" s="91">
        <f>(VLOOKUP($A53,'Occupancy Raw Data'!$B$8:$BE$51,'Occupancy Raw Data'!AB$3,FALSE))/100</f>
        <v>-3.7857856970484903E-2</v>
      </c>
      <c r="J54" s="90">
        <f>(VLOOKUP($A53,'Occupancy Raw Data'!$B$8:$BE$51,'Occupancy Raw Data'!AC$3,FALSE))/100</f>
        <v>-1.73297911031574E-2</v>
      </c>
      <c r="K54" s="92">
        <f>(VLOOKUP($A53,'Occupancy Raw Data'!$B$8:$BE$51,'Occupancy Raw Data'!AE$3,FALSE))/100</f>
        <v>-4.0127099108780505E-2</v>
      </c>
      <c r="M54" s="89">
        <f>(VLOOKUP($A53,'ADR Raw Data'!$B$6:$BE$49,'ADR Raw Data'!T$1,FALSE))/100</f>
        <v>-2.1646948350202599E-2</v>
      </c>
      <c r="N54" s="90">
        <f>(VLOOKUP($A53,'ADR Raw Data'!$B$6:$BE$49,'ADR Raw Data'!U$1,FALSE))/100</f>
        <v>9.2372832340239588E-3</v>
      </c>
      <c r="O54" s="90">
        <f>(VLOOKUP($A53,'ADR Raw Data'!$B$6:$BE$49,'ADR Raw Data'!V$1,FALSE))/100</f>
        <v>4.3226934762404298E-3</v>
      </c>
      <c r="P54" s="90">
        <f>(VLOOKUP($A53,'ADR Raw Data'!$B$6:$BE$49,'ADR Raw Data'!W$1,FALSE))/100</f>
        <v>9.85648824912525E-4</v>
      </c>
      <c r="Q54" s="90">
        <f>(VLOOKUP($A53,'ADR Raw Data'!$B$6:$BE$49,'ADR Raw Data'!X$1,FALSE))/100</f>
        <v>4.4078310661256205E-2</v>
      </c>
      <c r="R54" s="90">
        <f>(VLOOKUP($A53,'ADR Raw Data'!$B$6:$BE$49,'ADR Raw Data'!Y$1,FALSE))/100</f>
        <v>8.0849838104008597E-3</v>
      </c>
      <c r="S54" s="91">
        <f>(VLOOKUP($A53,'ADR Raw Data'!$B$6:$BE$49,'ADR Raw Data'!AA$1,FALSE))/100</f>
        <v>2.5079310604929298E-2</v>
      </c>
      <c r="T54" s="91">
        <f>(VLOOKUP($A53,'ADR Raw Data'!$B$6:$BE$49,'ADR Raw Data'!AB$1,FALSE))/100</f>
        <v>8.8115301307988298E-3</v>
      </c>
      <c r="U54" s="90">
        <f>(VLOOKUP($A53,'ADR Raw Data'!$B$6:$BE$49,'ADR Raw Data'!AC$1,FALSE))/100</f>
        <v>1.7369257216629602E-2</v>
      </c>
      <c r="V54" s="92">
        <f>(VLOOKUP($A53,'ADR Raw Data'!$B$6:$BE$49,'ADR Raw Data'!AE$1,FALSE))/100</f>
        <v>1.06720124286963E-2</v>
      </c>
      <c r="X54" s="89">
        <f>(VLOOKUP($A53,'RevPAR Raw Data'!$B$6:$BE$43,'RevPAR Raw Data'!T$1,FALSE))/100</f>
        <v>-0.11716495925586001</v>
      </c>
      <c r="Y54" s="90">
        <f>(VLOOKUP($A53,'RevPAR Raw Data'!$B$6:$BE$43,'RevPAR Raw Data'!U$1,FALSE))/100</f>
        <v>-8.32407814859141E-2</v>
      </c>
      <c r="Z54" s="90">
        <f>(VLOOKUP($A53,'RevPAR Raw Data'!$B$6:$BE$43,'RevPAR Raw Data'!V$1,FALSE))/100</f>
        <v>-2.4992133787801997E-2</v>
      </c>
      <c r="AA54" s="90">
        <f>(VLOOKUP($A53,'RevPAR Raw Data'!$B$6:$BE$43,'RevPAR Raw Data'!W$1,FALSE))/100</f>
        <v>-6.6196710819040494E-2</v>
      </c>
      <c r="AB54" s="90">
        <f>(VLOOKUP($A53,'RevPAR Raw Data'!$B$6:$BE$43,'RevPAR Raw Data'!X$1,FALSE))/100</f>
        <v>8.8323519118420901E-2</v>
      </c>
      <c r="AC54" s="90">
        <f>(VLOOKUP($A53,'RevPAR Raw Data'!$B$6:$BE$43,'RevPAR Raw Data'!Y$1,FALSE))/100</f>
        <v>-4.1101778571828902E-2</v>
      </c>
      <c r="AD54" s="91">
        <f>(VLOOKUP($A53,'RevPAR Raw Data'!$B$6:$BE$43,'RevPAR Raw Data'!AA$1,FALSE))/100</f>
        <v>2.7456787934222501E-2</v>
      </c>
      <c r="AE54" s="91">
        <f>(VLOOKUP($A53,'RevPAR Raw Data'!$B$6:$BE$43,'RevPAR Raw Data'!AB$1,FALSE))/100</f>
        <v>-2.9379912487069001E-2</v>
      </c>
      <c r="AF54" s="90">
        <f>(VLOOKUP($A53,'RevPAR Raw Data'!$B$6:$BE$43,'RevPAR Raw Data'!AC$1,FALSE))/100</f>
        <v>-2.61539485708985E-4</v>
      </c>
      <c r="AG54" s="92">
        <f>(VLOOKUP($A53,'RevPAR Raw Data'!$B$6:$BE$43,'RevPAR Raw Data'!AE$1,FALSE))/100</f>
        <v>-2.9883323580500599E-2</v>
      </c>
    </row>
    <row r="55" spans="1:33" x14ac:dyDescent="0.2">
      <c r="A55" s="139"/>
      <c r="B55" s="117"/>
      <c r="C55" s="118"/>
      <c r="D55" s="118"/>
      <c r="E55" s="118"/>
      <c r="F55" s="118"/>
      <c r="G55" s="119"/>
      <c r="H55" s="99"/>
      <c r="I55" s="99"/>
      <c r="J55" s="119"/>
      <c r="K55" s="120"/>
      <c r="M55" s="121"/>
      <c r="N55" s="122"/>
      <c r="O55" s="122"/>
      <c r="P55" s="122"/>
      <c r="Q55" s="122"/>
      <c r="R55" s="123"/>
      <c r="S55" s="122"/>
      <c r="T55" s="122"/>
      <c r="U55" s="123"/>
      <c r="V55" s="124"/>
      <c r="X55" s="121"/>
      <c r="Y55" s="122"/>
      <c r="Z55" s="122"/>
      <c r="AA55" s="122"/>
      <c r="AB55" s="122"/>
      <c r="AC55" s="123"/>
      <c r="AD55" s="122"/>
      <c r="AE55" s="122"/>
      <c r="AF55" s="123"/>
      <c r="AG55" s="124"/>
    </row>
    <row r="56" spans="1:33" x14ac:dyDescent="0.2">
      <c r="A56" s="116" t="s">
        <v>82</v>
      </c>
      <c r="B56" s="117">
        <f>(VLOOKUP($A56,'Occupancy Raw Data'!$B$8:$BE$45,'Occupancy Raw Data'!G$3,FALSE))/100</f>
        <v>0.38788782007858003</v>
      </c>
      <c r="C56" s="118">
        <f>(VLOOKUP($A56,'Occupancy Raw Data'!$B$8:$BE$45,'Occupancy Raw Data'!H$3,FALSE))/100</f>
        <v>0.51226121121799206</v>
      </c>
      <c r="D56" s="118">
        <f>(VLOOKUP($A56,'Occupancy Raw Data'!$B$8:$BE$45,'Occupancy Raw Data'!I$3,FALSE))/100</f>
        <v>0.57092534886871593</v>
      </c>
      <c r="E56" s="118">
        <f>(VLOOKUP($A56,'Occupancy Raw Data'!$B$8:$BE$45,'Occupancy Raw Data'!J$3,FALSE))/100</f>
        <v>0.63189269746646703</v>
      </c>
      <c r="F56" s="118">
        <f>(VLOOKUP($A56,'Occupancy Raw Data'!$B$8:$BE$45,'Occupancy Raw Data'!K$3,FALSE))/100</f>
        <v>0.633653976425958</v>
      </c>
      <c r="G56" s="118">
        <f>(VLOOKUP($A56,'Occupancy Raw Data'!$B$8:$BE$45,'Occupancy Raw Data'!L$3,FALSE))/100</f>
        <v>0.54732421081154303</v>
      </c>
      <c r="H56" s="99">
        <f>(VLOOKUP($A56,'Occupancy Raw Data'!$B$8:$BE$45,'Occupancy Raw Data'!N$3,FALSE))/100</f>
        <v>0.67484080747866104</v>
      </c>
      <c r="I56" s="99">
        <f>(VLOOKUP($A56,'Occupancy Raw Data'!$B$8:$BE$45,'Occupancy Raw Data'!O$3,FALSE))/100</f>
        <v>0.61875084676873005</v>
      </c>
      <c r="J56" s="118">
        <f>(VLOOKUP($A56,'Occupancy Raw Data'!$B$8:$BE$45,'Occupancy Raw Data'!P$3,FALSE))/100</f>
        <v>0.64679582712369499</v>
      </c>
      <c r="K56" s="141">
        <f>(VLOOKUP($A56,'Occupancy Raw Data'!$B$8:$BE$45,'Occupancy Raw Data'!R$3,FALSE))/100</f>
        <v>0.57574467261501505</v>
      </c>
      <c r="M56" s="121">
        <f>VLOOKUP($A56,'ADR Raw Data'!$B$6:$BE$43,'ADR Raw Data'!G$1,FALSE)</f>
        <v>97.133377575969206</v>
      </c>
      <c r="N56" s="122">
        <f>VLOOKUP($A56,'ADR Raw Data'!$B$6:$BE$43,'ADR Raw Data'!H$1,FALSE)</f>
        <v>109.73760116371299</v>
      </c>
      <c r="O56" s="122">
        <f>VLOOKUP($A56,'ADR Raw Data'!$B$6:$BE$43,'ADR Raw Data'!I$1,FALSE)</f>
        <v>113.47057190317901</v>
      </c>
      <c r="P56" s="122">
        <f>VLOOKUP($A56,'ADR Raw Data'!$B$6:$BE$43,'ADR Raw Data'!J$1,FALSE)</f>
        <v>130.25099699828399</v>
      </c>
      <c r="Q56" s="122">
        <f>VLOOKUP($A56,'ADR Raw Data'!$B$6:$BE$43,'ADR Raw Data'!K$1,FALSE)</f>
        <v>131.32941201624899</v>
      </c>
      <c r="R56" s="123">
        <f>VLOOKUP($A56,'ADR Raw Data'!$B$6:$BE$43,'ADR Raw Data'!L$1,FALSE)</f>
        <v>118.465965146789</v>
      </c>
      <c r="S56" s="122">
        <f>VLOOKUP($A56,'ADR Raw Data'!$B$6:$BE$43,'ADR Raw Data'!N$1,FALSE)</f>
        <v>137.517992371009</v>
      </c>
      <c r="T56" s="122">
        <f>VLOOKUP($A56,'ADR Raw Data'!$B$6:$BE$43,'ADR Raw Data'!O$1,FALSE)</f>
        <v>127.745986424348</v>
      </c>
      <c r="U56" s="123">
        <f>VLOOKUP($A56,'ADR Raw Data'!$B$6:$BE$43,'ADR Raw Data'!P$1,FALSE)</f>
        <v>132.843845831587</v>
      </c>
      <c r="V56" s="124">
        <f>VLOOKUP($A56,'ADR Raw Data'!$B$6:$BE$43,'ADR Raw Data'!R$1,FALSE)</f>
        <v>123.08088445893701</v>
      </c>
      <c r="X56" s="121">
        <f>VLOOKUP($A56,'RevPAR Raw Data'!$B$6:$BE$43,'RevPAR Raw Data'!G$1,FALSE)</f>
        <v>37.676854084812298</v>
      </c>
      <c r="Y56" s="122">
        <f>VLOOKUP($A56,'RevPAR Raw Data'!$B$6:$BE$43,'RevPAR Raw Data'!H$1,FALSE)</f>
        <v>56.214316488280701</v>
      </c>
      <c r="Z56" s="122">
        <f>VLOOKUP($A56,'RevPAR Raw Data'!$B$6:$BE$43,'RevPAR Raw Data'!I$1,FALSE)</f>
        <v>64.783225850155802</v>
      </c>
      <c r="AA56" s="122">
        <f>VLOOKUP($A56,'RevPAR Raw Data'!$B$6:$BE$43,'RevPAR Raw Data'!J$1,FALSE)</f>
        <v>82.304653840942905</v>
      </c>
      <c r="AB56" s="122">
        <f>VLOOKUP($A56,'RevPAR Raw Data'!$B$6:$BE$43,'RevPAR Raw Data'!K$1,FALSE)</f>
        <v>83.217404145779696</v>
      </c>
      <c r="AC56" s="123">
        <f>VLOOKUP($A56,'RevPAR Raw Data'!$B$6:$BE$43,'RevPAR Raw Data'!L$1,FALSE)</f>
        <v>64.839290881994302</v>
      </c>
      <c r="AD56" s="122">
        <f>VLOOKUP($A56,'RevPAR Raw Data'!$B$6:$BE$43,'RevPAR Raw Data'!N$1,FALSE)</f>
        <v>92.802753014496602</v>
      </c>
      <c r="AE56" s="122">
        <f>VLOOKUP($A56,'RevPAR Raw Data'!$B$6:$BE$43,'RevPAR Raw Data'!O$1,FALSE)</f>
        <v>79.042937271372395</v>
      </c>
      <c r="AF56" s="123">
        <f>VLOOKUP($A56,'RevPAR Raw Data'!$B$6:$BE$43,'RevPAR Raw Data'!P$1,FALSE)</f>
        <v>85.922845142934506</v>
      </c>
      <c r="AG56" s="124">
        <f>VLOOKUP($A56,'RevPAR Raw Data'!$B$6:$BE$43,'RevPAR Raw Data'!R$1,FALSE)</f>
        <v>70.863163527977207</v>
      </c>
    </row>
    <row r="57" spans="1:33" ht="17.25" thickBot="1" x14ac:dyDescent="0.25">
      <c r="A57" s="105" t="s">
        <v>125</v>
      </c>
      <c r="B57" s="95">
        <f>(VLOOKUP($A56,'Occupancy Raw Data'!$B$8:$BE$51,'Occupancy Raw Data'!T$3,FALSE))/100</f>
        <v>-0.123956507380992</v>
      </c>
      <c r="C57" s="96">
        <f>(VLOOKUP($A56,'Occupancy Raw Data'!$B$8:$BE$51,'Occupancy Raw Data'!U$3,FALSE))/100</f>
        <v>-0.11511854212928201</v>
      </c>
      <c r="D57" s="96">
        <f>(VLOOKUP($A56,'Occupancy Raw Data'!$B$8:$BE$51,'Occupancy Raw Data'!V$3,FALSE))/100</f>
        <v>2.9619941440982402E-3</v>
      </c>
      <c r="E57" s="96">
        <f>(VLOOKUP($A56,'Occupancy Raw Data'!$B$8:$BE$51,'Occupancy Raw Data'!W$3,FALSE))/100</f>
        <v>0.12979481800780701</v>
      </c>
      <c r="F57" s="96">
        <f>(VLOOKUP($A56,'Occupancy Raw Data'!$B$8:$BE$51,'Occupancy Raw Data'!X$3,FALSE))/100</f>
        <v>9.5620852531204892E-2</v>
      </c>
      <c r="G57" s="96">
        <f>(VLOOKUP($A56,'Occupancy Raw Data'!$B$8:$BE$51,'Occupancy Raw Data'!Y$3,FALSE))/100</f>
        <v>2.95229947578987E-3</v>
      </c>
      <c r="H57" s="97">
        <f>(VLOOKUP($A56,'Occupancy Raw Data'!$B$8:$BE$51,'Occupancy Raw Data'!AA$3,FALSE))/100</f>
        <v>5.6380369260415897E-2</v>
      </c>
      <c r="I57" s="97">
        <f>(VLOOKUP($A56,'Occupancy Raw Data'!$B$8:$BE$51,'Occupancy Raw Data'!AB$3,FALSE))/100</f>
        <v>2.11010214504249E-2</v>
      </c>
      <c r="J57" s="96">
        <f>(VLOOKUP($A56,'Occupancy Raw Data'!$B$8:$BE$51,'Occupancy Raw Data'!AC$3,FALSE))/100</f>
        <v>3.9206338921235505E-2</v>
      </c>
      <c r="K57" s="98">
        <f>(VLOOKUP($A56,'Occupancy Raw Data'!$B$8:$BE$51,'Occupancy Raw Data'!AE$3,FALSE))/100</f>
        <v>1.43101096721183E-2</v>
      </c>
      <c r="M57" s="95">
        <f>(VLOOKUP($A56,'ADR Raw Data'!$B$6:$BE$49,'ADR Raw Data'!T$1,FALSE))/100</f>
        <v>-9.91194643357836E-2</v>
      </c>
      <c r="N57" s="96">
        <f>(VLOOKUP($A56,'ADR Raw Data'!$B$6:$BE$49,'ADR Raw Data'!U$1,FALSE))/100</f>
        <v>-2.7216263977761498E-2</v>
      </c>
      <c r="O57" s="96">
        <f>(VLOOKUP($A56,'ADR Raw Data'!$B$6:$BE$49,'ADR Raw Data'!V$1,FALSE))/100</f>
        <v>4.92900009034411E-2</v>
      </c>
      <c r="P57" s="96">
        <f>(VLOOKUP($A56,'ADR Raw Data'!$B$6:$BE$49,'ADR Raw Data'!W$1,FALSE))/100</f>
        <v>0.22792628515735899</v>
      </c>
      <c r="Q57" s="96">
        <f>(VLOOKUP($A56,'ADR Raw Data'!$B$6:$BE$49,'ADR Raw Data'!X$1,FALSE))/100</f>
        <v>0.22894111578190099</v>
      </c>
      <c r="R57" s="96">
        <f>(VLOOKUP($A56,'ADR Raw Data'!$B$6:$BE$49,'ADR Raw Data'!Y$1,FALSE))/100</f>
        <v>9.3014962184881589E-2</v>
      </c>
      <c r="S57" s="97">
        <f>(VLOOKUP($A56,'ADR Raw Data'!$B$6:$BE$49,'ADR Raw Data'!AA$1,FALSE))/100</f>
        <v>0.16315378174870698</v>
      </c>
      <c r="T57" s="97">
        <f>(VLOOKUP($A56,'ADR Raw Data'!$B$6:$BE$49,'ADR Raw Data'!AB$1,FALSE))/100</f>
        <v>3.3245213198151401E-2</v>
      </c>
      <c r="U57" s="96">
        <f>(VLOOKUP($A56,'ADR Raw Data'!$B$6:$BE$49,'ADR Raw Data'!AC$1,FALSE))/100</f>
        <v>9.9147893429095801E-2</v>
      </c>
      <c r="V57" s="98">
        <f>(VLOOKUP($A56,'ADR Raw Data'!$B$6:$BE$49,'ADR Raw Data'!AE$1,FALSE))/100</f>
        <v>9.6067464744993197E-2</v>
      </c>
      <c r="X57" s="95">
        <f>(VLOOKUP($A56,'RevPAR Raw Data'!$B$6:$BE$43,'RevPAR Raw Data'!T$1,FALSE))/100</f>
        <v>-0.21078946910423699</v>
      </c>
      <c r="Y57" s="96">
        <f>(VLOOKUP($A56,'RevPAR Raw Data'!$B$6:$BE$43,'RevPAR Raw Data'!U$1,FALSE))/100</f>
        <v>-0.139201709475718</v>
      </c>
      <c r="Z57" s="96">
        <f>(VLOOKUP($A56,'RevPAR Raw Data'!$B$6:$BE$43,'RevPAR Raw Data'!V$1,FALSE))/100</f>
        <v>5.2397991741577998E-2</v>
      </c>
      <c r="AA57" s="96">
        <f>(VLOOKUP($A56,'RevPAR Raw Data'!$B$6:$BE$43,'RevPAR Raw Data'!W$1,FALSE))/100</f>
        <v>0.38730475386636198</v>
      </c>
      <c r="AB57" s="96">
        <f>(VLOOKUP($A56,'RevPAR Raw Data'!$B$6:$BE$43,'RevPAR Raw Data'!X$1,FALSE))/100</f>
        <v>0.34645351298361704</v>
      </c>
      <c r="AC57" s="96">
        <f>(VLOOKUP($A56,'RevPAR Raw Data'!$B$6:$BE$43,'RevPAR Raw Data'!Y$1,FALSE))/100</f>
        <v>9.6241869684770498E-2</v>
      </c>
      <c r="AD57" s="97">
        <f>(VLOOKUP($A56,'RevPAR Raw Data'!$B$6:$BE$43,'RevPAR Raw Data'!AA$1,FALSE))/100</f>
        <v>0.22873282147034801</v>
      </c>
      <c r="AE57" s="97">
        <f>(VLOOKUP($A56,'RevPAR Raw Data'!$B$6:$BE$43,'RevPAR Raw Data'!AB$1,FALSE))/100</f>
        <v>5.5047742605394495E-2</v>
      </c>
      <c r="AF57" s="96">
        <f>(VLOOKUP($A56,'RevPAR Raw Data'!$B$6:$BE$43,'RevPAR Raw Data'!AC$1,FALSE))/100</f>
        <v>0.14224145826343901</v>
      </c>
      <c r="AG57" s="98">
        <f>(VLOOKUP($A56,'RevPAR Raw Data'!$B$6:$BE$43,'RevPAR Raw Data'!AE$1,FALSE))/100</f>
        <v>0.111752310373534</v>
      </c>
    </row>
    <row r="58" spans="1:33" x14ac:dyDescent="0.2">
      <c r="A58" s="155" t="s">
        <v>127</v>
      </c>
      <c r="B58" s="130"/>
      <c r="C58" s="131"/>
      <c r="D58" s="131"/>
      <c r="E58" s="131"/>
      <c r="F58" s="131"/>
      <c r="G58" s="132"/>
      <c r="H58" s="131"/>
      <c r="I58" s="131"/>
      <c r="J58" s="132"/>
      <c r="K58" s="133"/>
      <c r="M58" s="130"/>
      <c r="N58" s="131"/>
      <c r="O58" s="131"/>
      <c r="P58" s="131"/>
      <c r="Q58" s="131"/>
      <c r="R58" s="132"/>
      <c r="S58" s="131"/>
      <c r="T58" s="131"/>
      <c r="U58" s="132"/>
      <c r="V58" s="133"/>
      <c r="X58" s="130"/>
      <c r="Y58" s="131"/>
      <c r="Z58" s="131"/>
      <c r="AA58" s="131"/>
      <c r="AB58" s="131"/>
      <c r="AC58" s="132"/>
      <c r="AD58" s="131"/>
      <c r="AE58" s="131"/>
      <c r="AF58" s="132"/>
      <c r="AG58" s="133"/>
    </row>
    <row r="59" spans="1:33" x14ac:dyDescent="0.2">
      <c r="A59" s="134" t="s">
        <v>83</v>
      </c>
      <c r="B59" s="117">
        <f>(VLOOKUP($A59,'Occupancy Raw Data'!$B$8:$BE$45,'Occupancy Raw Data'!G$3,FALSE))/100</f>
        <v>0.55394172641642003</v>
      </c>
      <c r="C59" s="118">
        <f>(VLOOKUP($A59,'Occupancy Raw Data'!$B$8:$BE$45,'Occupancy Raw Data'!H$3,FALSE))/100</f>
        <v>0.69289505131449403</v>
      </c>
      <c r="D59" s="118">
        <f>(VLOOKUP($A59,'Occupancy Raw Data'!$B$8:$BE$45,'Occupancy Raw Data'!I$3,FALSE))/100</f>
        <v>0.75079959229579596</v>
      </c>
      <c r="E59" s="118">
        <f>(VLOOKUP($A59,'Occupancy Raw Data'!$B$8:$BE$45,'Occupancy Raw Data'!J$3,FALSE))/100</f>
        <v>0.73005412624771493</v>
      </c>
      <c r="F59" s="118">
        <f>(VLOOKUP($A59,'Occupancy Raw Data'!$B$8:$BE$45,'Occupancy Raw Data'!K$3,FALSE))/100</f>
        <v>0.68830837902432096</v>
      </c>
      <c r="G59" s="119">
        <f>(VLOOKUP($A59,'Occupancy Raw Data'!$B$8:$BE$45,'Occupancy Raw Data'!L$3,FALSE))/100</f>
        <v>0.68319977505974905</v>
      </c>
      <c r="H59" s="99">
        <f>(VLOOKUP($A59,'Occupancy Raw Data'!$B$8:$BE$45,'Occupancy Raw Data'!N$3,FALSE))/100</f>
        <v>0.71731336988612293</v>
      </c>
      <c r="I59" s="99">
        <f>(VLOOKUP($A59,'Occupancy Raw Data'!$B$8:$BE$45,'Occupancy Raw Data'!O$3,FALSE))/100</f>
        <v>0.72759384226064894</v>
      </c>
      <c r="J59" s="119">
        <f>(VLOOKUP($A59,'Occupancy Raw Data'!$B$8:$BE$45,'Occupancy Raw Data'!P$3,FALSE))/100</f>
        <v>0.72245360607338593</v>
      </c>
      <c r="K59" s="120">
        <f>(VLOOKUP($A59,'Occupancy Raw Data'!$B$8:$BE$45,'Occupancy Raw Data'!R$3,FALSE))/100</f>
        <v>0.69441515534936005</v>
      </c>
      <c r="M59" s="121">
        <f>VLOOKUP($A59,'ADR Raw Data'!$B$6:$BE$43,'ADR Raw Data'!G$1,FALSE)</f>
        <v>181.16216138191299</v>
      </c>
      <c r="N59" s="122">
        <f>VLOOKUP($A59,'ADR Raw Data'!$B$6:$BE$43,'ADR Raw Data'!H$1,FALSE)</f>
        <v>205.259947499904</v>
      </c>
      <c r="O59" s="122">
        <f>VLOOKUP($A59,'ADR Raw Data'!$B$6:$BE$43,'ADR Raw Data'!I$1,FALSE)</f>
        <v>216.193877725373</v>
      </c>
      <c r="P59" s="122">
        <f>VLOOKUP($A59,'ADR Raw Data'!$B$6:$BE$43,'ADR Raw Data'!J$1,FALSE)</f>
        <v>208.11214608959301</v>
      </c>
      <c r="Q59" s="122">
        <f>VLOOKUP($A59,'ADR Raw Data'!$B$6:$BE$43,'ADR Raw Data'!K$1,FALSE)</f>
        <v>187.819391332099</v>
      </c>
      <c r="R59" s="123">
        <f>VLOOKUP($A59,'ADR Raw Data'!$B$6:$BE$43,'ADR Raw Data'!L$1,FALSE)</f>
        <v>200.85075386863099</v>
      </c>
      <c r="S59" s="122">
        <f>VLOOKUP($A59,'ADR Raw Data'!$B$6:$BE$43,'ADR Raw Data'!N$1,FALSE)</f>
        <v>171.86653510706</v>
      </c>
      <c r="T59" s="122">
        <f>VLOOKUP($A59,'ADR Raw Data'!$B$6:$BE$43,'ADR Raw Data'!O$1,FALSE)</f>
        <v>170.52239330483201</v>
      </c>
      <c r="U59" s="123">
        <f>VLOOKUP($A59,'ADR Raw Data'!$B$6:$BE$43,'ADR Raw Data'!P$1,FALSE)</f>
        <v>171.18968244122499</v>
      </c>
      <c r="V59" s="124">
        <f>VLOOKUP($A59,'ADR Raw Data'!$B$6:$BE$43,'ADR Raw Data'!R$1,FALSE)</f>
        <v>192.033982827497</v>
      </c>
      <c r="X59" s="121">
        <f>VLOOKUP($A59,'RevPAR Raw Data'!$B$6:$BE$43,'RevPAR Raw Data'!G$1,FALSE)</f>
        <v>100.353280437227</v>
      </c>
      <c r="Y59" s="122">
        <f>VLOOKUP($A59,'RevPAR Raw Data'!$B$6:$BE$43,'RevPAR Raw Data'!H$1,FALSE)</f>
        <v>142.22360185575701</v>
      </c>
      <c r="Z59" s="122">
        <f>VLOOKUP($A59,'RevPAR Raw Data'!$B$6:$BE$43,'RevPAR Raw Data'!I$1,FALSE)</f>
        <v>162.31827525305701</v>
      </c>
      <c r="AA59" s="122">
        <f>VLOOKUP($A59,'RevPAR Raw Data'!$B$6:$BE$43,'RevPAR Raw Data'!J$1,FALSE)</f>
        <v>151.933130974975</v>
      </c>
      <c r="AB59" s="122">
        <f>VLOOKUP($A59,'RevPAR Raw Data'!$B$6:$BE$43,'RevPAR Raw Data'!K$1,FALSE)</f>
        <v>129.277660797132</v>
      </c>
      <c r="AC59" s="123">
        <f>VLOOKUP($A59,'RevPAR Raw Data'!$B$6:$BE$43,'RevPAR Raw Data'!L$1,FALSE)</f>
        <v>137.22118986362901</v>
      </c>
      <c r="AD59" s="122">
        <f>VLOOKUP($A59,'RevPAR Raw Data'!$B$6:$BE$43,'RevPAR Raw Data'!N$1,FALSE)</f>
        <v>123.282163468297</v>
      </c>
      <c r="AE59" s="122">
        <f>VLOOKUP($A59,'RevPAR Raw Data'!$B$6:$BE$43,'RevPAR Raw Data'!O$1,FALSE)</f>
        <v>124.071043336145</v>
      </c>
      <c r="AF59" s="123">
        <f>VLOOKUP($A59,'RevPAR Raw Data'!$B$6:$BE$43,'RevPAR Raw Data'!P$1,FALSE)</f>
        <v>123.67660340222101</v>
      </c>
      <c r="AG59" s="124">
        <f>VLOOKUP($A59,'RevPAR Raw Data'!$B$6:$BE$43,'RevPAR Raw Data'!R$1,FALSE)</f>
        <v>133.35130801751299</v>
      </c>
    </row>
    <row r="60" spans="1:33" x14ac:dyDescent="0.2">
      <c r="A60" s="101" t="s">
        <v>125</v>
      </c>
      <c r="B60" s="89">
        <f>(VLOOKUP($A59,'Occupancy Raw Data'!$B$8:$BE$51,'Occupancy Raw Data'!T$3,FALSE))/100</f>
        <v>-6.2679312212169699E-2</v>
      </c>
      <c r="C60" s="90">
        <f>(VLOOKUP($A59,'Occupancy Raw Data'!$B$8:$BE$51,'Occupancy Raw Data'!U$3,FALSE))/100</f>
        <v>-0.131849955850046</v>
      </c>
      <c r="D60" s="90">
        <f>(VLOOKUP($A59,'Occupancy Raw Data'!$B$8:$BE$51,'Occupancy Raw Data'!V$3,FALSE))/100</f>
        <v>-0.13184898422410402</v>
      </c>
      <c r="E60" s="90">
        <f>(VLOOKUP($A59,'Occupancy Raw Data'!$B$8:$BE$51,'Occupancy Raw Data'!W$3,FALSE))/100</f>
        <v>-0.14340008106051</v>
      </c>
      <c r="F60" s="90">
        <f>(VLOOKUP($A59,'Occupancy Raw Data'!$B$8:$BE$51,'Occupancy Raw Data'!X$3,FALSE))/100</f>
        <v>-7.4189640671089102E-2</v>
      </c>
      <c r="G60" s="90">
        <f>(VLOOKUP($A59,'Occupancy Raw Data'!$B$8:$BE$51,'Occupancy Raw Data'!Y$3,FALSE))/100</f>
        <v>-0.112652420521885</v>
      </c>
      <c r="H60" s="91">
        <f>(VLOOKUP($A59,'Occupancy Raw Data'!$B$8:$BE$51,'Occupancy Raw Data'!AA$3,FALSE))/100</f>
        <v>-4.0012549416642298E-2</v>
      </c>
      <c r="I60" s="91">
        <f>(VLOOKUP($A59,'Occupancy Raw Data'!$B$8:$BE$51,'Occupancy Raw Data'!AB$3,FALSE))/100</f>
        <v>-9.0738405827436489E-2</v>
      </c>
      <c r="J60" s="90">
        <f>(VLOOKUP($A59,'Occupancy Raw Data'!$B$8:$BE$51,'Occupancy Raw Data'!AC$3,FALSE))/100</f>
        <v>-6.6244040804258691E-2</v>
      </c>
      <c r="K60" s="92">
        <f>(VLOOKUP($A59,'Occupancy Raw Data'!$B$8:$BE$51,'Occupancy Raw Data'!AE$3,FALSE))/100</f>
        <v>-9.9346544665411513E-2</v>
      </c>
      <c r="M60" s="89">
        <f>(VLOOKUP($A59,'ADR Raw Data'!$B$6:$BE$49,'ADR Raw Data'!T$1,FALSE))/100</f>
        <v>-4.6396428146152899E-2</v>
      </c>
      <c r="N60" s="90">
        <f>(VLOOKUP($A59,'ADR Raw Data'!$B$6:$BE$49,'ADR Raw Data'!U$1,FALSE))/100</f>
        <v>-8.8567564987279399E-2</v>
      </c>
      <c r="O60" s="90">
        <f>(VLOOKUP($A59,'ADR Raw Data'!$B$6:$BE$49,'ADR Raw Data'!V$1,FALSE))/100</f>
        <v>-9.7466532836183589E-2</v>
      </c>
      <c r="P60" s="90">
        <f>(VLOOKUP($A59,'ADR Raw Data'!$B$6:$BE$49,'ADR Raw Data'!W$1,FALSE))/100</f>
        <v>-0.10664487365143399</v>
      </c>
      <c r="Q60" s="90">
        <f>(VLOOKUP($A59,'ADR Raw Data'!$B$6:$BE$49,'ADR Raw Data'!X$1,FALSE))/100</f>
        <v>-6.0762040206749204E-2</v>
      </c>
      <c r="R60" s="90">
        <f>(VLOOKUP($A59,'ADR Raw Data'!$B$6:$BE$49,'ADR Raw Data'!Y$1,FALSE))/100</f>
        <v>-8.6460894840212799E-2</v>
      </c>
      <c r="S60" s="91">
        <f>(VLOOKUP($A59,'ADR Raw Data'!$B$6:$BE$49,'ADR Raw Data'!AA$1,FALSE))/100</f>
        <v>-6.8391630842896692E-2</v>
      </c>
      <c r="T60" s="91">
        <f>(VLOOKUP($A59,'ADR Raw Data'!$B$6:$BE$49,'ADR Raw Data'!AB$1,FALSE))/100</f>
        <v>-0.100328953699545</v>
      </c>
      <c r="U60" s="90">
        <f>(VLOOKUP($A59,'ADR Raw Data'!$B$6:$BE$49,'ADR Raw Data'!AC$1,FALSE))/100</f>
        <v>-8.502515481805871E-2</v>
      </c>
      <c r="V60" s="92">
        <f>(VLOOKUP($A59,'ADR Raw Data'!$B$6:$BE$49,'ADR Raw Data'!AE$1,FALSE))/100</f>
        <v>-8.7580049624999004E-2</v>
      </c>
      <c r="X60" s="89">
        <f>(VLOOKUP($A59,'RevPAR Raw Data'!$B$6:$BE$43,'RevPAR Raw Data'!T$1,FALSE))/100</f>
        <v>-0.10616764415302</v>
      </c>
      <c r="Y60" s="90">
        <f>(VLOOKUP($A59,'RevPAR Raw Data'!$B$6:$BE$43,'RevPAR Raw Data'!U$1,FALSE))/100</f>
        <v>-0.208739891304006</v>
      </c>
      <c r="Z60" s="90">
        <f>(VLOOKUP($A59,'RevPAR Raw Data'!$B$6:$BE$43,'RevPAR Raw Data'!V$1,FALSE))/100</f>
        <v>-0.21646465370999199</v>
      </c>
      <c r="AA60" s="90">
        <f>(VLOOKUP($A59,'RevPAR Raw Data'!$B$6:$BE$43,'RevPAR Raw Data'!W$1,FALSE))/100</f>
        <v>-0.23475207118564101</v>
      </c>
      <c r="AB60" s="90">
        <f>(VLOOKUP($A59,'RevPAR Raw Data'!$B$6:$BE$43,'RevPAR Raw Data'!X$1,FALSE))/100</f>
        <v>-0.130443766948457</v>
      </c>
      <c r="AC60" s="90">
        <f>(VLOOKUP($A59,'RevPAR Raw Data'!$B$6:$BE$43,'RevPAR Raw Data'!Y$1,FALSE))/100</f>
        <v>-0.18937328627785999</v>
      </c>
      <c r="AD60" s="91">
        <f>(VLOOKUP($A59,'RevPAR Raw Data'!$B$6:$BE$43,'RevPAR Raw Data'!AA$1,FALSE))/100</f>
        <v>-0.105667656750752</v>
      </c>
      <c r="AE60" s="91">
        <f>(VLOOKUP($A59,'RevPAR Raw Data'!$B$6:$BE$43,'RevPAR Raw Data'!AB$1,FALSE))/100</f>
        <v>-0.18196367020995002</v>
      </c>
      <c r="AF60" s="90">
        <f>(VLOOKUP($A59,'RevPAR Raw Data'!$B$6:$BE$43,'RevPAR Raw Data'!AC$1,FALSE))/100</f>
        <v>-0.14563678579716099</v>
      </c>
      <c r="AG60" s="92">
        <f>(VLOOKUP($A59,'RevPAR Raw Data'!$B$6:$BE$43,'RevPAR Raw Data'!AE$1,FALSE))/100</f>
        <v>-0.17822581897854101</v>
      </c>
    </row>
    <row r="61" spans="1:33" x14ac:dyDescent="0.2">
      <c r="A61" s="139"/>
      <c r="B61" s="117"/>
      <c r="C61" s="118"/>
      <c r="D61" s="118"/>
      <c r="E61" s="118"/>
      <c r="F61" s="118"/>
      <c r="G61" s="118"/>
      <c r="H61" s="99"/>
      <c r="I61" s="99"/>
      <c r="J61" s="118"/>
      <c r="K61" s="141"/>
      <c r="M61" s="121"/>
      <c r="N61" s="122"/>
      <c r="O61" s="122"/>
      <c r="P61" s="122"/>
      <c r="Q61" s="122"/>
      <c r="R61" s="123"/>
      <c r="S61" s="122"/>
      <c r="T61" s="122"/>
      <c r="U61" s="123"/>
      <c r="V61" s="124"/>
      <c r="X61" s="121"/>
      <c r="Y61" s="122"/>
      <c r="Z61" s="122"/>
      <c r="AA61" s="122"/>
      <c r="AB61" s="122"/>
      <c r="AC61" s="123"/>
      <c r="AD61" s="122"/>
      <c r="AE61" s="122"/>
      <c r="AF61" s="123"/>
      <c r="AG61" s="124"/>
    </row>
    <row r="62" spans="1:33" x14ac:dyDescent="0.2">
      <c r="A62" s="116" t="s">
        <v>84</v>
      </c>
      <c r="B62" s="117">
        <f>(VLOOKUP($A62,'Occupancy Raw Data'!$B$8:$BE$45,'Occupancy Raw Data'!G$3,FALSE))/100</f>
        <v>0.65948002536461603</v>
      </c>
      <c r="C62" s="118">
        <f>(VLOOKUP($A62,'Occupancy Raw Data'!$B$8:$BE$45,'Occupancy Raw Data'!H$3,FALSE))/100</f>
        <v>0.77309236947791105</v>
      </c>
      <c r="D62" s="118">
        <f>(VLOOKUP($A62,'Occupancy Raw Data'!$B$8:$BE$45,'Occupancy Raw Data'!I$3,FALSE))/100</f>
        <v>0.81272458254068891</v>
      </c>
      <c r="E62" s="118">
        <f>(VLOOKUP($A62,'Occupancy Raw Data'!$B$8:$BE$45,'Occupancy Raw Data'!J$3,FALSE))/100</f>
        <v>0.71570492496300897</v>
      </c>
      <c r="F62" s="118">
        <f>(VLOOKUP($A62,'Occupancy Raw Data'!$B$8:$BE$45,'Occupancy Raw Data'!K$3,FALSE))/100</f>
        <v>0.71052631578947301</v>
      </c>
      <c r="G62" s="119">
        <f>(VLOOKUP($A62,'Occupancy Raw Data'!$B$8:$BE$45,'Occupancy Raw Data'!L$3,FALSE))/100</f>
        <v>0.7343056436271399</v>
      </c>
      <c r="H62" s="99">
        <f>(VLOOKUP($A62,'Occupancy Raw Data'!$B$8:$BE$45,'Occupancy Raw Data'!N$3,FALSE))/100</f>
        <v>0.69055168040583292</v>
      </c>
      <c r="I62" s="99">
        <f>(VLOOKUP($A62,'Occupancy Raw Data'!$B$8:$BE$45,'Occupancy Raw Data'!O$3,FALSE))/100</f>
        <v>0.73958993870217693</v>
      </c>
      <c r="J62" s="119">
        <f>(VLOOKUP($A62,'Occupancy Raw Data'!$B$8:$BE$45,'Occupancy Raw Data'!P$3,FALSE))/100</f>
        <v>0.71507080955400493</v>
      </c>
      <c r="K62" s="120">
        <f>(VLOOKUP($A62,'Occupancy Raw Data'!$B$8:$BE$45,'Occupancy Raw Data'!R$3,FALSE))/100</f>
        <v>0.72880997674910108</v>
      </c>
      <c r="M62" s="121">
        <f>VLOOKUP($A62,'ADR Raw Data'!$B$6:$BE$43,'ADR Raw Data'!G$1,FALSE)</f>
        <v>200.529477564102</v>
      </c>
      <c r="N62" s="122">
        <f>VLOOKUP($A62,'ADR Raw Data'!$B$6:$BE$43,'ADR Raw Data'!H$1,FALSE)</f>
        <v>238.78785645932999</v>
      </c>
      <c r="O62" s="122">
        <f>VLOOKUP($A62,'ADR Raw Data'!$B$6:$BE$43,'ADR Raw Data'!I$1,FALSE)</f>
        <v>254.026215864759</v>
      </c>
      <c r="P62" s="122">
        <f>VLOOKUP($A62,'ADR Raw Data'!$B$6:$BE$43,'ADR Raw Data'!J$1,FALSE)</f>
        <v>240.84042232722899</v>
      </c>
      <c r="Q62" s="122">
        <f>VLOOKUP($A62,'ADR Raw Data'!$B$6:$BE$43,'ADR Raw Data'!K$1,FALSE)</f>
        <v>206.49585304179601</v>
      </c>
      <c r="R62" s="123">
        <f>VLOOKUP($A62,'ADR Raw Data'!$B$6:$BE$43,'ADR Raw Data'!L$1,FALSE)</f>
        <v>229.43988687391999</v>
      </c>
      <c r="S62" s="122">
        <f>VLOOKUP($A62,'ADR Raw Data'!$B$6:$BE$43,'ADR Raw Data'!N$1,FALSE)</f>
        <v>162.77407713498599</v>
      </c>
      <c r="T62" s="122">
        <f>VLOOKUP($A62,'ADR Raw Data'!$B$6:$BE$43,'ADR Raw Data'!O$1,FALSE)</f>
        <v>161.232294941411</v>
      </c>
      <c r="U62" s="123">
        <f>VLOOKUP($A62,'ADR Raw Data'!$B$6:$BE$43,'ADR Raw Data'!P$1,FALSE)</f>
        <v>161.97675288205701</v>
      </c>
      <c r="V62" s="124">
        <f>VLOOKUP($A62,'ADR Raw Data'!$B$6:$BE$43,'ADR Raw Data'!R$1,FALSE)</f>
        <v>210.52807196718501</v>
      </c>
      <c r="X62" s="121">
        <f>VLOOKUP($A62,'RevPAR Raw Data'!$B$6:$BE$43,'RevPAR Raw Data'!G$1,FALSE)</f>
        <v>132.245184950327</v>
      </c>
      <c r="Y62" s="122">
        <f>VLOOKUP($A62,'RevPAR Raw Data'!$B$6:$BE$43,'RevPAR Raw Data'!H$1,FALSE)</f>
        <v>184.60506975269399</v>
      </c>
      <c r="Z62" s="122">
        <f>VLOOKUP($A62,'RevPAR Raw Data'!$B$6:$BE$43,'RevPAR Raw Data'!I$1,FALSE)</f>
        <v>206.45335024307701</v>
      </c>
      <c r="AA62" s="122">
        <f>VLOOKUP($A62,'RevPAR Raw Data'!$B$6:$BE$43,'RevPAR Raw Data'!J$1,FALSE)</f>
        <v>172.37067638976899</v>
      </c>
      <c r="AB62" s="122">
        <f>VLOOKUP($A62,'RevPAR Raw Data'!$B$6:$BE$43,'RevPAR Raw Data'!K$1,FALSE)</f>
        <v>146.72073768759199</v>
      </c>
      <c r="AC62" s="123">
        <f>VLOOKUP($A62,'RevPAR Raw Data'!$B$6:$BE$43,'RevPAR Raw Data'!L$1,FALSE)</f>
        <v>168.47900380469201</v>
      </c>
      <c r="AD62" s="122">
        <f>VLOOKUP($A62,'RevPAR Raw Data'!$B$6:$BE$43,'RevPAR Raw Data'!N$1,FALSE)</f>
        <v>112.403912492073</v>
      </c>
      <c r="AE62" s="122">
        <f>VLOOKUP($A62,'RevPAR Raw Data'!$B$6:$BE$43,'RevPAR Raw Data'!O$1,FALSE)</f>
        <v>119.24578313252999</v>
      </c>
      <c r="AF62" s="123">
        <f>VLOOKUP($A62,'RevPAR Raw Data'!$B$6:$BE$43,'RevPAR Raw Data'!P$1,FALSE)</f>
        <v>115.824847812301</v>
      </c>
      <c r="AG62" s="124">
        <f>VLOOKUP($A62,'RevPAR Raw Data'!$B$6:$BE$43,'RevPAR Raw Data'!R$1,FALSE)</f>
        <v>153.43495923543699</v>
      </c>
    </row>
    <row r="63" spans="1:33" x14ac:dyDescent="0.2">
      <c r="A63" s="101" t="s">
        <v>125</v>
      </c>
      <c r="B63" s="89">
        <f>(VLOOKUP($A62,'Occupancy Raw Data'!$B$8:$BE$51,'Occupancy Raw Data'!T$3,FALSE))/100</f>
        <v>-6.6499137456716498E-2</v>
      </c>
      <c r="C63" s="90">
        <f>(VLOOKUP($A62,'Occupancy Raw Data'!$B$8:$BE$51,'Occupancy Raw Data'!U$3,FALSE))/100</f>
        <v>-0.165518293242018</v>
      </c>
      <c r="D63" s="90">
        <f>(VLOOKUP($A62,'Occupancy Raw Data'!$B$8:$BE$51,'Occupancy Raw Data'!V$3,FALSE))/100</f>
        <v>-0.15574205209170799</v>
      </c>
      <c r="E63" s="90">
        <f>(VLOOKUP($A62,'Occupancy Raw Data'!$B$8:$BE$51,'Occupancy Raw Data'!W$3,FALSE))/100</f>
        <v>-0.252197915832094</v>
      </c>
      <c r="F63" s="90">
        <f>(VLOOKUP($A62,'Occupancy Raw Data'!$B$8:$BE$51,'Occupancy Raw Data'!X$3,FALSE))/100</f>
        <v>-0.17783893832001202</v>
      </c>
      <c r="G63" s="90">
        <f>(VLOOKUP($A62,'Occupancy Raw Data'!$B$8:$BE$51,'Occupancy Raw Data'!Y$3,FALSE))/100</f>
        <v>-0.16874295715354101</v>
      </c>
      <c r="H63" s="91">
        <f>(VLOOKUP($A62,'Occupancy Raw Data'!$B$8:$BE$51,'Occupancy Raw Data'!AA$3,FALSE))/100</f>
        <v>-0.14892842236859799</v>
      </c>
      <c r="I63" s="91">
        <f>(VLOOKUP($A62,'Occupancy Raw Data'!$B$8:$BE$51,'Occupancy Raw Data'!AB$3,FALSE))/100</f>
        <v>-0.158376695326816</v>
      </c>
      <c r="J63" s="90">
        <f>(VLOOKUP($A62,'Occupancy Raw Data'!$B$8:$BE$51,'Occupancy Raw Data'!AC$3,FALSE))/100</f>
        <v>-0.15384087831055202</v>
      </c>
      <c r="K63" s="92">
        <f>(VLOOKUP($A62,'Occupancy Raw Data'!$B$8:$BE$51,'Occupancy Raw Data'!AE$3,FALSE))/100</f>
        <v>-0.16461869498443801</v>
      </c>
      <c r="M63" s="89">
        <f>(VLOOKUP($A62,'ADR Raw Data'!$B$6:$BE$49,'ADR Raw Data'!T$1,FALSE))/100</f>
        <v>-6.4434681437362196E-2</v>
      </c>
      <c r="N63" s="90">
        <f>(VLOOKUP($A62,'ADR Raw Data'!$B$6:$BE$49,'ADR Raw Data'!U$1,FALSE))/100</f>
        <v>-2.4159596911614199E-2</v>
      </c>
      <c r="O63" s="90">
        <f>(VLOOKUP($A62,'ADR Raw Data'!$B$6:$BE$49,'ADR Raw Data'!V$1,FALSE))/100</f>
        <v>-4.1105251512934607E-2</v>
      </c>
      <c r="P63" s="90">
        <f>(VLOOKUP($A62,'ADR Raw Data'!$B$6:$BE$49,'ADR Raw Data'!W$1,FALSE))/100</f>
        <v>-8.6111160833465608E-2</v>
      </c>
      <c r="Q63" s="90">
        <f>(VLOOKUP($A62,'ADR Raw Data'!$B$6:$BE$49,'ADR Raw Data'!X$1,FALSE))/100</f>
        <v>-8.9116139472587702E-2</v>
      </c>
      <c r="R63" s="90">
        <f>(VLOOKUP($A62,'ADR Raw Data'!$B$6:$BE$49,'ADR Raw Data'!Y$1,FALSE))/100</f>
        <v>-6.2779106182876895E-2</v>
      </c>
      <c r="S63" s="91">
        <f>(VLOOKUP($A62,'ADR Raw Data'!$B$6:$BE$49,'ADR Raw Data'!AA$1,FALSE))/100</f>
        <v>-0.100325808130414</v>
      </c>
      <c r="T63" s="91">
        <f>(VLOOKUP($A62,'ADR Raw Data'!$B$6:$BE$49,'ADR Raw Data'!AB$1,FALSE))/100</f>
        <v>-8.8578956261683994E-2</v>
      </c>
      <c r="U63" s="90">
        <f>(VLOOKUP($A62,'ADR Raw Data'!$B$6:$BE$49,'ADR Raw Data'!AC$1,FALSE))/100</f>
        <v>-9.4260186556367406E-2</v>
      </c>
      <c r="V63" s="92">
        <f>(VLOOKUP($A62,'ADR Raw Data'!$B$6:$BE$49,'ADR Raw Data'!AE$1,FALSE))/100</f>
        <v>-7.0719955954085201E-2</v>
      </c>
      <c r="X63" s="89">
        <f>(VLOOKUP($A62,'RevPAR Raw Data'!$B$6:$BE$43,'RevPAR Raw Data'!T$1,FALSE))/100</f>
        <v>-0.126648968156195</v>
      </c>
      <c r="Y63" s="90">
        <f>(VLOOKUP($A62,'RevPAR Raw Data'!$B$6:$BE$43,'RevPAR Raw Data'!U$1,FALSE))/100</f>
        <v>-0.185679034907406</v>
      </c>
      <c r="Z63" s="90">
        <f>(VLOOKUP($A62,'RevPAR Raw Data'!$B$6:$BE$43,'RevPAR Raw Data'!V$1,FALSE))/100</f>
        <v>-0.19044548738227299</v>
      </c>
      <c r="AA63" s="90">
        <f>(VLOOKUP($A62,'RevPAR Raw Data'!$B$6:$BE$43,'RevPAR Raw Data'!W$1,FALSE))/100</f>
        <v>-0.31659202137347703</v>
      </c>
      <c r="AB63" s="90">
        <f>(VLOOKUP($A62,'RevPAR Raw Data'!$B$6:$BE$43,'RevPAR Raw Data'!X$1,FALSE))/100</f>
        <v>-0.25110675816161598</v>
      </c>
      <c r="AC63" s="90">
        <f>(VLOOKUP($A62,'RevPAR Raw Data'!$B$6:$BE$43,'RevPAR Raw Data'!Y$1,FALSE))/100</f>
        <v>-0.22092853131166301</v>
      </c>
      <c r="AD63" s="91">
        <f>(VLOOKUP($A62,'RevPAR Raw Data'!$B$6:$BE$43,'RevPAR Raw Data'!AA$1,FALSE))/100</f>
        <v>-0.23431286617129501</v>
      </c>
      <c r="AE63" s="91">
        <f>(VLOOKUP($A62,'RevPAR Raw Data'!$B$6:$BE$43,'RevPAR Raw Data'!AB$1,FALSE))/100</f>
        <v>-0.232926809220276</v>
      </c>
      <c r="AF63" s="90">
        <f>(VLOOKUP($A62,'RevPAR Raw Data'!$B$6:$BE$43,'RevPAR Raw Data'!AC$1,FALSE))/100</f>
        <v>-0.23359999497737099</v>
      </c>
      <c r="AG63" s="92">
        <f>(VLOOKUP($A62,'RevPAR Raw Data'!$B$6:$BE$43,'RevPAR Raw Data'!AE$1,FALSE))/100</f>
        <v>-0.22369682408000499</v>
      </c>
    </row>
    <row r="64" spans="1:33" x14ac:dyDescent="0.2">
      <c r="A64" s="139"/>
      <c r="B64" s="117"/>
      <c r="C64" s="118"/>
      <c r="D64" s="118"/>
      <c r="E64" s="118"/>
      <c r="F64" s="118"/>
      <c r="G64" s="119"/>
      <c r="H64" s="99"/>
      <c r="I64" s="99"/>
      <c r="J64" s="119"/>
      <c r="K64" s="120"/>
      <c r="M64" s="121"/>
      <c r="N64" s="122"/>
      <c r="O64" s="122"/>
      <c r="P64" s="122"/>
      <c r="Q64" s="122"/>
      <c r="R64" s="123"/>
      <c r="S64" s="122"/>
      <c r="T64" s="122"/>
      <c r="U64" s="123"/>
      <c r="V64" s="124"/>
      <c r="X64" s="121"/>
      <c r="Y64" s="122"/>
      <c r="Z64" s="122"/>
      <c r="AA64" s="122"/>
      <c r="AB64" s="122"/>
      <c r="AC64" s="123"/>
      <c r="AD64" s="122"/>
      <c r="AE64" s="122"/>
      <c r="AF64" s="123"/>
      <c r="AG64" s="124"/>
    </row>
    <row r="65" spans="1:33" x14ac:dyDescent="0.2">
      <c r="A65" s="116" t="s">
        <v>85</v>
      </c>
      <c r="B65" s="117">
        <f>(VLOOKUP($A65,'Occupancy Raw Data'!$B$8:$BE$45,'Occupancy Raw Data'!G$3,FALSE))/100</f>
        <v>0.53661367065103804</v>
      </c>
      <c r="C65" s="118">
        <f>(VLOOKUP($A65,'Occupancy Raw Data'!$B$8:$BE$45,'Occupancy Raw Data'!H$3,FALSE))/100</f>
        <v>0.69026343274921598</v>
      </c>
      <c r="D65" s="118">
        <f>(VLOOKUP($A65,'Occupancy Raw Data'!$B$8:$BE$45,'Occupancy Raw Data'!I$3,FALSE))/100</f>
        <v>0.73505860508297505</v>
      </c>
      <c r="E65" s="118">
        <f>(VLOOKUP($A65,'Occupancy Raw Data'!$B$8:$BE$45,'Occupancy Raw Data'!J$3,FALSE))/100</f>
        <v>0.68492514796332804</v>
      </c>
      <c r="F65" s="118">
        <f>(VLOOKUP($A65,'Occupancy Raw Data'!$B$8:$BE$45,'Occupancy Raw Data'!K$3,FALSE))/100</f>
        <v>0.64395961471509811</v>
      </c>
      <c r="G65" s="119">
        <f>(VLOOKUP($A65,'Occupancy Raw Data'!$B$8:$BE$45,'Occupancy Raw Data'!L$3,FALSE))/100</f>
        <v>0.65816409423233102</v>
      </c>
      <c r="H65" s="99">
        <f>(VLOOKUP($A65,'Occupancy Raw Data'!$B$8:$BE$45,'Occupancy Raw Data'!N$3,FALSE))/100</f>
        <v>0.67448067773006803</v>
      </c>
      <c r="I65" s="99">
        <f>(VLOOKUP($A65,'Occupancy Raw Data'!$B$8:$BE$45,'Occupancy Raw Data'!O$3,FALSE))/100</f>
        <v>0.696414065219914</v>
      </c>
      <c r="J65" s="119">
        <f>(VLOOKUP($A65,'Occupancy Raw Data'!$B$8:$BE$45,'Occupancy Raw Data'!P$3,FALSE))/100</f>
        <v>0.68544737147499102</v>
      </c>
      <c r="K65" s="120">
        <f>(VLOOKUP($A65,'Occupancy Raw Data'!$B$8:$BE$45,'Occupancy Raw Data'!R$3,FALSE))/100</f>
        <v>0.66595931630166205</v>
      </c>
      <c r="M65" s="121">
        <f>VLOOKUP($A65,'ADR Raw Data'!$B$6:$BE$43,'ADR Raw Data'!G$1,FALSE)</f>
        <v>142.42092128027599</v>
      </c>
      <c r="N65" s="122">
        <f>VLOOKUP($A65,'ADR Raw Data'!$B$6:$BE$43,'ADR Raw Data'!H$1,FALSE)</f>
        <v>171.87832716879601</v>
      </c>
      <c r="O65" s="122">
        <f>VLOOKUP($A65,'ADR Raw Data'!$B$6:$BE$43,'ADR Raw Data'!I$1,FALSE)</f>
        <v>177.24760814651</v>
      </c>
      <c r="P65" s="122">
        <f>VLOOKUP($A65,'ADR Raw Data'!$B$6:$BE$43,'ADR Raw Data'!J$1,FALSE)</f>
        <v>166.92497119620401</v>
      </c>
      <c r="Q65" s="122">
        <f>VLOOKUP($A65,'ADR Raw Data'!$B$6:$BE$43,'ADR Raw Data'!K$1,FALSE)</f>
        <v>152.47201297531001</v>
      </c>
      <c r="R65" s="123">
        <f>VLOOKUP($A65,'ADR Raw Data'!$B$6:$BE$43,'ADR Raw Data'!L$1,FALSE)</f>
        <v>163.44575801389399</v>
      </c>
      <c r="S65" s="122">
        <f>VLOOKUP($A65,'ADR Raw Data'!$B$6:$BE$43,'ADR Raw Data'!N$1,FALSE)</f>
        <v>139.05769786648301</v>
      </c>
      <c r="T65" s="122">
        <f>VLOOKUP($A65,'ADR Raw Data'!$B$6:$BE$43,'ADR Raw Data'!O$1,FALSE)</f>
        <v>136.801526412264</v>
      </c>
      <c r="U65" s="123">
        <f>VLOOKUP($A65,'ADR Raw Data'!$B$6:$BE$43,'ADR Raw Data'!P$1,FALSE)</f>
        <v>137.911563531702</v>
      </c>
      <c r="V65" s="124">
        <f>VLOOKUP($A65,'ADR Raw Data'!$B$6:$BE$43,'ADR Raw Data'!R$1,FALSE)</f>
        <v>155.93678516305701</v>
      </c>
      <c r="X65" s="121">
        <f>VLOOKUP($A65,'RevPAR Raw Data'!$B$6:$BE$43,'RevPAR Raw Data'!G$1,FALSE)</f>
        <v>76.425013345711903</v>
      </c>
      <c r="Y65" s="122">
        <f>VLOOKUP($A65,'RevPAR Raw Data'!$B$6:$BE$43,'RevPAR Raw Data'!H$1,FALSE)</f>
        <v>118.641324126726</v>
      </c>
      <c r="Z65" s="122">
        <f>VLOOKUP($A65,'RevPAR Raw Data'!$B$6:$BE$43,'RevPAR Raw Data'!I$1,FALSE)</f>
        <v>130.28737959846799</v>
      </c>
      <c r="AA65" s="122">
        <f>VLOOKUP($A65,'RevPAR Raw Data'!$B$6:$BE$43,'RevPAR Raw Data'!J$1,FALSE)</f>
        <v>114.331110595334</v>
      </c>
      <c r="AB65" s="122">
        <f>VLOOKUP($A65,'RevPAR Raw Data'!$B$6:$BE$43,'RevPAR Raw Data'!K$1,FALSE)</f>
        <v>98.185818730416599</v>
      </c>
      <c r="AC65" s="123">
        <f>VLOOKUP($A65,'RevPAR Raw Data'!$B$6:$BE$43,'RevPAR Raw Data'!L$1,FALSE)</f>
        <v>107.574129279331</v>
      </c>
      <c r="AD65" s="122">
        <f>VLOOKUP($A65,'RevPAR Raw Data'!$B$6:$BE$43,'RevPAR Raw Data'!N$1,FALSE)</f>
        <v>93.791730300568602</v>
      </c>
      <c r="AE65" s="122">
        <f>VLOOKUP($A65,'RevPAR Raw Data'!$B$6:$BE$43,'RevPAR Raw Data'!O$1,FALSE)</f>
        <v>95.270507137054594</v>
      </c>
      <c r="AF65" s="123">
        <f>VLOOKUP($A65,'RevPAR Raw Data'!$B$6:$BE$43,'RevPAR Raw Data'!P$1,FALSE)</f>
        <v>94.531118718811598</v>
      </c>
      <c r="AG65" s="124">
        <f>VLOOKUP($A65,'RevPAR Raw Data'!$B$6:$BE$43,'RevPAR Raw Data'!R$1,FALSE)</f>
        <v>103.847554833468</v>
      </c>
    </row>
    <row r="66" spans="1:33" x14ac:dyDescent="0.2">
      <c r="A66" s="101" t="s">
        <v>125</v>
      </c>
      <c r="B66" s="89">
        <f>(VLOOKUP($A65,'Occupancy Raw Data'!$B$8:$BE$51,'Occupancy Raw Data'!T$3,FALSE))/100</f>
        <v>-5.3446849552126398E-2</v>
      </c>
      <c r="C66" s="90">
        <f>(VLOOKUP($A65,'Occupancy Raw Data'!$B$8:$BE$51,'Occupancy Raw Data'!U$3,FALSE))/100</f>
        <v>-0.12784559439896301</v>
      </c>
      <c r="D66" s="90">
        <f>(VLOOKUP($A65,'Occupancy Raw Data'!$B$8:$BE$51,'Occupancy Raw Data'!V$3,FALSE))/100</f>
        <v>-0.15924152830786101</v>
      </c>
      <c r="E66" s="90">
        <f>(VLOOKUP($A65,'Occupancy Raw Data'!$B$8:$BE$51,'Occupancy Raw Data'!W$3,FALSE))/100</f>
        <v>-0.21383709584411498</v>
      </c>
      <c r="F66" s="90">
        <f>(VLOOKUP($A65,'Occupancy Raw Data'!$B$8:$BE$51,'Occupancy Raw Data'!X$3,FALSE))/100</f>
        <v>-0.12111284784474</v>
      </c>
      <c r="G66" s="90">
        <f>(VLOOKUP($A65,'Occupancy Raw Data'!$B$8:$BE$51,'Occupancy Raw Data'!Y$3,FALSE))/100</f>
        <v>-0.142248092669682</v>
      </c>
      <c r="H66" s="91">
        <f>(VLOOKUP($A65,'Occupancy Raw Data'!$B$8:$BE$51,'Occupancy Raw Data'!AA$3,FALSE))/100</f>
        <v>-7.0814980873969993E-2</v>
      </c>
      <c r="I66" s="91">
        <f>(VLOOKUP($A65,'Occupancy Raw Data'!$B$8:$BE$51,'Occupancy Raw Data'!AB$3,FALSE))/100</f>
        <v>-0.13497079552149802</v>
      </c>
      <c r="J66" s="90">
        <f>(VLOOKUP($A65,'Occupancy Raw Data'!$B$8:$BE$51,'Occupancy Raw Data'!AC$3,FALSE))/100</f>
        <v>-0.104552175192071</v>
      </c>
      <c r="K66" s="92">
        <f>(VLOOKUP($A65,'Occupancy Raw Data'!$B$8:$BE$51,'Occupancy Raw Data'!AE$3,FALSE))/100</f>
        <v>-0.13149621987820001</v>
      </c>
      <c r="M66" s="89">
        <f>(VLOOKUP($A65,'ADR Raw Data'!$B$6:$BE$49,'ADR Raw Data'!T$1,FALSE))/100</f>
        <v>-9.9083497639780194E-2</v>
      </c>
      <c r="N66" s="90">
        <f>(VLOOKUP($A65,'ADR Raw Data'!$B$6:$BE$49,'ADR Raw Data'!U$1,FALSE))/100</f>
        <v>-6.3577469705640099E-2</v>
      </c>
      <c r="O66" s="90">
        <f>(VLOOKUP($A65,'ADR Raw Data'!$B$6:$BE$49,'ADR Raw Data'!V$1,FALSE))/100</f>
        <v>-8.3587109734553508E-2</v>
      </c>
      <c r="P66" s="90">
        <f>(VLOOKUP($A65,'ADR Raw Data'!$B$6:$BE$49,'ADR Raw Data'!W$1,FALSE))/100</f>
        <v>-0.115800624973112</v>
      </c>
      <c r="Q66" s="90">
        <f>(VLOOKUP($A65,'ADR Raw Data'!$B$6:$BE$49,'ADR Raw Data'!X$1,FALSE))/100</f>
        <v>-8.4213207073767102E-2</v>
      </c>
      <c r="R66" s="90">
        <f>(VLOOKUP($A65,'ADR Raw Data'!$B$6:$BE$49,'ADR Raw Data'!Y$1,FALSE))/100</f>
        <v>-9.1797413814122403E-2</v>
      </c>
      <c r="S66" s="91">
        <f>(VLOOKUP($A65,'ADR Raw Data'!$B$6:$BE$49,'ADR Raw Data'!AA$1,FALSE))/100</f>
        <v>-5.0798987691894802E-2</v>
      </c>
      <c r="T66" s="91">
        <f>(VLOOKUP($A65,'ADR Raw Data'!$B$6:$BE$49,'ADR Raw Data'!AB$1,FALSE))/100</f>
        <v>-0.106971399660753</v>
      </c>
      <c r="U66" s="90">
        <f>(VLOOKUP($A65,'ADR Raw Data'!$B$6:$BE$49,'ADR Raw Data'!AC$1,FALSE))/100</f>
        <v>-8.0693783307355493E-2</v>
      </c>
      <c r="V66" s="92">
        <f>(VLOOKUP($A65,'ADR Raw Data'!$B$6:$BE$49,'ADR Raw Data'!AE$1,FALSE))/100</f>
        <v>-9.03439054178935E-2</v>
      </c>
      <c r="X66" s="89">
        <f>(VLOOKUP($A65,'RevPAR Raw Data'!$B$6:$BE$43,'RevPAR Raw Data'!T$1,FALSE))/100</f>
        <v>-0.147234646400454</v>
      </c>
      <c r="Y66" s="90">
        <f>(VLOOKUP($A65,'RevPAR Raw Data'!$B$6:$BE$43,'RevPAR Raw Data'!U$1,FALSE))/100</f>
        <v>-0.18329496469970302</v>
      </c>
      <c r="Z66" s="90">
        <f>(VLOOKUP($A65,'RevPAR Raw Data'!$B$6:$BE$43,'RevPAR Raw Data'!V$1,FALSE))/100</f>
        <v>-0.22951809894144698</v>
      </c>
      <c r="AA66" s="90">
        <f>(VLOOKUP($A65,'RevPAR Raw Data'!$B$6:$BE$43,'RevPAR Raw Data'!W$1,FALSE))/100</f>
        <v>-0.304875251476043</v>
      </c>
      <c r="AB66" s="90">
        <f>(VLOOKUP($A65,'RevPAR Raw Data'!$B$6:$BE$43,'RevPAR Raw Data'!X$1,FALSE))/100</f>
        <v>-0.19512675358366402</v>
      </c>
      <c r="AC66" s="90">
        <f>(VLOOKUP($A65,'RevPAR Raw Data'!$B$6:$BE$43,'RevPAR Raw Data'!Y$1,FALSE))/100</f>
        <v>-0.22098749945673599</v>
      </c>
      <c r="AD66" s="91">
        <f>(VLOOKUP($A65,'RevPAR Raw Data'!$B$6:$BE$43,'RevPAR Raw Data'!AA$1,FALSE))/100</f>
        <v>-0.118016639224046</v>
      </c>
      <c r="AE66" s="91">
        <f>(VLOOKUP($A65,'RevPAR Raw Data'!$B$6:$BE$43,'RevPAR Raw Data'!AB$1,FALSE))/100</f>
        <v>-0.22750418027199198</v>
      </c>
      <c r="AF66" s="90">
        <f>(VLOOKUP($A65,'RevPAR Raw Data'!$B$6:$BE$43,'RevPAR Raw Data'!AC$1,FALSE))/100</f>
        <v>-0.176809247930165</v>
      </c>
      <c r="AG66" s="92">
        <f>(VLOOKUP($A65,'RevPAR Raw Data'!$B$6:$BE$43,'RevPAR Raw Data'!AE$1,FALSE))/100</f>
        <v>-0.20996024324460699</v>
      </c>
    </row>
    <row r="67" spans="1:33" x14ac:dyDescent="0.2">
      <c r="A67" s="142"/>
      <c r="B67" s="117"/>
      <c r="C67" s="118"/>
      <c r="D67" s="118"/>
      <c r="E67" s="118"/>
      <c r="F67" s="118"/>
      <c r="G67" s="119"/>
      <c r="H67" s="99"/>
      <c r="I67" s="99"/>
      <c r="J67" s="119"/>
      <c r="K67" s="120"/>
      <c r="M67" s="121"/>
      <c r="N67" s="122"/>
      <c r="O67" s="122"/>
      <c r="P67" s="122"/>
      <c r="Q67" s="122"/>
      <c r="R67" s="123"/>
      <c r="S67" s="122"/>
      <c r="T67" s="122"/>
      <c r="U67" s="123"/>
      <c r="V67" s="124"/>
      <c r="X67" s="121"/>
      <c r="Y67" s="122"/>
      <c r="Z67" s="122"/>
      <c r="AA67" s="122"/>
      <c r="AB67" s="122"/>
      <c r="AC67" s="123"/>
      <c r="AD67" s="122"/>
      <c r="AE67" s="122"/>
      <c r="AF67" s="123"/>
      <c r="AG67" s="124"/>
    </row>
    <row r="68" spans="1:33" x14ac:dyDescent="0.2">
      <c r="A68" s="116" t="s">
        <v>26</v>
      </c>
      <c r="B68" s="117">
        <f>(VLOOKUP($A68,'Occupancy Raw Data'!$B$8:$BE$45,'Occupancy Raw Data'!G$3,FALSE))/100</f>
        <v>0.52044824399260603</v>
      </c>
      <c r="C68" s="118">
        <f>(VLOOKUP($A68,'Occupancy Raw Data'!$B$8:$BE$45,'Occupancy Raw Data'!H$3,FALSE))/100</f>
        <v>0.70055452865064594</v>
      </c>
      <c r="D68" s="118">
        <f>(VLOOKUP($A68,'Occupancy Raw Data'!$B$8:$BE$45,'Occupancy Raw Data'!I$3,FALSE))/100</f>
        <v>0.81792975970425108</v>
      </c>
      <c r="E68" s="118">
        <f>(VLOOKUP($A68,'Occupancy Raw Data'!$B$8:$BE$45,'Occupancy Raw Data'!J$3,FALSE))/100</f>
        <v>0.78535120147874293</v>
      </c>
      <c r="F68" s="118">
        <f>(VLOOKUP($A68,'Occupancy Raw Data'!$B$8:$BE$45,'Occupancy Raw Data'!K$3,FALSE))/100</f>
        <v>0.63897874306839098</v>
      </c>
      <c r="G68" s="119">
        <f>(VLOOKUP($A68,'Occupancy Raw Data'!$B$8:$BE$45,'Occupancy Raw Data'!L$3,FALSE))/100</f>
        <v>0.69265249537892704</v>
      </c>
      <c r="H68" s="99">
        <f>(VLOOKUP($A68,'Occupancy Raw Data'!$B$8:$BE$45,'Occupancy Raw Data'!N$3,FALSE))/100</f>
        <v>0.62881238447319698</v>
      </c>
      <c r="I68" s="99">
        <f>(VLOOKUP($A68,'Occupancy Raw Data'!$B$8:$BE$45,'Occupancy Raw Data'!O$3,FALSE))/100</f>
        <v>0.637939001848428</v>
      </c>
      <c r="J68" s="119">
        <f>(VLOOKUP($A68,'Occupancy Raw Data'!$B$8:$BE$45,'Occupancy Raw Data'!P$3,FALSE))/100</f>
        <v>0.63337569316081299</v>
      </c>
      <c r="K68" s="120">
        <f>(VLOOKUP($A68,'Occupancy Raw Data'!$B$8:$BE$45,'Occupancy Raw Data'!R$3,FALSE))/100</f>
        <v>0.67571626617375202</v>
      </c>
      <c r="M68" s="121">
        <f>VLOOKUP($A68,'ADR Raw Data'!$B$6:$BE$43,'ADR Raw Data'!G$1,FALSE)</f>
        <v>152.59415316315199</v>
      </c>
      <c r="N68" s="122">
        <f>VLOOKUP($A68,'ADR Raw Data'!$B$6:$BE$43,'ADR Raw Data'!H$1,FALSE)</f>
        <v>182.455501319261</v>
      </c>
      <c r="O68" s="122">
        <f>VLOOKUP($A68,'ADR Raw Data'!$B$6:$BE$43,'ADR Raw Data'!I$1,FALSE)</f>
        <v>200.34040677966101</v>
      </c>
      <c r="P68" s="122">
        <f>VLOOKUP($A68,'ADR Raw Data'!$B$6:$BE$43,'ADR Raw Data'!J$1,FALSE)</f>
        <v>195.577159458664</v>
      </c>
      <c r="Q68" s="122">
        <f>VLOOKUP($A68,'ADR Raw Data'!$B$6:$BE$43,'ADR Raw Data'!K$1,FALSE)</f>
        <v>159.21299041764499</v>
      </c>
      <c r="R68" s="123">
        <f>VLOOKUP($A68,'ADR Raw Data'!$B$6:$BE$43,'ADR Raw Data'!L$1,FALSE)</f>
        <v>180.87922743345101</v>
      </c>
      <c r="S68" s="122">
        <f>VLOOKUP($A68,'ADR Raw Data'!$B$6:$BE$43,'ADR Raw Data'!N$1,FALSE)</f>
        <v>132.12179129156701</v>
      </c>
      <c r="T68" s="122">
        <f>VLOOKUP($A68,'ADR Raw Data'!$B$6:$BE$43,'ADR Raw Data'!O$1,FALSE)</f>
        <v>130.789031148134</v>
      </c>
      <c r="U68" s="123">
        <f>VLOOKUP($A68,'ADR Raw Data'!$B$6:$BE$43,'ADR Raw Data'!P$1,FALSE)</f>
        <v>131.45061012311899</v>
      </c>
      <c r="V68" s="124">
        <f>VLOOKUP($A68,'ADR Raw Data'!$B$6:$BE$43,'ADR Raw Data'!R$1,FALSE)</f>
        <v>167.64168282734499</v>
      </c>
      <c r="X68" s="121">
        <f>VLOOKUP($A68,'RevPAR Raw Data'!$B$6:$BE$43,'RevPAR Raw Data'!G$1,FALSE)</f>
        <v>79.417359057301198</v>
      </c>
      <c r="Y68" s="122">
        <f>VLOOKUP($A68,'RevPAR Raw Data'!$B$6:$BE$43,'RevPAR Raw Data'!H$1,FALSE)</f>
        <v>127.820027726432</v>
      </c>
      <c r="Z68" s="122">
        <f>VLOOKUP($A68,'RevPAR Raw Data'!$B$6:$BE$43,'RevPAR Raw Data'!I$1,FALSE)</f>
        <v>163.86438077634</v>
      </c>
      <c r="AA68" s="122">
        <f>VLOOKUP($A68,'RevPAR Raw Data'!$B$6:$BE$43,'RevPAR Raw Data'!J$1,FALSE)</f>
        <v>153.59675716266099</v>
      </c>
      <c r="AB68" s="122">
        <f>VLOOKUP($A68,'RevPAR Raw Data'!$B$6:$BE$43,'RevPAR Raw Data'!K$1,FALSE)</f>
        <v>101.73371649722699</v>
      </c>
      <c r="AC68" s="123">
        <f>VLOOKUP($A68,'RevPAR Raw Data'!$B$6:$BE$43,'RevPAR Raw Data'!L$1,FALSE)</f>
        <v>125.286448243992</v>
      </c>
      <c r="AD68" s="122">
        <f>VLOOKUP($A68,'RevPAR Raw Data'!$B$6:$BE$43,'RevPAR Raw Data'!N$1,FALSE)</f>
        <v>83.079818622920499</v>
      </c>
      <c r="AE68" s="122">
        <f>VLOOKUP($A68,'RevPAR Raw Data'!$B$6:$BE$43,'RevPAR Raw Data'!O$1,FALSE)</f>
        <v>83.435423983364103</v>
      </c>
      <c r="AF68" s="123">
        <f>VLOOKUP($A68,'RevPAR Raw Data'!$B$6:$BE$43,'RevPAR Raw Data'!P$1,FALSE)</f>
        <v>83.257621303142301</v>
      </c>
      <c r="AG68" s="124">
        <f>VLOOKUP($A68,'RevPAR Raw Data'!$B$6:$BE$43,'RevPAR Raw Data'!R$1,FALSE)</f>
        <v>113.278211975178</v>
      </c>
    </row>
    <row r="69" spans="1:33" x14ac:dyDescent="0.2">
      <c r="A69" s="101" t="s">
        <v>125</v>
      </c>
      <c r="B69" s="89">
        <f>(VLOOKUP($A68,'Occupancy Raw Data'!$B$8:$BE$51,'Occupancy Raw Data'!T$3,FALSE))/100</f>
        <v>-5.1375314645969603E-2</v>
      </c>
      <c r="C69" s="90">
        <f>(VLOOKUP($A68,'Occupancy Raw Data'!$B$8:$BE$51,'Occupancy Raw Data'!U$3,FALSE))/100</f>
        <v>-0.143346352275285</v>
      </c>
      <c r="D69" s="90">
        <f>(VLOOKUP($A68,'Occupancy Raw Data'!$B$8:$BE$51,'Occupancy Raw Data'!V$3,FALSE))/100</f>
        <v>-8.6411528783088803E-2</v>
      </c>
      <c r="E69" s="90">
        <f>(VLOOKUP($A68,'Occupancy Raw Data'!$B$8:$BE$51,'Occupancy Raw Data'!W$3,FALSE))/100</f>
        <v>-0.13081066382963502</v>
      </c>
      <c r="F69" s="90">
        <f>(VLOOKUP($A68,'Occupancy Raw Data'!$B$8:$BE$51,'Occupancy Raw Data'!X$3,FALSE))/100</f>
        <v>-0.12626536086071599</v>
      </c>
      <c r="G69" s="90">
        <f>(VLOOKUP($A68,'Occupancy Raw Data'!$B$8:$BE$51,'Occupancy Raw Data'!Y$3,FALSE))/100</f>
        <v>-0.111202695685106</v>
      </c>
      <c r="H69" s="91">
        <f>(VLOOKUP($A68,'Occupancy Raw Data'!$B$8:$BE$51,'Occupancy Raw Data'!AA$3,FALSE))/100</f>
        <v>-0.10503960165533099</v>
      </c>
      <c r="I69" s="91">
        <f>(VLOOKUP($A68,'Occupancy Raw Data'!$B$8:$BE$51,'Occupancy Raw Data'!AB$3,FALSE))/100</f>
        <v>-0.19509309224256099</v>
      </c>
      <c r="J69" s="90">
        <f>(VLOOKUP($A68,'Occupancy Raw Data'!$B$8:$BE$51,'Occupancy Raw Data'!AC$3,FALSE))/100</f>
        <v>-0.152775090991947</v>
      </c>
      <c r="K69" s="92">
        <f>(VLOOKUP($A68,'Occupancy Raw Data'!$B$8:$BE$51,'Occupancy Raw Data'!AE$3,FALSE))/100</f>
        <v>-0.12273106964014201</v>
      </c>
      <c r="M69" s="89">
        <f>(VLOOKUP($A68,'ADR Raw Data'!$B$6:$BE$49,'ADR Raw Data'!T$1,FALSE))/100</f>
        <v>4.8478441108130495E-2</v>
      </c>
      <c r="N69" s="90">
        <f>(VLOOKUP($A68,'ADR Raw Data'!$B$6:$BE$49,'ADR Raw Data'!U$1,FALSE))/100</f>
        <v>-3.03575167545624E-2</v>
      </c>
      <c r="O69" s="90">
        <f>(VLOOKUP($A68,'ADR Raw Data'!$B$6:$BE$49,'ADR Raw Data'!V$1,FALSE))/100</f>
        <v>-3.34993281681416E-2</v>
      </c>
      <c r="P69" s="90">
        <f>(VLOOKUP($A68,'ADR Raw Data'!$B$6:$BE$49,'ADR Raw Data'!W$1,FALSE))/100</f>
        <v>-2.4568488754914301E-2</v>
      </c>
      <c r="Q69" s="90">
        <f>(VLOOKUP($A68,'ADR Raw Data'!$B$6:$BE$49,'ADR Raw Data'!X$1,FALSE))/100</f>
        <v>-3.0424337012314399E-2</v>
      </c>
      <c r="R69" s="90">
        <f>(VLOOKUP($A68,'ADR Raw Data'!$B$6:$BE$49,'ADR Raw Data'!Y$1,FALSE))/100</f>
        <v>-2.1860120756865099E-2</v>
      </c>
      <c r="S69" s="91">
        <f>(VLOOKUP($A68,'ADR Raw Data'!$B$6:$BE$49,'ADR Raw Data'!AA$1,FALSE))/100</f>
        <v>-4.2507997400321497E-3</v>
      </c>
      <c r="T69" s="91">
        <f>(VLOOKUP($A68,'ADR Raw Data'!$B$6:$BE$49,'ADR Raw Data'!AB$1,FALSE))/100</f>
        <v>-3.3527086239666701E-2</v>
      </c>
      <c r="U69" s="90">
        <f>(VLOOKUP($A68,'ADR Raw Data'!$B$6:$BE$49,'ADR Raw Data'!AC$1,FALSE))/100</f>
        <v>-1.9649981830748401E-2</v>
      </c>
      <c r="V69" s="92">
        <f>(VLOOKUP($A68,'ADR Raw Data'!$B$6:$BE$49,'ADR Raw Data'!AE$1,FALSE))/100</f>
        <v>-1.8631041775688299E-2</v>
      </c>
      <c r="X69" s="89">
        <f>(VLOOKUP($A68,'RevPAR Raw Data'!$B$6:$BE$43,'RevPAR Raw Data'!T$1,FALSE))/100</f>
        <v>-5.38746870331546E-3</v>
      </c>
      <c r="Y69" s="90">
        <f>(VLOOKUP($A68,'RevPAR Raw Data'!$B$6:$BE$43,'RevPAR Raw Data'!U$1,FALSE))/100</f>
        <v>-0.16935222973894501</v>
      </c>
      <c r="Z69" s="90">
        <f>(VLOOKUP($A68,'RevPAR Raw Data'!$B$6:$BE$43,'RevPAR Raw Data'!V$1,FALSE))/100</f>
        <v>-0.117016128791015</v>
      </c>
      <c r="AA69" s="90">
        <f>(VLOOKUP($A68,'RevPAR Raw Data'!$B$6:$BE$43,'RevPAR Raw Data'!W$1,FALSE))/100</f>
        <v>-0.152165332261228</v>
      </c>
      <c r="AB69" s="90">
        <f>(VLOOKUP($A68,'RevPAR Raw Data'!$B$6:$BE$43,'RevPAR Raw Data'!X$1,FALSE))/100</f>
        <v>-0.152848157981222</v>
      </c>
      <c r="AC69" s="90">
        <f>(VLOOKUP($A68,'RevPAR Raw Data'!$B$6:$BE$43,'RevPAR Raw Data'!Y$1,FALSE))/100</f>
        <v>-0.13063191208580599</v>
      </c>
      <c r="AD69" s="91">
        <f>(VLOOKUP($A68,'RevPAR Raw Data'!$B$6:$BE$43,'RevPAR Raw Data'!AA$1,FALSE))/100</f>
        <v>-0.10884389908395301</v>
      </c>
      <c r="AE69" s="91">
        <f>(VLOOKUP($A68,'RevPAR Raw Data'!$B$6:$BE$43,'RevPAR Raw Data'!AB$1,FALSE))/100</f>
        <v>-0.22207927555384799</v>
      </c>
      <c r="AF69" s="90">
        <f>(VLOOKUP($A68,'RevPAR Raw Data'!$B$6:$BE$43,'RevPAR Raw Data'!AC$1,FALSE))/100</f>
        <v>-0.16942304506051301</v>
      </c>
      <c r="AG69" s="92">
        <f>(VLOOKUP($A68,'RevPAR Raw Data'!$B$6:$BE$43,'RevPAR Raw Data'!AE$1,FALSE))/100</f>
        <v>-0.13907550373018998</v>
      </c>
    </row>
    <row r="70" spans="1:33" x14ac:dyDescent="0.2">
      <c r="A70" s="139"/>
      <c r="B70" s="117"/>
      <c r="C70" s="118"/>
      <c r="D70" s="118"/>
      <c r="E70" s="118"/>
      <c r="F70" s="118"/>
      <c r="G70" s="119"/>
      <c r="H70" s="99"/>
      <c r="I70" s="99"/>
      <c r="J70" s="119"/>
      <c r="K70" s="120"/>
      <c r="M70" s="121"/>
      <c r="N70" s="122"/>
      <c r="O70" s="122"/>
      <c r="P70" s="122"/>
      <c r="Q70" s="122"/>
      <c r="R70" s="123"/>
      <c r="S70" s="122"/>
      <c r="T70" s="122"/>
      <c r="U70" s="123"/>
      <c r="V70" s="124"/>
      <c r="X70" s="121"/>
      <c r="Y70" s="122"/>
      <c r="Z70" s="122"/>
      <c r="AA70" s="122"/>
      <c r="AB70" s="122"/>
      <c r="AC70" s="123"/>
      <c r="AD70" s="122"/>
      <c r="AE70" s="122"/>
      <c r="AF70" s="123"/>
      <c r="AG70" s="124"/>
    </row>
    <row r="71" spans="1:33" x14ac:dyDescent="0.2">
      <c r="A71" s="116" t="s">
        <v>24</v>
      </c>
      <c r="B71" s="117">
        <f>(VLOOKUP($A71,'Occupancy Raw Data'!$B$8:$BE$45,'Occupancy Raw Data'!G$3,FALSE))/100</f>
        <v>0.50916530278232397</v>
      </c>
      <c r="C71" s="118">
        <f>(VLOOKUP($A71,'Occupancy Raw Data'!$B$8:$BE$45,'Occupancy Raw Data'!H$3,FALSE))/100</f>
        <v>0.64942716857610405</v>
      </c>
      <c r="D71" s="118">
        <f>(VLOOKUP($A71,'Occupancy Raw Data'!$B$8:$BE$45,'Occupancy Raw Data'!I$3,FALSE))/100</f>
        <v>0.69869067103109606</v>
      </c>
      <c r="E71" s="118">
        <f>(VLOOKUP($A71,'Occupancy Raw Data'!$B$8:$BE$45,'Occupancy Raw Data'!J$3,FALSE))/100</f>
        <v>0.69247135842880492</v>
      </c>
      <c r="F71" s="118">
        <f>(VLOOKUP($A71,'Occupancy Raw Data'!$B$8:$BE$45,'Occupancy Raw Data'!K$3,FALSE))/100</f>
        <v>0.62029459901800299</v>
      </c>
      <c r="G71" s="119">
        <f>(VLOOKUP($A71,'Occupancy Raw Data'!$B$8:$BE$45,'Occupancy Raw Data'!L$3,FALSE))/100</f>
        <v>0.63400981996726602</v>
      </c>
      <c r="H71" s="99">
        <f>(VLOOKUP($A71,'Occupancy Raw Data'!$B$8:$BE$45,'Occupancy Raw Data'!N$3,FALSE))/100</f>
        <v>0.610310965630114</v>
      </c>
      <c r="I71" s="99">
        <f>(VLOOKUP($A71,'Occupancy Raw Data'!$B$8:$BE$45,'Occupancy Raw Data'!O$3,FALSE))/100</f>
        <v>0.632896890343698</v>
      </c>
      <c r="J71" s="119">
        <f>(VLOOKUP($A71,'Occupancy Raw Data'!$B$8:$BE$45,'Occupancy Raw Data'!P$3,FALSE))/100</f>
        <v>0.621603927986906</v>
      </c>
      <c r="K71" s="120">
        <f>(VLOOKUP($A71,'Occupancy Raw Data'!$B$8:$BE$45,'Occupancy Raw Data'!R$3,FALSE))/100</f>
        <v>0.63046527940144903</v>
      </c>
      <c r="M71" s="121">
        <f>VLOOKUP($A71,'ADR Raw Data'!$B$6:$BE$43,'ADR Raw Data'!G$1,FALSE)</f>
        <v>145.09432336869099</v>
      </c>
      <c r="N71" s="122">
        <f>VLOOKUP($A71,'ADR Raw Data'!$B$6:$BE$43,'ADR Raw Data'!H$1,FALSE)</f>
        <v>147.40288810483801</v>
      </c>
      <c r="O71" s="122">
        <f>VLOOKUP($A71,'ADR Raw Data'!$B$6:$BE$43,'ADR Raw Data'!I$1,FALSE)</f>
        <v>150.39964862965499</v>
      </c>
      <c r="P71" s="122">
        <f>VLOOKUP($A71,'ADR Raw Data'!$B$6:$BE$43,'ADR Raw Data'!J$1,FALSE)</f>
        <v>143.938525171354</v>
      </c>
      <c r="Q71" s="122">
        <f>VLOOKUP($A71,'ADR Raw Data'!$B$6:$BE$43,'ADR Raw Data'!K$1,FALSE)</f>
        <v>138.36762269129201</v>
      </c>
      <c r="R71" s="123">
        <f>VLOOKUP($A71,'ADR Raw Data'!$B$6:$BE$43,'ADR Raw Data'!L$1,FALSE)</f>
        <v>145.16786566162401</v>
      </c>
      <c r="S71" s="122">
        <f>VLOOKUP($A71,'ADR Raw Data'!$B$6:$BE$43,'ADR Raw Data'!N$1,FALSE)</f>
        <v>147.30816304639299</v>
      </c>
      <c r="T71" s="122">
        <f>VLOOKUP($A71,'ADR Raw Data'!$B$6:$BE$43,'ADR Raw Data'!O$1,FALSE)</f>
        <v>155.35073441944601</v>
      </c>
      <c r="U71" s="123">
        <f>VLOOKUP($A71,'ADR Raw Data'!$B$6:$BE$43,'ADR Raw Data'!P$1,FALSE)</f>
        <v>151.40250526592899</v>
      </c>
      <c r="V71" s="124">
        <f>VLOOKUP($A71,'ADR Raw Data'!$B$6:$BE$43,'ADR Raw Data'!R$1,FALSE)</f>
        <v>146.924154274058</v>
      </c>
      <c r="X71" s="121">
        <f>VLOOKUP($A71,'RevPAR Raw Data'!$B$6:$BE$43,'RevPAR Raw Data'!G$1,FALSE)</f>
        <v>73.876995090016294</v>
      </c>
      <c r="Y71" s="122">
        <f>VLOOKUP($A71,'RevPAR Raw Data'!$B$6:$BE$43,'RevPAR Raw Data'!H$1,FALSE)</f>
        <v>95.727440261865695</v>
      </c>
      <c r="Z71" s="122">
        <f>VLOOKUP($A71,'RevPAR Raw Data'!$B$6:$BE$43,'RevPAR Raw Data'!I$1,FALSE)</f>
        <v>105.082831423895</v>
      </c>
      <c r="AA71" s="122">
        <f>VLOOKUP($A71,'RevPAR Raw Data'!$B$6:$BE$43,'RevPAR Raw Data'!J$1,FALSE)</f>
        <v>99.673306055646407</v>
      </c>
      <c r="AB71" s="122">
        <f>VLOOKUP($A71,'RevPAR Raw Data'!$B$6:$BE$43,'RevPAR Raw Data'!K$1,FALSE)</f>
        <v>85.828689034369802</v>
      </c>
      <c r="AC71" s="123">
        <f>VLOOKUP($A71,'RevPAR Raw Data'!$B$6:$BE$43,'RevPAR Raw Data'!L$1,FALSE)</f>
        <v>92.037852373158699</v>
      </c>
      <c r="AD71" s="122">
        <f>VLOOKUP($A71,'RevPAR Raw Data'!$B$6:$BE$43,'RevPAR Raw Data'!N$1,FALSE)</f>
        <v>89.903787234042497</v>
      </c>
      <c r="AE71" s="122">
        <f>VLOOKUP($A71,'RevPAR Raw Data'!$B$6:$BE$43,'RevPAR Raw Data'!O$1,FALSE)</f>
        <v>98.320996726677507</v>
      </c>
      <c r="AF71" s="123">
        <f>VLOOKUP($A71,'RevPAR Raw Data'!$B$6:$BE$43,'RevPAR Raw Data'!P$1,FALSE)</f>
        <v>94.112391980360002</v>
      </c>
      <c r="AG71" s="124">
        <f>VLOOKUP($A71,'RevPAR Raw Data'!$B$6:$BE$43,'RevPAR Raw Data'!R$1,FALSE)</f>
        <v>92.630577975216198</v>
      </c>
    </row>
    <row r="72" spans="1:33" x14ac:dyDescent="0.2">
      <c r="A72" s="101" t="s">
        <v>125</v>
      </c>
      <c r="B72" s="89">
        <f>(VLOOKUP($A71,'Occupancy Raw Data'!$B$8:$BE$51,'Occupancy Raw Data'!T$3,FALSE))/100</f>
        <v>1.6669922907171498E-2</v>
      </c>
      <c r="C72" s="90">
        <f>(VLOOKUP($A71,'Occupancy Raw Data'!$B$8:$BE$51,'Occupancy Raw Data'!U$3,FALSE))/100</f>
        <v>-5.9429116152611004E-2</v>
      </c>
      <c r="D72" s="90">
        <f>(VLOOKUP($A71,'Occupancy Raw Data'!$B$8:$BE$51,'Occupancy Raw Data'!V$3,FALSE))/100</f>
        <v>-6.4848209870491197E-2</v>
      </c>
      <c r="E72" s="90">
        <f>(VLOOKUP($A71,'Occupancy Raw Data'!$B$8:$BE$51,'Occupancy Raw Data'!W$3,FALSE))/100</f>
        <v>-7.8611246185362804E-2</v>
      </c>
      <c r="F72" s="90">
        <f>(VLOOKUP($A71,'Occupancy Raw Data'!$B$8:$BE$51,'Occupancy Raw Data'!X$3,FALSE))/100</f>
        <v>-9.7930807853413102E-3</v>
      </c>
      <c r="G72" s="90">
        <f>(VLOOKUP($A71,'Occupancy Raw Data'!$B$8:$BE$51,'Occupancy Raw Data'!Y$3,FALSE))/100</f>
        <v>-4.4129409978917504E-2</v>
      </c>
      <c r="H72" s="91">
        <f>(VLOOKUP($A71,'Occupancy Raw Data'!$B$8:$BE$51,'Occupancy Raw Data'!AA$3,FALSE))/100</f>
        <v>-5.1212866534392699E-2</v>
      </c>
      <c r="I72" s="91">
        <f>(VLOOKUP($A71,'Occupancy Raw Data'!$B$8:$BE$51,'Occupancy Raw Data'!AB$3,FALSE))/100</f>
        <v>-6.8159027733495803E-2</v>
      </c>
      <c r="J72" s="90">
        <f>(VLOOKUP($A71,'Occupancy Raw Data'!$B$8:$BE$51,'Occupancy Raw Data'!AC$3,FALSE))/100</f>
        <v>-5.9916193889366802E-2</v>
      </c>
      <c r="K72" s="92">
        <f>(VLOOKUP($A71,'Occupancy Raw Data'!$B$8:$BE$51,'Occupancy Raw Data'!AE$3,FALSE))/100</f>
        <v>-4.8629913607178998E-2</v>
      </c>
      <c r="M72" s="89">
        <f>(VLOOKUP($A71,'ADR Raw Data'!$B$6:$BE$49,'ADR Raw Data'!T$1,FALSE))/100</f>
        <v>4.9942095535389301E-2</v>
      </c>
      <c r="N72" s="90">
        <f>(VLOOKUP($A71,'ADR Raw Data'!$B$6:$BE$49,'ADR Raw Data'!U$1,FALSE))/100</f>
        <v>-1.2496610870900199E-2</v>
      </c>
      <c r="O72" s="90">
        <f>(VLOOKUP($A71,'ADR Raw Data'!$B$6:$BE$49,'ADR Raw Data'!V$1,FALSE))/100</f>
        <v>-4.2014707961391604E-2</v>
      </c>
      <c r="P72" s="90">
        <f>(VLOOKUP($A71,'ADR Raw Data'!$B$6:$BE$49,'ADR Raw Data'!W$1,FALSE))/100</f>
        <v>-5.6396833790729899E-2</v>
      </c>
      <c r="Q72" s="90">
        <f>(VLOOKUP($A71,'ADR Raw Data'!$B$6:$BE$49,'ADR Raw Data'!X$1,FALSE))/100</f>
        <v>-7.35595223127577E-3</v>
      </c>
      <c r="R72" s="90">
        <f>(VLOOKUP($A71,'ADR Raw Data'!$B$6:$BE$49,'ADR Raw Data'!Y$1,FALSE))/100</f>
        <v>-2.05459138728365E-2</v>
      </c>
      <c r="S72" s="91">
        <f>(VLOOKUP($A71,'ADR Raw Data'!$B$6:$BE$49,'ADR Raw Data'!AA$1,FALSE))/100</f>
        <v>-4.2266418978678499E-2</v>
      </c>
      <c r="T72" s="91">
        <f>(VLOOKUP($A71,'ADR Raw Data'!$B$6:$BE$49,'ADR Raw Data'!AB$1,FALSE))/100</f>
        <v>-7.5658051981084499E-3</v>
      </c>
      <c r="U72" s="90">
        <f>(VLOOKUP($A71,'ADR Raw Data'!$B$6:$BE$49,'ADR Raw Data'!AC$1,FALSE))/100</f>
        <v>-2.4525734593605901E-2</v>
      </c>
      <c r="V72" s="92">
        <f>(VLOOKUP($A71,'ADR Raw Data'!$B$6:$BE$49,'ADR Raw Data'!AE$1,FALSE))/100</f>
        <v>-2.1858636711574099E-2</v>
      </c>
      <c r="X72" s="89">
        <f>(VLOOKUP($A71,'RevPAR Raw Data'!$B$6:$BE$43,'RevPAR Raw Data'!T$1,FALSE))/100</f>
        <v>6.74445493249584E-2</v>
      </c>
      <c r="Y72" s="90">
        <f>(VLOOKUP($A71,'RevPAR Raw Data'!$B$6:$BE$43,'RevPAR Raw Data'!U$1,FALSE))/100</f>
        <v>-7.1183064484550501E-2</v>
      </c>
      <c r="Z72" s="90">
        <f>(VLOOKUP($A71,'RevPAR Raw Data'!$B$6:$BE$43,'RevPAR Raw Data'!V$1,FALSE))/100</f>
        <v>-0.10413833923235501</v>
      </c>
      <c r="AA72" s="90">
        <f>(VLOOKUP($A71,'RevPAR Raw Data'!$B$6:$BE$43,'RevPAR Raw Data'!W$1,FALSE))/100</f>
        <v>-0.13057465459089401</v>
      </c>
      <c r="AB72" s="90">
        <f>(VLOOKUP($A71,'RevPAR Raw Data'!$B$6:$BE$43,'RevPAR Raw Data'!X$1,FALSE))/100</f>
        <v>-1.7076995582162999E-2</v>
      </c>
      <c r="AC72" s="90">
        <f>(VLOOKUP($A71,'RevPAR Raw Data'!$B$6:$BE$43,'RevPAR Raw Data'!Y$1,FALSE))/100</f>
        <v>-6.3768644795068205E-2</v>
      </c>
      <c r="AD72" s="91">
        <f>(VLOOKUP($A71,'RevPAR Raw Data'!$B$6:$BE$43,'RevPAR Raw Data'!AA$1,FALSE))/100</f>
        <v>-9.1314701039029403E-2</v>
      </c>
      <c r="AE72" s="91">
        <f>(VLOOKUP($A71,'RevPAR Raw Data'!$B$6:$BE$43,'RevPAR Raw Data'!AB$1,FALSE))/100</f>
        <v>-7.5209155005280096E-2</v>
      </c>
      <c r="AF72" s="90">
        <f>(VLOOKUP($A71,'RevPAR Raw Data'!$B$6:$BE$43,'RevPAR Raw Data'!AC$1,FALSE))/100</f>
        <v>-8.2972439813783105E-2</v>
      </c>
      <c r="AG72" s="92">
        <f>(VLOOKUP($A71,'RevPAR Raw Data'!$B$6:$BE$43,'RevPAR Raw Data'!AE$1,FALSE))/100</f>
        <v>-6.94255667038986E-2</v>
      </c>
    </row>
    <row r="73" spans="1:33" x14ac:dyDescent="0.2">
      <c r="A73" s="139"/>
      <c r="B73" s="117"/>
      <c r="C73" s="118"/>
      <c r="D73" s="118"/>
      <c r="E73" s="118"/>
      <c r="F73" s="118"/>
      <c r="G73" s="119"/>
      <c r="H73" s="99"/>
      <c r="I73" s="99"/>
      <c r="J73" s="119"/>
      <c r="K73" s="120"/>
      <c r="M73" s="121"/>
      <c r="N73" s="122"/>
      <c r="O73" s="122"/>
      <c r="P73" s="122"/>
      <c r="Q73" s="122"/>
      <c r="R73" s="123"/>
      <c r="S73" s="122"/>
      <c r="T73" s="122"/>
      <c r="U73" s="123"/>
      <c r="V73" s="124"/>
      <c r="X73" s="121"/>
      <c r="Y73" s="122"/>
      <c r="Z73" s="122"/>
      <c r="AA73" s="122"/>
      <c r="AB73" s="122"/>
      <c r="AC73" s="123"/>
      <c r="AD73" s="122"/>
      <c r="AE73" s="122"/>
      <c r="AF73" s="123"/>
      <c r="AG73" s="124"/>
    </row>
    <row r="74" spans="1:33" x14ac:dyDescent="0.2">
      <c r="A74" s="116" t="s">
        <v>27</v>
      </c>
      <c r="B74" s="117">
        <f>(VLOOKUP($A74,'Occupancy Raw Data'!$B$8:$BE$45,'Occupancy Raw Data'!G$3,FALSE))/100</f>
        <v>0.50309323906319003</v>
      </c>
      <c r="C74" s="118">
        <f>(VLOOKUP($A74,'Occupancy Raw Data'!$B$8:$BE$45,'Occupancy Raw Data'!H$3,FALSE))/100</f>
        <v>0.59677419354838701</v>
      </c>
      <c r="D74" s="118">
        <f>(VLOOKUP($A74,'Occupancy Raw Data'!$B$8:$BE$45,'Occupancy Raw Data'!I$3,FALSE))/100</f>
        <v>0.65344675209898295</v>
      </c>
      <c r="E74" s="118">
        <f>(VLOOKUP($A74,'Occupancy Raw Data'!$B$8:$BE$45,'Occupancy Raw Data'!J$3,FALSE))/100</f>
        <v>0.68835616438356095</v>
      </c>
      <c r="F74" s="118">
        <f>(VLOOKUP($A74,'Occupancy Raw Data'!$B$8:$BE$45,'Occupancy Raw Data'!K$3,FALSE))/100</f>
        <v>0.72823685373398106</v>
      </c>
      <c r="G74" s="119">
        <f>(VLOOKUP($A74,'Occupancy Raw Data'!$B$8:$BE$45,'Occupancy Raw Data'!L$3,FALSE))/100</f>
        <v>0.63398144056562</v>
      </c>
      <c r="H74" s="99">
        <f>(VLOOKUP($A74,'Occupancy Raw Data'!$B$8:$BE$45,'Occupancy Raw Data'!N$3,FALSE))/100</f>
        <v>0.85229783473265497</v>
      </c>
      <c r="I74" s="99">
        <f>(VLOOKUP($A74,'Occupancy Raw Data'!$B$8:$BE$45,'Occupancy Raw Data'!O$3,FALSE))/100</f>
        <v>0.80368979231109094</v>
      </c>
      <c r="J74" s="119">
        <f>(VLOOKUP($A74,'Occupancy Raw Data'!$B$8:$BE$45,'Occupancy Raw Data'!P$3,FALSE))/100</f>
        <v>0.82799381352187296</v>
      </c>
      <c r="K74" s="120">
        <f>(VLOOKUP($A74,'Occupancy Raw Data'!$B$8:$BE$45,'Occupancy Raw Data'!R$3,FALSE))/100</f>
        <v>0.68941354712454994</v>
      </c>
      <c r="M74" s="121">
        <f>VLOOKUP($A74,'ADR Raw Data'!$B$6:$BE$43,'ADR Raw Data'!G$1,FALSE)</f>
        <v>93.406012296881798</v>
      </c>
      <c r="N74" s="122">
        <f>VLOOKUP($A74,'ADR Raw Data'!$B$6:$BE$43,'ADR Raw Data'!H$1,FALSE)</f>
        <v>98.170559052202805</v>
      </c>
      <c r="O74" s="122">
        <f>VLOOKUP($A74,'ADR Raw Data'!$B$6:$BE$43,'ADR Raw Data'!I$1,FALSE)</f>
        <v>102.074823330515</v>
      </c>
      <c r="P74" s="122">
        <f>VLOOKUP($A74,'ADR Raw Data'!$B$6:$BE$43,'ADR Raw Data'!J$1,FALSE)</f>
        <v>103.417709837907</v>
      </c>
      <c r="Q74" s="122">
        <f>VLOOKUP($A74,'ADR Raw Data'!$B$6:$BE$43,'ADR Raw Data'!K$1,FALSE)</f>
        <v>109.63656401698999</v>
      </c>
      <c r="R74" s="123">
        <f>VLOOKUP($A74,'ADR Raw Data'!$B$6:$BE$43,'ADR Raw Data'!L$1,FALSE)</f>
        <v>101.992782463232</v>
      </c>
      <c r="S74" s="122">
        <f>VLOOKUP($A74,'ADR Raw Data'!$B$6:$BE$43,'ADR Raw Data'!N$1,FALSE)</f>
        <v>128.11074789371301</v>
      </c>
      <c r="T74" s="122">
        <f>VLOOKUP($A74,'ADR Raw Data'!$B$6:$BE$43,'ADR Raw Data'!O$1,FALSE)</f>
        <v>125.473168384879</v>
      </c>
      <c r="U74" s="123">
        <f>VLOOKUP($A74,'ADR Raw Data'!$B$6:$BE$43,'ADR Raw Data'!P$1,FALSE)</f>
        <v>126.83066844563</v>
      </c>
      <c r="V74" s="124">
        <f>VLOOKUP($A74,'ADR Raw Data'!$B$6:$BE$43,'ADR Raw Data'!R$1,FALSE)</f>
        <v>110.515809449684</v>
      </c>
      <c r="X74" s="121">
        <f>VLOOKUP($A74,'RevPAR Raw Data'!$B$6:$BE$43,'RevPAR Raw Data'!G$1,FALSE)</f>
        <v>46.9919332744144</v>
      </c>
      <c r="Y74" s="122">
        <f>VLOOKUP($A74,'RevPAR Raw Data'!$B$6:$BE$43,'RevPAR Raw Data'!H$1,FALSE)</f>
        <v>58.585656208572601</v>
      </c>
      <c r="Z74" s="122">
        <f>VLOOKUP($A74,'RevPAR Raw Data'!$B$6:$BE$43,'RevPAR Raw Data'!I$1,FALSE)</f>
        <v>66.700461776403003</v>
      </c>
      <c r="AA74" s="122">
        <f>VLOOKUP($A74,'RevPAR Raw Data'!$B$6:$BE$43,'RevPAR Raw Data'!J$1,FALSE)</f>
        <v>71.188218073353895</v>
      </c>
      <c r="AB74" s="122">
        <f>VLOOKUP($A74,'RevPAR Raw Data'!$B$6:$BE$43,'RevPAR Raw Data'!K$1,FALSE)</f>
        <v>79.841386433937203</v>
      </c>
      <c r="AC74" s="123">
        <f>VLOOKUP($A74,'RevPAR Raw Data'!$B$6:$BE$43,'RevPAR Raw Data'!L$1,FALSE)</f>
        <v>64.661531153336199</v>
      </c>
      <c r="AD74" s="122">
        <f>VLOOKUP($A74,'RevPAR Raw Data'!$B$6:$BE$43,'RevPAR Raw Data'!N$1,FALSE)</f>
        <v>109.18851303579299</v>
      </c>
      <c r="AE74" s="122">
        <f>VLOOKUP($A74,'RevPAR Raw Data'!$B$6:$BE$43,'RevPAR Raw Data'!O$1,FALSE)</f>
        <v>100.841504639858</v>
      </c>
      <c r="AF74" s="123">
        <f>VLOOKUP($A74,'RevPAR Raw Data'!$B$6:$BE$43,'RevPAR Raw Data'!P$1,FALSE)</f>
        <v>105.01500883782499</v>
      </c>
      <c r="AG74" s="124">
        <f>VLOOKUP($A74,'RevPAR Raw Data'!$B$6:$BE$43,'RevPAR Raw Data'!R$1,FALSE)</f>
        <v>76.191096206047504</v>
      </c>
    </row>
    <row r="75" spans="1:33" x14ac:dyDescent="0.2">
      <c r="A75" s="101" t="s">
        <v>125</v>
      </c>
      <c r="B75" s="89">
        <f>(VLOOKUP($A74,'Occupancy Raw Data'!$B$8:$BE$51,'Occupancy Raw Data'!T$3,FALSE))/100</f>
        <v>-7.6503599014501296E-3</v>
      </c>
      <c r="C75" s="90">
        <f>(VLOOKUP($A74,'Occupancy Raw Data'!$B$8:$BE$51,'Occupancy Raw Data'!U$3,FALSE))/100</f>
        <v>-3.83076132005922E-2</v>
      </c>
      <c r="D75" s="90">
        <f>(VLOOKUP($A74,'Occupancy Raw Data'!$B$8:$BE$51,'Occupancy Raw Data'!V$3,FALSE))/100</f>
        <v>-2.0355244441205601E-2</v>
      </c>
      <c r="E75" s="90">
        <f>(VLOOKUP($A74,'Occupancy Raw Data'!$B$8:$BE$51,'Occupancy Raw Data'!W$3,FALSE))/100</f>
        <v>1.3863688180419101E-3</v>
      </c>
      <c r="F75" s="90">
        <f>(VLOOKUP($A74,'Occupancy Raw Data'!$B$8:$BE$51,'Occupancy Raw Data'!X$3,FALSE))/100</f>
        <v>2.0480200347668301E-2</v>
      </c>
      <c r="G75" s="90">
        <f>(VLOOKUP($A74,'Occupancy Raw Data'!$B$8:$BE$51,'Occupancy Raw Data'!Y$3,FALSE))/100</f>
        <v>-8.02971063882214E-3</v>
      </c>
      <c r="H75" s="91">
        <f>(VLOOKUP($A74,'Occupancy Raw Data'!$B$8:$BE$51,'Occupancy Raw Data'!AA$3,FALSE))/100</f>
        <v>1.8896015278773902E-2</v>
      </c>
      <c r="I75" s="91">
        <f>(VLOOKUP($A74,'Occupancy Raw Data'!$B$8:$BE$51,'Occupancy Raw Data'!AB$3,FALSE))/100</f>
        <v>7.5841995043132403E-3</v>
      </c>
      <c r="J75" s="90">
        <f>(VLOOKUP($A74,'Occupancy Raw Data'!$B$8:$BE$51,'Occupancy Raw Data'!AC$3,FALSE))/100</f>
        <v>1.3374575446622098E-2</v>
      </c>
      <c r="K75" s="92">
        <f>(VLOOKUP($A74,'Occupancy Raw Data'!$B$8:$BE$51,'Occupancy Raw Data'!AE$3,FALSE))/100</f>
        <v>-7.8755570609716804E-4</v>
      </c>
      <c r="M75" s="89">
        <f>(VLOOKUP($A74,'ADR Raw Data'!$B$6:$BE$49,'ADR Raw Data'!T$1,FALSE))/100</f>
        <v>-4.5107735634105101E-3</v>
      </c>
      <c r="N75" s="90">
        <f>(VLOOKUP($A74,'ADR Raw Data'!$B$6:$BE$49,'ADR Raw Data'!U$1,FALSE))/100</f>
        <v>-1.61449497764466E-2</v>
      </c>
      <c r="O75" s="90">
        <f>(VLOOKUP($A74,'ADR Raw Data'!$B$6:$BE$49,'ADR Raw Data'!V$1,FALSE))/100</f>
        <v>-6.3024267995472009E-3</v>
      </c>
      <c r="P75" s="90">
        <f>(VLOOKUP($A74,'ADR Raw Data'!$B$6:$BE$49,'ADR Raw Data'!W$1,FALSE))/100</f>
        <v>7.1322451456112598E-3</v>
      </c>
      <c r="Q75" s="90">
        <f>(VLOOKUP($A74,'ADR Raw Data'!$B$6:$BE$49,'ADR Raw Data'!X$1,FALSE))/100</f>
        <v>4.0019294875594899E-2</v>
      </c>
      <c r="R75" s="90">
        <f>(VLOOKUP($A74,'ADR Raw Data'!$B$6:$BE$49,'ADR Raw Data'!Y$1,FALSE))/100</f>
        <v>6.4976350379074696E-3</v>
      </c>
      <c r="S75" s="91">
        <f>(VLOOKUP($A74,'ADR Raw Data'!$B$6:$BE$49,'ADR Raw Data'!AA$1,FALSE))/100</f>
        <v>7.9201203376025195E-2</v>
      </c>
      <c r="T75" s="91">
        <f>(VLOOKUP($A74,'ADR Raw Data'!$B$6:$BE$49,'ADR Raw Data'!AB$1,FALSE))/100</f>
        <v>5.5610832989294902E-2</v>
      </c>
      <c r="U75" s="90">
        <f>(VLOOKUP($A74,'ADR Raw Data'!$B$6:$BE$49,'ADR Raw Data'!AC$1,FALSE))/100</f>
        <v>6.7740723574963899E-2</v>
      </c>
      <c r="V75" s="92">
        <f>(VLOOKUP($A74,'ADR Raw Data'!$B$6:$BE$49,'ADR Raw Data'!AE$1,FALSE))/100</f>
        <v>3.0560948148308998E-2</v>
      </c>
      <c r="X75" s="89">
        <f>(VLOOKUP($A74,'RevPAR Raw Data'!$B$6:$BE$43,'RevPAR Raw Data'!T$1,FALSE))/100</f>
        <v>-1.2126624423666601E-2</v>
      </c>
      <c r="Y75" s="90">
        <f>(VLOOKUP($A74,'RevPAR Raw Data'!$B$6:$BE$43,'RevPAR Raw Data'!U$1,FALSE))/100</f>
        <v>-5.3834088485859695E-2</v>
      </c>
      <c r="Z75" s="90">
        <f>(VLOOKUP($A74,'RevPAR Raw Data'!$B$6:$BE$43,'RevPAR Raw Data'!V$1,FALSE))/100</f>
        <v>-2.6529383802675201E-2</v>
      </c>
      <c r="AA75" s="90">
        <f>(VLOOKUP($A74,'RevPAR Raw Data'!$B$6:$BE$43,'RevPAR Raw Data'!W$1,FALSE))/100</f>
        <v>8.5285018859256809E-3</v>
      </c>
      <c r="AB75" s="90">
        <f>(VLOOKUP($A74,'RevPAR Raw Data'!$B$6:$BE$43,'RevPAR Raw Data'!X$1,FALSE))/100</f>
        <v>6.1319098400087896E-2</v>
      </c>
      <c r="AC75" s="90">
        <f>(VLOOKUP($A74,'RevPAR Raw Data'!$B$6:$BE$43,'RevPAR Raw Data'!Y$1,FALSE))/100</f>
        <v>-1.58424973010573E-3</v>
      </c>
      <c r="AD75" s="91">
        <f>(VLOOKUP($A74,'RevPAR Raw Data'!$B$6:$BE$43,'RevPAR Raw Data'!AA$1,FALSE))/100</f>
        <v>9.9593805803889893E-2</v>
      </c>
      <c r="AE75" s="91">
        <f>(VLOOKUP($A74,'RevPAR Raw Data'!$B$6:$BE$43,'RevPAR Raw Data'!AB$1,FALSE))/100</f>
        <v>6.3616796145599994E-2</v>
      </c>
      <c r="AF75" s="90">
        <f>(VLOOKUP($A74,'RevPAR Raw Data'!$B$6:$BE$43,'RevPAR Raw Data'!AC$1,FALSE))/100</f>
        <v>8.2021302439848204E-2</v>
      </c>
      <c r="AG75" s="92">
        <f>(VLOOKUP($A74,'RevPAR Raw Data'!$B$6:$BE$43,'RevPAR Raw Data'!AE$1,FALSE))/100</f>
        <v>2.9749323993113901E-2</v>
      </c>
    </row>
    <row r="76" spans="1:33" x14ac:dyDescent="0.2">
      <c r="A76" s="139"/>
      <c r="B76" s="117"/>
      <c r="C76" s="118"/>
      <c r="D76" s="118"/>
      <c r="E76" s="118"/>
      <c r="F76" s="118"/>
      <c r="G76" s="119"/>
      <c r="H76" s="99"/>
      <c r="I76" s="99"/>
      <c r="J76" s="119"/>
      <c r="K76" s="120"/>
      <c r="M76" s="121"/>
      <c r="N76" s="122"/>
      <c r="O76" s="122"/>
      <c r="P76" s="122"/>
      <c r="Q76" s="122"/>
      <c r="R76" s="123"/>
      <c r="S76" s="122"/>
      <c r="T76" s="122"/>
      <c r="U76" s="123"/>
      <c r="V76" s="124"/>
      <c r="X76" s="121"/>
      <c r="Y76" s="122"/>
      <c r="Z76" s="122"/>
      <c r="AA76" s="122"/>
      <c r="AB76" s="122"/>
      <c r="AC76" s="123"/>
      <c r="AD76" s="122"/>
      <c r="AE76" s="122"/>
      <c r="AF76" s="123"/>
      <c r="AG76" s="124"/>
    </row>
    <row r="77" spans="1:33" x14ac:dyDescent="0.2">
      <c r="A77" s="116" t="s">
        <v>86</v>
      </c>
      <c r="B77" s="117">
        <f>(VLOOKUP($A77,'Occupancy Raw Data'!$B$8:$BE$45,'Occupancy Raw Data'!G$3,FALSE))/100</f>
        <v>0.58135232633428902</v>
      </c>
      <c r="C77" s="118">
        <f>(VLOOKUP($A77,'Occupancy Raw Data'!$B$8:$BE$45,'Occupancy Raw Data'!H$3,FALSE))/100</f>
        <v>0.741374525945795</v>
      </c>
      <c r="D77" s="118">
        <f>(VLOOKUP($A77,'Occupancy Raw Data'!$B$8:$BE$45,'Occupancy Raw Data'!I$3,FALSE))/100</f>
        <v>0.81287577467394301</v>
      </c>
      <c r="E77" s="118">
        <f>(VLOOKUP($A77,'Occupancy Raw Data'!$B$8:$BE$45,'Occupancy Raw Data'!J$3,FALSE))/100</f>
        <v>0.835815373230968</v>
      </c>
      <c r="F77" s="118">
        <f>(VLOOKUP($A77,'Occupancy Raw Data'!$B$8:$BE$45,'Occupancy Raw Data'!K$3,FALSE))/100</f>
        <v>0.76903154194801504</v>
      </c>
      <c r="G77" s="119">
        <f>(VLOOKUP($A77,'Occupancy Raw Data'!$B$8:$BE$45,'Occupancy Raw Data'!L$3,FALSE))/100</f>
        <v>0.74808990842660195</v>
      </c>
      <c r="H77" s="99">
        <f>(VLOOKUP($A77,'Occupancy Raw Data'!$B$8:$BE$45,'Occupancy Raw Data'!N$3,FALSE))/100</f>
        <v>0.71029506983627699</v>
      </c>
      <c r="I77" s="99">
        <f>(VLOOKUP($A77,'Occupancy Raw Data'!$B$8:$BE$45,'Occupancy Raw Data'!O$3,FALSE))/100</f>
        <v>0.677550642863749</v>
      </c>
      <c r="J77" s="119">
        <f>(VLOOKUP($A77,'Occupancy Raw Data'!$B$8:$BE$45,'Occupancy Raw Data'!P$3,FALSE))/100</f>
        <v>0.69392285635001305</v>
      </c>
      <c r="K77" s="120">
        <f>(VLOOKUP($A77,'Occupancy Raw Data'!$B$8:$BE$45,'Occupancy Raw Data'!R$3,FALSE))/100</f>
        <v>0.73261360783329099</v>
      </c>
      <c r="M77" s="121">
        <f>VLOOKUP($A77,'ADR Raw Data'!$B$6:$BE$43,'ADR Raw Data'!G$1,FALSE)</f>
        <v>119.45712649164599</v>
      </c>
      <c r="N77" s="122">
        <f>VLOOKUP($A77,'ADR Raw Data'!$B$6:$BE$43,'ADR Raw Data'!H$1,FALSE)</f>
        <v>146.995595757953</v>
      </c>
      <c r="O77" s="122">
        <f>VLOOKUP($A77,'ADR Raw Data'!$B$6:$BE$43,'ADR Raw Data'!I$1,FALSE)</f>
        <v>160.22620619025901</v>
      </c>
      <c r="P77" s="122">
        <f>VLOOKUP($A77,'ADR Raw Data'!$B$6:$BE$43,'ADR Raw Data'!J$1,FALSE)</f>
        <v>157.98032204515201</v>
      </c>
      <c r="Q77" s="122">
        <f>VLOOKUP($A77,'ADR Raw Data'!$B$6:$BE$43,'ADR Raw Data'!K$1,FALSE)</f>
        <v>136.530140726485</v>
      </c>
      <c r="R77" s="123">
        <f>VLOOKUP($A77,'ADR Raw Data'!$B$6:$BE$43,'ADR Raw Data'!L$1,FALSE)</f>
        <v>145.89365003214701</v>
      </c>
      <c r="S77" s="122">
        <f>VLOOKUP($A77,'ADR Raw Data'!$B$6:$BE$43,'ADR Raw Data'!N$1,FALSE)</f>
        <v>116.466746972262</v>
      </c>
      <c r="T77" s="122">
        <f>VLOOKUP($A77,'ADR Raw Data'!$B$6:$BE$43,'ADR Raw Data'!O$1,FALSE)</f>
        <v>111.48547303754199</v>
      </c>
      <c r="U77" s="123">
        <f>VLOOKUP($A77,'ADR Raw Data'!$B$6:$BE$43,'ADR Raw Data'!P$1,FALSE)</f>
        <v>114.03487336710199</v>
      </c>
      <c r="V77" s="124">
        <f>VLOOKUP($A77,'ADR Raw Data'!$B$6:$BE$43,'ADR Raw Data'!R$1,FALSE)</f>
        <v>137.27186356913501</v>
      </c>
      <c r="X77" s="121">
        <f>VLOOKUP($A77,'RevPAR Raw Data'!$B$6:$BE$43,'RevPAR Raw Data'!G$1,FALSE)</f>
        <v>69.446678383128202</v>
      </c>
      <c r="Y77" s="122">
        <f>VLOOKUP($A77,'RevPAR Raw Data'!$B$6:$BE$43,'RevPAR Raw Data'!H$1,FALSE)</f>
        <v>108.978790121172</v>
      </c>
      <c r="Z77" s="122">
        <f>VLOOKUP($A77,'RevPAR Raw Data'!$B$6:$BE$43,'RevPAR Raw Data'!I$1,FALSE)</f>
        <v>130.244001479974</v>
      </c>
      <c r="AA77" s="122">
        <f>VLOOKUP($A77,'RevPAR Raw Data'!$B$6:$BE$43,'RevPAR Raw Data'!J$1,FALSE)</f>
        <v>132.04238183331699</v>
      </c>
      <c r="AB77" s="122">
        <f>VLOOKUP($A77,'RevPAR Raw Data'!$B$6:$BE$43,'RevPAR Raw Data'!K$1,FALSE)</f>
        <v>104.995984645268</v>
      </c>
      <c r="AC77" s="123">
        <f>VLOOKUP($A77,'RevPAR Raw Data'!$B$6:$BE$43,'RevPAR Raw Data'!L$1,FALSE)</f>
        <v>109.14156729257201</v>
      </c>
      <c r="AD77" s="122">
        <f>VLOOKUP($A77,'RevPAR Raw Data'!$B$6:$BE$43,'RevPAR Raw Data'!N$1,FALSE)</f>
        <v>82.725756174266905</v>
      </c>
      <c r="AE77" s="122">
        <f>VLOOKUP($A77,'RevPAR Raw Data'!$B$6:$BE$43,'RevPAR Raw Data'!O$1,FALSE)</f>
        <v>75.537053926556197</v>
      </c>
      <c r="AF77" s="123">
        <f>VLOOKUP($A77,'RevPAR Raw Data'!$B$6:$BE$43,'RevPAR Raw Data'!P$1,FALSE)</f>
        <v>79.131405050411601</v>
      </c>
      <c r="AG77" s="124">
        <f>VLOOKUP($A77,'RevPAR Raw Data'!$B$6:$BE$43,'RevPAR Raw Data'!R$1,FALSE)</f>
        <v>100.56723522338299</v>
      </c>
    </row>
    <row r="78" spans="1:33" x14ac:dyDescent="0.2">
      <c r="A78" s="101" t="s">
        <v>125</v>
      </c>
      <c r="B78" s="89">
        <f>(VLOOKUP($A77,'Occupancy Raw Data'!$B$8:$BE$51,'Occupancy Raw Data'!T$3,FALSE))/100</f>
        <v>-2.2393328407070298E-2</v>
      </c>
      <c r="C78" s="90">
        <f>(VLOOKUP($A77,'Occupancy Raw Data'!$B$8:$BE$51,'Occupancy Raw Data'!U$3,FALSE))/100</f>
        <v>-0.10730208423522701</v>
      </c>
      <c r="D78" s="90">
        <f>(VLOOKUP($A77,'Occupancy Raw Data'!$B$8:$BE$51,'Occupancy Raw Data'!V$3,FALSE))/100</f>
        <v>-0.119106042700173</v>
      </c>
      <c r="E78" s="90">
        <f>(VLOOKUP($A77,'Occupancy Raw Data'!$B$8:$BE$51,'Occupancy Raw Data'!W$3,FALSE))/100</f>
        <v>-0.113297205937318</v>
      </c>
      <c r="F78" s="90">
        <f>(VLOOKUP($A77,'Occupancy Raw Data'!$B$8:$BE$51,'Occupancy Raw Data'!X$3,FALSE))/100</f>
        <v>-1.132554692488E-2</v>
      </c>
      <c r="G78" s="90">
        <f>(VLOOKUP($A77,'Occupancy Raw Data'!$B$8:$BE$51,'Occupancy Raw Data'!Y$3,FALSE))/100</f>
        <v>-8.0607636616236794E-2</v>
      </c>
      <c r="H78" s="91">
        <f>(VLOOKUP($A77,'Occupancy Raw Data'!$B$8:$BE$51,'Occupancy Raw Data'!AA$3,FALSE))/100</f>
        <v>9.4271537090915604E-3</v>
      </c>
      <c r="I78" s="91">
        <f>(VLOOKUP($A77,'Occupancy Raw Data'!$B$8:$BE$51,'Occupancy Raw Data'!AB$3,FALSE))/100</f>
        <v>-6.8864701203278408E-2</v>
      </c>
      <c r="J78" s="90">
        <f>(VLOOKUP($A77,'Occupancy Raw Data'!$B$8:$BE$51,'Occupancy Raw Data'!AC$3,FALSE))/100</f>
        <v>-3.0375140613447302E-2</v>
      </c>
      <c r="K78" s="92">
        <f>(VLOOKUP($A77,'Occupancy Raw Data'!$B$8:$BE$51,'Occupancy Raw Data'!AE$3,FALSE))/100</f>
        <v>-6.7534434156923104E-2</v>
      </c>
      <c r="M78" s="89">
        <f>(VLOOKUP($A77,'ADR Raw Data'!$B$6:$BE$49,'ADR Raw Data'!T$1,FALSE))/100</f>
        <v>1.10039583690672E-2</v>
      </c>
      <c r="N78" s="90">
        <f>(VLOOKUP($A77,'ADR Raw Data'!$B$6:$BE$49,'ADR Raw Data'!U$1,FALSE))/100</f>
        <v>2.7514782106611003E-2</v>
      </c>
      <c r="O78" s="90">
        <f>(VLOOKUP($A77,'ADR Raw Data'!$B$6:$BE$49,'ADR Raw Data'!V$1,FALSE))/100</f>
        <v>5.01690585236697E-2</v>
      </c>
      <c r="P78" s="90">
        <f>(VLOOKUP($A77,'ADR Raw Data'!$B$6:$BE$49,'ADR Raw Data'!W$1,FALSE))/100</f>
        <v>5.11124742998154E-2</v>
      </c>
      <c r="Q78" s="90">
        <f>(VLOOKUP($A77,'ADR Raw Data'!$B$6:$BE$49,'ADR Raw Data'!X$1,FALSE))/100</f>
        <v>5.3517135228215398E-2</v>
      </c>
      <c r="R78" s="90">
        <f>(VLOOKUP($A77,'ADR Raw Data'!$B$6:$BE$49,'ADR Raw Data'!Y$1,FALSE))/100</f>
        <v>3.7061439679763504E-2</v>
      </c>
      <c r="S78" s="91">
        <f>(VLOOKUP($A77,'ADR Raw Data'!$B$6:$BE$49,'ADR Raw Data'!AA$1,FALSE))/100</f>
        <v>6.9632774996965602E-2</v>
      </c>
      <c r="T78" s="91">
        <f>(VLOOKUP($A77,'ADR Raw Data'!$B$6:$BE$49,'ADR Raw Data'!AB$1,FALSE))/100</f>
        <v>3.0679668681581701E-2</v>
      </c>
      <c r="U78" s="90">
        <f>(VLOOKUP($A77,'ADR Raw Data'!$B$6:$BE$49,'ADR Raw Data'!AC$1,FALSE))/100</f>
        <v>5.0820376656702401E-2</v>
      </c>
      <c r="V78" s="92">
        <f>(VLOOKUP($A77,'ADR Raw Data'!$B$6:$BE$49,'ADR Raw Data'!AE$1,FALSE))/100</f>
        <v>3.7501117397126797E-2</v>
      </c>
      <c r="X78" s="89">
        <f>(VLOOKUP($A77,'RevPAR Raw Data'!$B$6:$BE$43,'RevPAR Raw Data'!T$1,FALSE))/100</f>
        <v>-1.16357852915392E-2</v>
      </c>
      <c r="Y78" s="90">
        <f>(VLOOKUP($A77,'RevPAR Raw Data'!$B$6:$BE$43,'RevPAR Raw Data'!U$1,FALSE))/100</f>
        <v>-8.2739695595934193E-2</v>
      </c>
      <c r="Z78" s="90">
        <f>(VLOOKUP($A77,'RevPAR Raw Data'!$B$6:$BE$43,'RevPAR Raw Data'!V$1,FALSE))/100</f>
        <v>-7.49124222032517E-2</v>
      </c>
      <c r="AA78" s="90">
        <f>(VLOOKUP($A77,'RevPAR Raw Data'!$B$6:$BE$43,'RevPAR Raw Data'!W$1,FALSE))/100</f>
        <v>-6.7975632164214705E-2</v>
      </c>
      <c r="AB78" s="90">
        <f>(VLOOKUP($A77,'RevPAR Raw Data'!$B$6:$BE$43,'RevPAR Raw Data'!X$1,FALSE))/100</f>
        <v>4.1585477477022993E-2</v>
      </c>
      <c r="AC78" s="90">
        <f>(VLOOKUP($A77,'RevPAR Raw Data'!$B$6:$BE$43,'RevPAR Raw Data'!Y$1,FALSE))/100</f>
        <v>-4.65336319986542E-2</v>
      </c>
      <c r="AD78" s="91">
        <f>(VLOOKUP($A77,'RevPAR Raw Data'!$B$6:$BE$43,'RevPAR Raw Data'!AA$1,FALSE))/100</f>
        <v>7.971636757914409E-2</v>
      </c>
      <c r="AE78" s="91">
        <f>(VLOOKUP($A77,'RevPAR Raw Data'!$B$6:$BE$43,'RevPAR Raw Data'!AB$1,FALSE))/100</f>
        <v>-4.0297778738469299E-2</v>
      </c>
      <c r="AF78" s="90">
        <f>(VLOOKUP($A77,'RevPAR Raw Data'!$B$6:$BE$43,'RevPAR Raw Data'!AC$1,FALSE))/100</f>
        <v>1.8901559956279301E-2</v>
      </c>
      <c r="AG78" s="92">
        <f>(VLOOKUP($A77,'RevPAR Raw Data'!$B$6:$BE$43,'RevPAR Raw Data'!AE$1,FALSE))/100</f>
        <v>-3.2565933503463498E-2</v>
      </c>
    </row>
    <row r="79" spans="1:33" x14ac:dyDescent="0.2">
      <c r="A79" s="129"/>
      <c r="B79" s="130"/>
      <c r="C79" s="131"/>
      <c r="D79" s="131"/>
      <c r="E79" s="131"/>
      <c r="F79" s="131"/>
      <c r="G79" s="132"/>
      <c r="H79" s="131"/>
      <c r="I79" s="131"/>
      <c r="J79" s="132"/>
      <c r="K79" s="133"/>
      <c r="M79" s="130"/>
      <c r="N79" s="131"/>
      <c r="O79" s="131"/>
      <c r="P79" s="131"/>
      <c r="Q79" s="131"/>
      <c r="R79" s="132"/>
      <c r="S79" s="131"/>
      <c r="T79" s="131"/>
      <c r="U79" s="132"/>
      <c r="V79" s="133"/>
      <c r="X79" s="130"/>
      <c r="Y79" s="131"/>
      <c r="Z79" s="131"/>
      <c r="AA79" s="131"/>
      <c r="AB79" s="131"/>
      <c r="AC79" s="132"/>
      <c r="AD79" s="131"/>
      <c r="AE79" s="131"/>
      <c r="AF79" s="132"/>
      <c r="AG79" s="133"/>
    </row>
    <row r="80" spans="1:33" x14ac:dyDescent="0.2">
      <c r="A80" s="143" t="s">
        <v>19</v>
      </c>
      <c r="B80" s="117">
        <f>(VLOOKUP($A80,'Occupancy Raw Data'!$B$8:$BE$45,'Occupancy Raw Data'!G$3,FALSE))/100</f>
        <v>0.48100130672064301</v>
      </c>
      <c r="C80" s="118">
        <f>(VLOOKUP($A80,'Occupancy Raw Data'!$B$8:$BE$45,'Occupancy Raw Data'!H$3,FALSE))/100</f>
        <v>0.53352635219964595</v>
      </c>
      <c r="D80" s="118">
        <f>(VLOOKUP($A80,'Occupancy Raw Data'!$B$8:$BE$45,'Occupancy Raw Data'!I$3,FALSE))/100</f>
        <v>0.56281226780086602</v>
      </c>
      <c r="E80" s="118">
        <f>(VLOOKUP($A80,'Occupancy Raw Data'!$B$8:$BE$45,'Occupancy Raw Data'!J$3,FALSE))/100</f>
        <v>0.56299162161469607</v>
      </c>
      <c r="F80" s="118">
        <f>(VLOOKUP($A80,'Occupancy Raw Data'!$B$8:$BE$45,'Occupancy Raw Data'!K$3,FALSE))/100</f>
        <v>0.57034512798175696</v>
      </c>
      <c r="G80" s="119">
        <f>(VLOOKUP($A80,'Occupancy Raw Data'!$B$8:$BE$45,'Occupancy Raw Data'!L$3,FALSE))/100</f>
        <v>0.54213533526352098</v>
      </c>
      <c r="H80" s="99">
        <f>(VLOOKUP($A80,'Occupancy Raw Data'!$B$8:$BE$45,'Occupancy Raw Data'!N$3,FALSE))/100</f>
        <v>0.6886161572164281</v>
      </c>
      <c r="I80" s="99">
        <f>(VLOOKUP($A80,'Occupancy Raw Data'!$B$8:$BE$45,'Occupancy Raw Data'!O$3,FALSE))/100</f>
        <v>0.71713341361551597</v>
      </c>
      <c r="J80" s="119">
        <f>(VLOOKUP($A80,'Occupancy Raw Data'!$B$8:$BE$45,'Occupancy Raw Data'!P$3,FALSE))/100</f>
        <v>0.70287478541597193</v>
      </c>
      <c r="K80" s="120">
        <f>(VLOOKUP($A80,'Occupancy Raw Data'!$B$8:$BE$45,'Occupancy Raw Data'!R$3,FALSE))/100</f>
        <v>0.58806089244993598</v>
      </c>
      <c r="M80" s="121">
        <f>VLOOKUP($A80,'ADR Raw Data'!$B$6:$BE$43,'ADR Raw Data'!G$1,FALSE)</f>
        <v>102.398556512011</v>
      </c>
      <c r="N80" s="122">
        <f>VLOOKUP($A80,'ADR Raw Data'!$B$6:$BE$43,'ADR Raw Data'!H$1,FALSE)</f>
        <v>104.268919411227</v>
      </c>
      <c r="O80" s="122">
        <f>VLOOKUP($A80,'ADR Raw Data'!$B$6:$BE$43,'ADR Raw Data'!I$1,FALSE)</f>
        <v>105.618097104616</v>
      </c>
      <c r="P80" s="122">
        <f>VLOOKUP($A80,'ADR Raw Data'!$B$6:$BE$43,'ADR Raw Data'!J$1,FALSE)</f>
        <v>104.232368147271</v>
      </c>
      <c r="Q80" s="122">
        <f>VLOOKUP($A80,'ADR Raw Data'!$B$6:$BE$43,'ADR Raw Data'!K$1,FALSE)</f>
        <v>105.426521891284</v>
      </c>
      <c r="R80" s="123">
        <f>VLOOKUP($A80,'ADR Raw Data'!$B$6:$BE$43,'ADR Raw Data'!L$1,FALSE)</f>
        <v>104.45313232099799</v>
      </c>
      <c r="S80" s="122">
        <f>VLOOKUP($A80,'ADR Raw Data'!$B$6:$BE$43,'ADR Raw Data'!N$1,FALSE)</f>
        <v>126.426867837475</v>
      </c>
      <c r="T80" s="122">
        <f>VLOOKUP($A80,'ADR Raw Data'!$B$6:$BE$43,'ADR Raw Data'!O$1,FALSE)</f>
        <v>131.47301611347299</v>
      </c>
      <c r="U80" s="123">
        <f>VLOOKUP($A80,'ADR Raw Data'!$B$6:$BE$43,'ADR Raw Data'!P$1,FALSE)</f>
        <v>129.00112545338499</v>
      </c>
      <c r="V80" s="124">
        <f>VLOOKUP($A80,'ADR Raw Data'!$B$6:$BE$43,'ADR Raw Data'!R$1,FALSE)</f>
        <v>112.836212385783</v>
      </c>
      <c r="X80" s="121">
        <f>VLOOKUP($A80,'RevPAR Raw Data'!$B$6:$BE$43,'RevPAR Raw Data'!G$1,FALSE)</f>
        <v>49.253839488585399</v>
      </c>
      <c r="Y80" s="122">
        <f>VLOOKUP($A80,'RevPAR Raw Data'!$B$6:$BE$43,'RevPAR Raw Data'!H$1,FALSE)</f>
        <v>55.630216221271297</v>
      </c>
      <c r="Z80" s="122">
        <f>VLOOKUP($A80,'RevPAR Raw Data'!$B$6:$BE$43,'RevPAR Raw Data'!I$1,FALSE)</f>
        <v>59.4431607522611</v>
      </c>
      <c r="AA80" s="122">
        <f>VLOOKUP($A80,'RevPAR Raw Data'!$B$6:$BE$43,'RevPAR Raw Data'!J$1,FALSE)</f>
        <v>58.6819499679725</v>
      </c>
      <c r="AB80" s="122">
        <f>VLOOKUP($A80,'RevPAR Raw Data'!$B$6:$BE$43,'RevPAR Raw Data'!K$1,FALSE)</f>
        <v>60.129503120756297</v>
      </c>
      <c r="AC80" s="123">
        <f>VLOOKUP($A80,'RevPAR Raw Data'!$B$6:$BE$43,'RevPAR Raw Data'!L$1,FALSE)</f>
        <v>56.627733910169297</v>
      </c>
      <c r="AD80" s="122">
        <f>VLOOKUP($A80,'RevPAR Raw Data'!$B$6:$BE$43,'RevPAR Raw Data'!N$1,FALSE)</f>
        <v>87.059583899151903</v>
      </c>
      <c r="AE80" s="122">
        <f>VLOOKUP($A80,'RevPAR Raw Data'!$B$6:$BE$43,'RevPAR Raw Data'!O$1,FALSE)</f>
        <v>94.283692843782802</v>
      </c>
      <c r="AF80" s="123">
        <f>VLOOKUP($A80,'RevPAR Raw Data'!$B$6:$BE$43,'RevPAR Raw Data'!P$1,FALSE)</f>
        <v>90.671638371467296</v>
      </c>
      <c r="AG80" s="124">
        <f>VLOOKUP($A80,'RevPAR Raw Data'!$B$6:$BE$43,'RevPAR Raw Data'!R$1,FALSE)</f>
        <v>66.354563756254507</v>
      </c>
    </row>
    <row r="81" spans="1:33" x14ac:dyDescent="0.2">
      <c r="A81" s="101" t="s">
        <v>125</v>
      </c>
      <c r="B81" s="89">
        <f>(VLOOKUP($A80,'Occupancy Raw Data'!$B$8:$BE$51,'Occupancy Raw Data'!T$3,FALSE))/100</f>
        <v>-4.8195942256595301E-3</v>
      </c>
      <c r="C81" s="90">
        <f>(VLOOKUP($A80,'Occupancy Raw Data'!$B$8:$BE$51,'Occupancy Raw Data'!U$3,FALSE))/100</f>
        <v>-2.5185837132618398E-2</v>
      </c>
      <c r="D81" s="90">
        <f>(VLOOKUP($A80,'Occupancy Raw Data'!$B$8:$BE$51,'Occupancy Raw Data'!V$3,FALSE))/100</f>
        <v>-4.2451807614100695E-2</v>
      </c>
      <c r="E81" s="90">
        <f>(VLOOKUP($A80,'Occupancy Raw Data'!$B$8:$BE$51,'Occupancy Raw Data'!W$3,FALSE))/100</f>
        <v>-3.8828511469124999E-2</v>
      </c>
      <c r="F81" s="90">
        <f>(VLOOKUP($A80,'Occupancy Raw Data'!$B$8:$BE$51,'Occupancy Raw Data'!X$3,FALSE))/100</f>
        <v>-1.3206363025297301E-2</v>
      </c>
      <c r="G81" s="90">
        <f>(VLOOKUP($A80,'Occupancy Raw Data'!$B$8:$BE$51,'Occupancy Raw Data'!Y$3,FALSE))/100</f>
        <v>-2.56789139878522E-2</v>
      </c>
      <c r="H81" s="91">
        <f>(VLOOKUP($A80,'Occupancy Raw Data'!$B$8:$BE$51,'Occupancy Raw Data'!AA$3,FALSE))/100</f>
        <v>6.0125799330345495E-2</v>
      </c>
      <c r="I81" s="91">
        <f>(VLOOKUP($A80,'Occupancy Raw Data'!$B$8:$BE$51,'Occupancy Raw Data'!AB$3,FALSE))/100</f>
        <v>4.0115941204981499E-2</v>
      </c>
      <c r="J81" s="90">
        <f>(VLOOKUP($A80,'Occupancy Raw Data'!$B$8:$BE$51,'Occupancy Raw Data'!AC$3,FALSE))/100</f>
        <v>4.9822645313441598E-2</v>
      </c>
      <c r="K81" s="92">
        <f>(VLOOKUP($A80,'Occupancy Raw Data'!$B$8:$BE$51,'Occupancy Raw Data'!AE$3,FALSE))/100</f>
        <v>-1.1471302716634E-3</v>
      </c>
      <c r="M81" s="89">
        <f>(VLOOKUP($A80,'ADR Raw Data'!$B$6:$BE$49,'ADR Raw Data'!T$1,FALSE))/100</f>
        <v>1.3019152714147999E-2</v>
      </c>
      <c r="N81" s="90">
        <f>(VLOOKUP($A80,'ADR Raw Data'!$B$6:$BE$49,'ADR Raw Data'!U$1,FALSE))/100</f>
        <v>-7.7434815136683301E-3</v>
      </c>
      <c r="O81" s="90">
        <f>(VLOOKUP($A80,'ADR Raw Data'!$B$6:$BE$49,'ADR Raw Data'!V$1,FALSE))/100</f>
        <v>-1.73876960697666E-2</v>
      </c>
      <c r="P81" s="90">
        <f>(VLOOKUP($A80,'ADR Raw Data'!$B$6:$BE$49,'ADR Raw Data'!W$1,FALSE))/100</f>
        <v>-9.9560182171957497E-3</v>
      </c>
      <c r="Q81" s="90">
        <f>(VLOOKUP($A80,'ADR Raw Data'!$B$6:$BE$49,'ADR Raw Data'!X$1,FALSE))/100</f>
        <v>1.9510045178231801E-2</v>
      </c>
      <c r="R81" s="90">
        <f>(VLOOKUP($A80,'ADR Raw Data'!$B$6:$BE$49,'ADR Raw Data'!Y$1,FALSE))/100</f>
        <v>-1.3052736100948501E-3</v>
      </c>
      <c r="S81" s="91">
        <f>(VLOOKUP($A80,'ADR Raw Data'!$B$6:$BE$49,'ADR Raw Data'!AA$1,FALSE))/100</f>
        <v>2.4121564700371797E-2</v>
      </c>
      <c r="T81" s="91">
        <f>(VLOOKUP($A80,'ADR Raw Data'!$B$6:$BE$49,'ADR Raw Data'!AB$1,FALSE))/100</f>
        <v>-3.1358915587214404E-4</v>
      </c>
      <c r="U81" s="90">
        <f>(VLOOKUP($A80,'ADR Raw Data'!$B$6:$BE$49,'ADR Raw Data'!AC$1,FALSE))/100</f>
        <v>1.09657693431155E-2</v>
      </c>
      <c r="V81" s="92">
        <f>(VLOOKUP($A80,'ADR Raw Data'!$B$6:$BE$49,'ADR Raw Data'!AE$1,FALSE))/100</f>
        <v>6.8663238651163801E-3</v>
      </c>
      <c r="X81" s="89">
        <f>(VLOOKUP($A80,'RevPAR Raw Data'!$B$6:$BE$43,'RevPAR Raw Data'!T$1,FALSE))/100</f>
        <v>8.1368114552444696E-3</v>
      </c>
      <c r="Y81" s="90">
        <f>(VLOOKUP($A80,'RevPAR Raw Data'!$B$6:$BE$43,'RevPAR Raw Data'!U$1,FALSE))/100</f>
        <v>-3.2734292582043995E-2</v>
      </c>
      <c r="Z81" s="90">
        <f>(VLOOKUP($A80,'RevPAR Raw Data'!$B$6:$BE$43,'RevPAR Raw Data'!V$1,FALSE))/100</f>
        <v>-5.9101364555461201E-2</v>
      </c>
      <c r="AA81" s="90">
        <f>(VLOOKUP($A80,'RevPAR Raw Data'!$B$6:$BE$43,'RevPAR Raw Data'!W$1,FALSE))/100</f>
        <v>-4.8397952318787497E-2</v>
      </c>
      <c r="AB81" s="90">
        <f>(VLOOKUP($A80,'RevPAR Raw Data'!$B$6:$BE$43,'RevPAR Raw Data'!X$1,FALSE))/100</f>
        <v>6.0460254136708302E-3</v>
      </c>
      <c r="AC81" s="90">
        <f>(VLOOKUP($A80,'RevPAR Raw Data'!$B$6:$BE$43,'RevPAR Raw Data'!Y$1,FALSE))/100</f>
        <v>-2.6950669589182897E-2</v>
      </c>
      <c r="AD81" s="91">
        <f>(VLOOKUP($A80,'RevPAR Raw Data'!$B$6:$BE$43,'RevPAR Raw Data'!AA$1,FALSE))/100</f>
        <v>8.5697692389425803E-2</v>
      </c>
      <c r="AE81" s="91">
        <f>(VLOOKUP($A80,'RevPAR Raw Data'!$B$6:$BE$43,'RevPAR Raw Data'!AB$1,FALSE))/100</f>
        <v>3.9789772124969904E-2</v>
      </c>
      <c r="AF81" s="90">
        <f>(VLOOKUP($A80,'RevPAR Raw Data'!$B$6:$BE$43,'RevPAR Raw Data'!AC$1,FALSE))/100</f>
        <v>6.1334758293128198E-2</v>
      </c>
      <c r="AG81" s="92">
        <f>(VLOOKUP($A80,'RevPAR Raw Data'!$B$6:$BE$43,'RevPAR Raw Data'!AE$1,FALSE))/100</f>
        <v>5.7113170254922598E-3</v>
      </c>
    </row>
    <row r="82" spans="1:33" x14ac:dyDescent="0.2">
      <c r="A82" s="143"/>
      <c r="B82" s="117"/>
      <c r="C82" s="118"/>
      <c r="D82" s="118"/>
      <c r="E82" s="118"/>
      <c r="F82" s="118"/>
      <c r="G82" s="119"/>
      <c r="H82" s="99"/>
      <c r="I82" s="99"/>
      <c r="J82" s="119"/>
      <c r="K82" s="120"/>
      <c r="M82" s="121"/>
      <c r="N82" s="122"/>
      <c r="O82" s="122"/>
      <c r="P82" s="122"/>
      <c r="Q82" s="122"/>
      <c r="R82" s="123"/>
      <c r="S82" s="122"/>
      <c r="T82" s="122"/>
      <c r="U82" s="123"/>
      <c r="V82" s="124"/>
      <c r="X82" s="121"/>
      <c r="Y82" s="122"/>
      <c r="Z82" s="122"/>
      <c r="AA82" s="122"/>
      <c r="AB82" s="122"/>
      <c r="AC82" s="123"/>
      <c r="AD82" s="122"/>
      <c r="AE82" s="122"/>
      <c r="AF82" s="123"/>
      <c r="AG82" s="124"/>
    </row>
    <row r="83" spans="1:33" x14ac:dyDescent="0.2">
      <c r="A83" s="116" t="s">
        <v>87</v>
      </c>
      <c r="B83" s="117">
        <f>(VLOOKUP($A83,'Occupancy Raw Data'!$B$8:$BE$45,'Occupancy Raw Data'!G$3,FALSE))/100</f>
        <v>0.57652377762893503</v>
      </c>
      <c r="C83" s="118">
        <f>(VLOOKUP($A83,'Occupancy Raw Data'!$B$8:$BE$45,'Occupancy Raw Data'!H$3,FALSE))/100</f>
        <v>0.69239785666443399</v>
      </c>
      <c r="D83" s="118">
        <f>(VLOOKUP($A83,'Occupancy Raw Data'!$B$8:$BE$45,'Occupancy Raw Data'!I$3,FALSE))/100</f>
        <v>0.73107836570662998</v>
      </c>
      <c r="E83" s="118">
        <f>(VLOOKUP($A83,'Occupancy Raw Data'!$B$8:$BE$45,'Occupancy Raw Data'!J$3,FALSE))/100</f>
        <v>0.69323509711989206</v>
      </c>
      <c r="F83" s="118">
        <f>(VLOOKUP($A83,'Occupancy Raw Data'!$B$8:$BE$45,'Occupancy Raw Data'!K$3,FALSE))/100</f>
        <v>0.64969859343603398</v>
      </c>
      <c r="G83" s="119">
        <f>(VLOOKUP($A83,'Occupancy Raw Data'!$B$8:$BE$45,'Occupancy Raw Data'!L$3,FALSE))/100</f>
        <v>0.66858673811118507</v>
      </c>
      <c r="H83" s="99">
        <f>(VLOOKUP($A83,'Occupancy Raw Data'!$B$8:$BE$45,'Occupancy Raw Data'!N$3,FALSE))/100</f>
        <v>0.72638981915606093</v>
      </c>
      <c r="I83" s="99">
        <f>(VLOOKUP($A83,'Occupancy Raw Data'!$B$8:$BE$45,'Occupancy Raw Data'!O$3,FALSE))/100</f>
        <v>0.72136637642330792</v>
      </c>
      <c r="J83" s="119">
        <f>(VLOOKUP($A83,'Occupancy Raw Data'!$B$8:$BE$45,'Occupancy Raw Data'!P$3,FALSE))/100</f>
        <v>0.72387809778968504</v>
      </c>
      <c r="K83" s="120">
        <f>(VLOOKUP($A83,'Occupancy Raw Data'!$B$8:$BE$45,'Occupancy Raw Data'!R$3,FALSE))/100</f>
        <v>0.68438426944789899</v>
      </c>
      <c r="M83" s="121">
        <f>VLOOKUP($A83,'ADR Raw Data'!$B$6:$BE$43,'ADR Raw Data'!G$1,FALSE)</f>
        <v>87.9710906476909</v>
      </c>
      <c r="N83" s="122">
        <f>VLOOKUP($A83,'ADR Raw Data'!$B$6:$BE$43,'ADR Raw Data'!H$1,FALSE)</f>
        <v>94.804708101571904</v>
      </c>
      <c r="O83" s="122">
        <f>VLOOKUP($A83,'ADR Raw Data'!$B$6:$BE$43,'ADR Raw Data'!I$1,FALSE)</f>
        <v>96.439488960146505</v>
      </c>
      <c r="P83" s="122">
        <f>VLOOKUP($A83,'ADR Raw Data'!$B$6:$BE$43,'ADR Raw Data'!J$1,FALSE)</f>
        <v>92.536132222222193</v>
      </c>
      <c r="Q83" s="122">
        <f>VLOOKUP($A83,'ADR Raw Data'!$B$6:$BE$43,'ADR Raw Data'!K$1,FALSE)</f>
        <v>90.278649536082398</v>
      </c>
      <c r="R83" s="123">
        <f>VLOOKUP($A83,'ADR Raw Data'!$B$6:$BE$43,'ADR Raw Data'!L$1,FALSE)</f>
        <v>92.633614981967497</v>
      </c>
      <c r="S83" s="122">
        <f>VLOOKUP($A83,'ADR Raw Data'!$B$6:$BE$43,'ADR Raw Data'!N$1,FALSE)</f>
        <v>96.0320361687413</v>
      </c>
      <c r="T83" s="122">
        <f>VLOOKUP($A83,'ADR Raw Data'!$B$6:$BE$43,'ADR Raw Data'!O$1,FALSE)</f>
        <v>95.703516898792898</v>
      </c>
      <c r="U83" s="123">
        <f>VLOOKUP($A83,'ADR Raw Data'!$B$6:$BE$43,'ADR Raw Data'!P$1,FALSE)</f>
        <v>95.868346483923204</v>
      </c>
      <c r="V83" s="124">
        <f>VLOOKUP($A83,'ADR Raw Data'!$B$6:$BE$43,'ADR Raw Data'!R$1,FALSE)</f>
        <v>93.611157399510603</v>
      </c>
      <c r="X83" s="121">
        <f>VLOOKUP($A83,'RevPAR Raw Data'!$B$6:$BE$43,'RevPAR Raw Data'!G$1,FALSE)</f>
        <v>50.717425502344199</v>
      </c>
      <c r="Y83" s="122">
        <f>VLOOKUP($A83,'RevPAR Raw Data'!$B$6:$BE$43,'RevPAR Raw Data'!H$1,FALSE)</f>
        <v>65.642576691225699</v>
      </c>
      <c r="Z83" s="122">
        <f>VLOOKUP($A83,'RevPAR Raw Data'!$B$6:$BE$43,'RevPAR Raw Data'!I$1,FALSE)</f>
        <v>70.504823978566606</v>
      </c>
      <c r="AA83" s="122">
        <f>VLOOKUP($A83,'RevPAR Raw Data'!$B$6:$BE$43,'RevPAR Raw Data'!J$1,FALSE)</f>
        <v>64.149294608171402</v>
      </c>
      <c r="AB83" s="122">
        <f>VLOOKUP($A83,'RevPAR Raw Data'!$B$6:$BE$43,'RevPAR Raw Data'!K$1,FALSE)</f>
        <v>58.653911620897503</v>
      </c>
      <c r="AC83" s="123">
        <f>VLOOKUP($A83,'RevPAR Raw Data'!$B$6:$BE$43,'RevPAR Raw Data'!L$1,FALSE)</f>
        <v>61.933606480241103</v>
      </c>
      <c r="AD83" s="122">
        <f>VLOOKUP($A83,'RevPAR Raw Data'!$B$6:$BE$43,'RevPAR Raw Data'!N$1,FALSE)</f>
        <v>69.756693385800403</v>
      </c>
      <c r="AE83" s="122">
        <f>VLOOKUP($A83,'RevPAR Raw Data'!$B$6:$BE$43,'RevPAR Raw Data'!O$1,FALSE)</f>
        <v>69.037299196249094</v>
      </c>
      <c r="AF83" s="123">
        <f>VLOOKUP($A83,'RevPAR Raw Data'!$B$6:$BE$43,'RevPAR Raw Data'!P$1,FALSE)</f>
        <v>69.396996291024706</v>
      </c>
      <c r="AG83" s="124">
        <f>VLOOKUP($A83,'RevPAR Raw Data'!$B$6:$BE$43,'RevPAR Raw Data'!R$1,FALSE)</f>
        <v>64.066003569036397</v>
      </c>
    </row>
    <row r="84" spans="1:33" x14ac:dyDescent="0.2">
      <c r="A84" s="101" t="s">
        <v>125</v>
      </c>
      <c r="B84" s="89">
        <f>(VLOOKUP($A83,'Occupancy Raw Data'!$B$8:$BE$51,'Occupancy Raw Data'!T$3,FALSE))/100</f>
        <v>1.8373562245521599E-2</v>
      </c>
      <c r="C84" s="90">
        <f>(VLOOKUP($A83,'Occupancy Raw Data'!$B$8:$BE$51,'Occupancy Raw Data'!U$3,FALSE))/100</f>
        <v>-2.1577356868193601E-3</v>
      </c>
      <c r="D84" s="90">
        <f>(VLOOKUP($A83,'Occupancy Raw Data'!$B$8:$BE$51,'Occupancy Raw Data'!V$3,FALSE))/100</f>
        <v>-1.4552457908192101E-2</v>
      </c>
      <c r="E84" s="90">
        <f>(VLOOKUP($A83,'Occupancy Raw Data'!$B$8:$BE$51,'Occupancy Raw Data'!W$3,FALSE))/100</f>
        <v>-5.7919586409867503E-2</v>
      </c>
      <c r="F84" s="90">
        <f>(VLOOKUP($A83,'Occupancy Raw Data'!$B$8:$BE$51,'Occupancy Raw Data'!X$3,FALSE))/100</f>
        <v>-7.1060407959050206E-2</v>
      </c>
      <c r="G84" s="90">
        <f>(VLOOKUP($A83,'Occupancy Raw Data'!$B$8:$BE$51,'Occupancy Raw Data'!Y$3,FALSE))/100</f>
        <v>-2.7409845870679898E-2</v>
      </c>
      <c r="H84" s="91">
        <f>(VLOOKUP($A83,'Occupancy Raw Data'!$B$8:$BE$51,'Occupancy Raw Data'!AA$3,FALSE))/100</f>
        <v>6.6117314081902606E-2</v>
      </c>
      <c r="I84" s="91">
        <f>(VLOOKUP($A83,'Occupancy Raw Data'!$B$8:$BE$51,'Occupancy Raw Data'!AB$3,FALSE))/100</f>
        <v>5.7143517868331696E-2</v>
      </c>
      <c r="J84" s="90">
        <f>(VLOOKUP($A83,'Occupancy Raw Data'!$B$8:$BE$51,'Occupancy Raw Data'!AC$3,FALSE))/100</f>
        <v>6.1627021096347899E-2</v>
      </c>
      <c r="K84" s="92">
        <f>(VLOOKUP($A83,'Occupancy Raw Data'!$B$8:$BE$51,'Occupancy Raw Data'!AE$3,FALSE))/100</f>
        <v>-2.1183620060623203E-3</v>
      </c>
      <c r="M84" s="89">
        <f>(VLOOKUP($A83,'ADR Raw Data'!$B$6:$BE$49,'ADR Raw Data'!T$1,FALSE))/100</f>
        <v>1.8273667831633599E-2</v>
      </c>
      <c r="N84" s="90">
        <f>(VLOOKUP($A83,'ADR Raw Data'!$B$6:$BE$49,'ADR Raw Data'!U$1,FALSE))/100</f>
        <v>4.7454633898768497E-3</v>
      </c>
      <c r="O84" s="90">
        <f>(VLOOKUP($A83,'ADR Raw Data'!$B$6:$BE$49,'ADR Raw Data'!V$1,FALSE))/100</f>
        <v>-1.75003994065995E-2</v>
      </c>
      <c r="P84" s="90">
        <f>(VLOOKUP($A83,'ADR Raw Data'!$B$6:$BE$49,'ADR Raw Data'!W$1,FALSE))/100</f>
        <v>-4.5202233633040094E-2</v>
      </c>
      <c r="Q84" s="90">
        <f>(VLOOKUP($A83,'ADR Raw Data'!$B$6:$BE$49,'ADR Raw Data'!X$1,FALSE))/100</f>
        <v>-3.3074855601077702E-2</v>
      </c>
      <c r="R84" s="90">
        <f>(VLOOKUP($A83,'ADR Raw Data'!$B$6:$BE$49,'ADR Raw Data'!Y$1,FALSE))/100</f>
        <v>-1.6753345345525701E-2</v>
      </c>
      <c r="S84" s="91">
        <f>(VLOOKUP($A83,'ADR Raw Data'!$B$6:$BE$49,'ADR Raw Data'!AA$1,FALSE))/100</f>
        <v>-1.5793790683143802E-5</v>
      </c>
      <c r="T84" s="91">
        <f>(VLOOKUP($A83,'ADR Raw Data'!$B$6:$BE$49,'ADR Raw Data'!AB$1,FALSE))/100</f>
        <v>-1.9591084146322699E-2</v>
      </c>
      <c r="U84" s="90">
        <f>(VLOOKUP($A83,'ADR Raw Data'!$B$6:$BE$49,'ADR Raw Data'!AC$1,FALSE))/100</f>
        <v>-9.8836516862940097E-3</v>
      </c>
      <c r="V84" s="92">
        <f>(VLOOKUP($A83,'ADR Raw Data'!$B$6:$BE$49,'ADR Raw Data'!AE$1,FALSE))/100</f>
        <v>-1.41453594478724E-2</v>
      </c>
      <c r="X84" s="89">
        <f>(VLOOKUP($A83,'RevPAR Raw Data'!$B$6:$BE$43,'RevPAR Raw Data'!T$1,FALSE))/100</f>
        <v>3.6982982450513797E-2</v>
      </c>
      <c r="Y84" s="90">
        <f>(VLOOKUP($A83,'RevPAR Raw Data'!$B$6:$BE$43,'RevPAR Raw Data'!U$1,FALSE))/100</f>
        <v>2.5774882473506601E-3</v>
      </c>
      <c r="Z84" s="90">
        <f>(VLOOKUP($A83,'RevPAR Raw Data'!$B$6:$BE$43,'RevPAR Raw Data'!V$1,FALSE))/100</f>
        <v>-3.1798183489050599E-2</v>
      </c>
      <c r="AA84" s="90">
        <f>(VLOOKUP($A83,'RevPAR Raw Data'!$B$6:$BE$43,'RevPAR Raw Data'!W$1,FALSE))/100</f>
        <v>-0.100503725366079</v>
      </c>
      <c r="AB84" s="90">
        <f>(VLOOKUP($A83,'RevPAR Raw Data'!$B$6:$BE$43,'RevPAR Raw Data'!X$1,FALSE))/100</f>
        <v>-0.101784950827928</v>
      </c>
      <c r="AC84" s="90">
        <f>(VLOOKUP($A83,'RevPAR Raw Data'!$B$6:$BE$43,'RevPAR Raw Data'!Y$1,FALSE))/100</f>
        <v>-4.3703984602466502E-2</v>
      </c>
      <c r="AD84" s="91">
        <f>(VLOOKUP($A83,'RevPAR Raw Data'!$B$6:$BE$43,'RevPAR Raw Data'!AA$1,FALSE))/100</f>
        <v>6.6100476048200296E-2</v>
      </c>
      <c r="AE84" s="91">
        <f>(VLOOKUP($A83,'RevPAR Raw Data'!$B$6:$BE$43,'RevPAR Raw Data'!AB$1,FALSE))/100</f>
        <v>3.6432930255033601E-2</v>
      </c>
      <c r="AF84" s="90">
        <f>(VLOOKUP($A83,'RevPAR Raw Data'!$B$6:$BE$43,'RevPAR Raw Data'!AC$1,FALSE))/100</f>
        <v>5.1134269399073604E-2</v>
      </c>
      <c r="AG84" s="92">
        <f>(VLOOKUP($A83,'RevPAR Raw Data'!$B$6:$BE$43,'RevPAR Raw Data'!AE$1,FALSE))/100</f>
        <v>-1.6233756461918301E-2</v>
      </c>
    </row>
    <row r="85" spans="1:33" x14ac:dyDescent="0.2">
      <c r="A85" s="139"/>
      <c r="B85" s="117"/>
      <c r="C85" s="118"/>
      <c r="D85" s="118"/>
      <c r="E85" s="118"/>
      <c r="F85" s="118"/>
      <c r="G85" s="119"/>
      <c r="H85" s="99"/>
      <c r="I85" s="99"/>
      <c r="J85" s="119"/>
      <c r="K85" s="120"/>
      <c r="M85" s="121"/>
      <c r="N85" s="122"/>
      <c r="O85" s="122"/>
      <c r="P85" s="122"/>
      <c r="Q85" s="122"/>
      <c r="R85" s="123"/>
      <c r="S85" s="122"/>
      <c r="T85" s="122"/>
      <c r="U85" s="123"/>
      <c r="V85" s="124"/>
      <c r="X85" s="121"/>
      <c r="Y85" s="122"/>
      <c r="Z85" s="122"/>
      <c r="AA85" s="122"/>
      <c r="AB85" s="122"/>
      <c r="AC85" s="123"/>
      <c r="AD85" s="122"/>
      <c r="AE85" s="122"/>
      <c r="AF85" s="123"/>
      <c r="AG85" s="124"/>
    </row>
    <row r="86" spans="1:33" x14ac:dyDescent="0.2">
      <c r="A86" s="116" t="s">
        <v>32</v>
      </c>
      <c r="B86" s="117">
        <f>(VLOOKUP($A86,'Occupancy Raw Data'!$B$8:$BE$45,'Occupancy Raw Data'!G$3,FALSE))/100</f>
        <v>0.50190974678172307</v>
      </c>
      <c r="C86" s="118">
        <f>(VLOOKUP($A86,'Occupancy Raw Data'!$B$8:$BE$45,'Occupancy Raw Data'!H$3,FALSE))/100</f>
        <v>0.57249964634318795</v>
      </c>
      <c r="D86" s="118">
        <f>(VLOOKUP($A86,'Occupancy Raw Data'!$B$8:$BE$45,'Occupancy Raw Data'!I$3,FALSE))/100</f>
        <v>0.602772669401612</v>
      </c>
      <c r="E86" s="118">
        <f>(VLOOKUP($A86,'Occupancy Raw Data'!$B$8:$BE$45,'Occupancy Raw Data'!J$3,FALSE))/100</f>
        <v>0.61083604470221997</v>
      </c>
      <c r="F86" s="118">
        <f>(VLOOKUP($A86,'Occupancy Raw Data'!$B$8:$BE$45,'Occupancy Raw Data'!K$3,FALSE))/100</f>
        <v>0.604328759371905</v>
      </c>
      <c r="G86" s="119">
        <f>(VLOOKUP($A86,'Occupancy Raw Data'!$B$8:$BE$45,'Occupancy Raw Data'!L$3,FALSE))/100</f>
        <v>0.57846937332013004</v>
      </c>
      <c r="H86" s="99">
        <f>(VLOOKUP($A86,'Occupancy Raw Data'!$B$8:$BE$45,'Occupancy Raw Data'!N$3,FALSE))/100</f>
        <v>0.67986985429339297</v>
      </c>
      <c r="I86" s="99">
        <f>(VLOOKUP($A86,'Occupancy Raw Data'!$B$8:$BE$45,'Occupancy Raw Data'!O$3,FALSE))/100</f>
        <v>0.76347432451549002</v>
      </c>
      <c r="J86" s="119">
        <f>(VLOOKUP($A86,'Occupancy Raw Data'!$B$8:$BE$45,'Occupancy Raw Data'!P$3,FALSE))/100</f>
        <v>0.72167208940444094</v>
      </c>
      <c r="K86" s="120">
        <f>(VLOOKUP($A86,'Occupancy Raw Data'!$B$8:$BE$45,'Occupancy Raw Data'!R$3,FALSE))/100</f>
        <v>0.61938443505850405</v>
      </c>
      <c r="M86" s="121">
        <f>VLOOKUP($A86,'ADR Raw Data'!$B$6:$BE$43,'ADR Raw Data'!G$1,FALSE)</f>
        <v>74.292915445321299</v>
      </c>
      <c r="N86" s="122">
        <f>VLOOKUP($A86,'ADR Raw Data'!$B$6:$BE$43,'ADR Raw Data'!H$1,FALSE)</f>
        <v>81.002672547565993</v>
      </c>
      <c r="O86" s="122">
        <f>VLOOKUP($A86,'ADR Raw Data'!$B$6:$BE$43,'ADR Raw Data'!I$1,FALSE)</f>
        <v>82.474613940389503</v>
      </c>
      <c r="P86" s="122">
        <f>VLOOKUP($A86,'ADR Raw Data'!$B$6:$BE$43,'ADR Raw Data'!J$1,FALSE)</f>
        <v>82.145984159332997</v>
      </c>
      <c r="Q86" s="122">
        <f>VLOOKUP($A86,'ADR Raw Data'!$B$6:$BE$43,'ADR Raw Data'!K$1,FALSE)</f>
        <v>83.283433052434404</v>
      </c>
      <c r="R86" s="123">
        <f>VLOOKUP($A86,'ADR Raw Data'!$B$6:$BE$43,'ADR Raw Data'!L$1,FALSE)</f>
        <v>80.863083018683298</v>
      </c>
      <c r="S86" s="122">
        <f>VLOOKUP($A86,'ADR Raw Data'!$B$6:$BE$43,'ADR Raw Data'!N$1,FALSE)</f>
        <v>99.270903141905904</v>
      </c>
      <c r="T86" s="122">
        <f>VLOOKUP($A86,'ADR Raw Data'!$B$6:$BE$43,'ADR Raw Data'!O$1,FALSE)</f>
        <v>105.98089983324</v>
      </c>
      <c r="U86" s="123">
        <f>VLOOKUP($A86,'ADR Raw Data'!$B$6:$BE$43,'ADR Raw Data'!P$1,FALSE)</f>
        <v>102.820236881309</v>
      </c>
      <c r="V86" s="124">
        <f>VLOOKUP($A86,'ADR Raw Data'!$B$6:$BE$43,'ADR Raw Data'!R$1,FALSE)</f>
        <v>88.172582214754101</v>
      </c>
      <c r="X86" s="121">
        <f>VLOOKUP($A86,'RevPAR Raw Data'!$B$6:$BE$43,'RevPAR Raw Data'!G$1,FALSE)</f>
        <v>37.288338378837103</v>
      </c>
      <c r="Y86" s="122">
        <f>VLOOKUP($A86,'RevPAR Raw Data'!$B$6:$BE$43,'RevPAR Raw Data'!H$1,FALSE)</f>
        <v>46.374001386334697</v>
      </c>
      <c r="Z86" s="122">
        <f>VLOOKUP($A86,'RevPAR Raw Data'!$B$6:$BE$43,'RevPAR Raw Data'!I$1,FALSE)</f>
        <v>49.713443202716</v>
      </c>
      <c r="AA86" s="122">
        <f>VLOOKUP($A86,'RevPAR Raw Data'!$B$6:$BE$43,'RevPAR Raw Data'!J$1,FALSE)</f>
        <v>50.1777280520582</v>
      </c>
      <c r="AB86" s="122">
        <f>VLOOKUP($A86,'RevPAR Raw Data'!$B$6:$BE$43,'RevPAR Raw Data'!K$1,FALSE)</f>
        <v>50.330573772810801</v>
      </c>
      <c r="AC86" s="123">
        <f>VLOOKUP($A86,'RevPAR Raw Data'!$B$6:$BE$43,'RevPAR Raw Data'!L$1,FALSE)</f>
        <v>46.7768169585514</v>
      </c>
      <c r="AD86" s="122">
        <f>VLOOKUP($A86,'RevPAR Raw Data'!$B$6:$BE$43,'RevPAR Raw Data'!N$1,FALSE)</f>
        <v>67.491294454661102</v>
      </c>
      <c r="AE86" s="122">
        <f>VLOOKUP($A86,'RevPAR Raw Data'!$B$6:$BE$43,'RevPAR Raw Data'!O$1,FALSE)</f>
        <v>80.913695911727203</v>
      </c>
      <c r="AF86" s="123">
        <f>VLOOKUP($A86,'RevPAR Raw Data'!$B$6:$BE$43,'RevPAR Raw Data'!P$1,FALSE)</f>
        <v>74.202495183194202</v>
      </c>
      <c r="AG86" s="124">
        <f>VLOOKUP($A86,'RevPAR Raw Data'!$B$6:$BE$43,'RevPAR Raw Data'!R$1,FALSE)</f>
        <v>54.612725022734999</v>
      </c>
    </row>
    <row r="87" spans="1:33" x14ac:dyDescent="0.2">
      <c r="A87" s="101" t="s">
        <v>125</v>
      </c>
      <c r="B87" s="89">
        <f>(VLOOKUP($A86,'Occupancy Raw Data'!$B$8:$BE$51,'Occupancy Raw Data'!T$3,FALSE))/100</f>
        <v>2.9898403483309098E-2</v>
      </c>
      <c r="C87" s="90">
        <f>(VLOOKUP($A86,'Occupancy Raw Data'!$B$8:$BE$51,'Occupancy Raw Data'!U$3,FALSE))/100</f>
        <v>-6.1891515994436694E-2</v>
      </c>
      <c r="D87" s="90">
        <f>(VLOOKUP($A86,'Occupancy Raw Data'!$B$8:$BE$51,'Occupancy Raw Data'!V$3,FALSE))/100</f>
        <v>-6.6389132340052504E-2</v>
      </c>
      <c r="E87" s="90">
        <f>(VLOOKUP($A86,'Occupancy Raw Data'!$B$8:$BE$51,'Occupancy Raw Data'!W$3,FALSE))/100</f>
        <v>-3.7235228539576302E-2</v>
      </c>
      <c r="F87" s="90">
        <f>(VLOOKUP($A86,'Occupancy Raw Data'!$B$8:$BE$51,'Occupancy Raw Data'!X$3,FALSE))/100</f>
        <v>1.01678883896902E-2</v>
      </c>
      <c r="G87" s="90">
        <f>(VLOOKUP($A86,'Occupancy Raw Data'!$B$8:$BE$51,'Occupancy Raw Data'!Y$3,FALSE))/100</f>
        <v>-2.8093359319294499E-2</v>
      </c>
      <c r="H87" s="91">
        <f>(VLOOKUP($A86,'Occupancy Raw Data'!$B$8:$BE$51,'Occupancy Raw Data'!AA$3,FALSE))/100</f>
        <v>4.2064180398959199E-2</v>
      </c>
      <c r="I87" s="91">
        <f>(VLOOKUP($A86,'Occupancy Raw Data'!$B$8:$BE$51,'Occupancy Raw Data'!AB$3,FALSE))/100</f>
        <v>9.0743734842360493E-2</v>
      </c>
      <c r="J87" s="90">
        <f>(VLOOKUP($A86,'Occupancy Raw Data'!$B$8:$BE$51,'Occupancy Raw Data'!AC$3,FALSE))/100</f>
        <v>6.7259414225941394E-2</v>
      </c>
      <c r="K87" s="92">
        <f>(VLOOKUP($A86,'Occupancy Raw Data'!$B$8:$BE$51,'Occupancy Raw Data'!AE$3,FALSE))/100</f>
        <v>1.6995130241526902E-3</v>
      </c>
      <c r="M87" s="89">
        <f>(VLOOKUP($A86,'ADR Raw Data'!$B$6:$BE$49,'ADR Raw Data'!T$1,FALSE))/100</f>
        <v>-5.1736192005061896E-2</v>
      </c>
      <c r="N87" s="90">
        <f>(VLOOKUP($A86,'ADR Raw Data'!$B$6:$BE$49,'ADR Raw Data'!U$1,FALSE))/100</f>
        <v>-6.9738936095645604E-2</v>
      </c>
      <c r="O87" s="90">
        <f>(VLOOKUP($A86,'ADR Raw Data'!$B$6:$BE$49,'ADR Raw Data'!V$1,FALSE))/100</f>
        <v>-6.35909864806741E-2</v>
      </c>
      <c r="P87" s="90">
        <f>(VLOOKUP($A86,'ADR Raw Data'!$B$6:$BE$49,'ADR Raw Data'!W$1,FALSE))/100</f>
        <v>-6.2934502233715203E-2</v>
      </c>
      <c r="Q87" s="90">
        <f>(VLOOKUP($A86,'ADR Raw Data'!$B$6:$BE$49,'ADR Raw Data'!X$1,FALSE))/100</f>
        <v>-2.7400333989837301E-2</v>
      </c>
      <c r="R87" s="90">
        <f>(VLOOKUP($A86,'ADR Raw Data'!$B$6:$BE$49,'ADR Raw Data'!Y$1,FALSE))/100</f>
        <v>-5.6412497052963605E-2</v>
      </c>
      <c r="S87" s="91">
        <f>(VLOOKUP($A86,'ADR Raw Data'!$B$6:$BE$49,'ADR Raw Data'!AA$1,FALSE))/100</f>
        <v>2.2234959450322802E-2</v>
      </c>
      <c r="T87" s="91">
        <f>(VLOOKUP($A86,'ADR Raw Data'!$B$6:$BE$49,'ADR Raw Data'!AB$1,FALSE))/100</f>
        <v>5.9787697199411294E-2</v>
      </c>
      <c r="U87" s="90">
        <f>(VLOOKUP($A86,'ADR Raw Data'!$B$6:$BE$49,'ADR Raw Data'!AC$1,FALSE))/100</f>
        <v>4.2721078922750205E-2</v>
      </c>
      <c r="V87" s="92">
        <f>(VLOOKUP($A86,'ADR Raw Data'!$B$6:$BE$49,'ADR Raw Data'!AE$1,FALSE))/100</f>
        <v>-1.7370357068871002E-2</v>
      </c>
      <c r="X87" s="89">
        <f>(VLOOKUP($A86,'RevPAR Raw Data'!$B$6:$BE$43,'RevPAR Raw Data'!T$1,FALSE))/100</f>
        <v>-2.3384618065010101E-2</v>
      </c>
      <c r="Y87" s="90">
        <f>(VLOOKUP($A86,'RevPAR Raw Data'!$B$6:$BE$43,'RevPAR Raw Data'!U$1,FALSE))/100</f>
        <v>-0.12731420361128301</v>
      </c>
      <c r="Z87" s="90">
        <f>(VLOOKUP($A86,'RevPAR Raw Data'!$B$6:$BE$43,'RevPAR Raw Data'!V$1,FALSE))/100</f>
        <v>-0.125758368403626</v>
      </c>
      <c r="AA87" s="90">
        <f>(VLOOKUP($A86,'RevPAR Raw Data'!$B$6:$BE$43,'RevPAR Raw Data'!W$1,FALSE))/100</f>
        <v>-9.7826350199594694E-2</v>
      </c>
      <c r="AB87" s="90">
        <f>(VLOOKUP($A86,'RevPAR Raw Data'!$B$6:$BE$43,'RevPAR Raw Data'!X$1,FALSE))/100</f>
        <v>-1.7511049137996001E-2</v>
      </c>
      <c r="AC87" s="90">
        <f>(VLOOKUP($A86,'RevPAR Raw Data'!$B$6:$BE$43,'RevPAR Raw Data'!Y$1,FALSE))/100</f>
        <v>-8.2921039822450596E-2</v>
      </c>
      <c r="AD87" s="91">
        <f>(VLOOKUP($A86,'RevPAR Raw Data'!$B$6:$BE$43,'RevPAR Raw Data'!AA$1,FALSE))/100</f>
        <v>6.5234435194764004E-2</v>
      </c>
      <c r="AE87" s="91">
        <f>(VLOOKUP($A86,'RevPAR Raw Data'!$B$6:$BE$43,'RevPAR Raw Data'!AB$1,FALSE))/100</f>
        <v>0.15595679098327001</v>
      </c>
      <c r="AF87" s="90">
        <f>(VLOOKUP($A86,'RevPAR Raw Data'!$B$6:$BE$43,'RevPAR Raw Data'!AC$1,FALSE))/100</f>
        <v>0.112853887892136</v>
      </c>
      <c r="AG87" s="92">
        <f>(VLOOKUP($A86,'RevPAR Raw Data'!$B$6:$BE$43,'RevPAR Raw Data'!AE$1,FALSE))/100</f>
        <v>-1.5700365192790999E-2</v>
      </c>
    </row>
    <row r="88" spans="1:33" x14ac:dyDescent="0.2">
      <c r="A88" s="139"/>
      <c r="B88" s="117"/>
      <c r="C88" s="118"/>
      <c r="D88" s="118"/>
      <c r="E88" s="118"/>
      <c r="F88" s="118"/>
      <c r="G88" s="119"/>
      <c r="H88" s="99"/>
      <c r="I88" s="99"/>
      <c r="J88" s="119"/>
      <c r="K88" s="120"/>
      <c r="M88" s="121"/>
      <c r="N88" s="122"/>
      <c r="O88" s="122"/>
      <c r="P88" s="122"/>
      <c r="Q88" s="122"/>
      <c r="R88" s="123"/>
      <c r="S88" s="122"/>
      <c r="T88" s="122"/>
      <c r="U88" s="123"/>
      <c r="V88" s="124"/>
      <c r="X88" s="121"/>
      <c r="Y88" s="122"/>
      <c r="Z88" s="122"/>
      <c r="AA88" s="122"/>
      <c r="AB88" s="122"/>
      <c r="AC88" s="123"/>
      <c r="AD88" s="122"/>
      <c r="AE88" s="122"/>
      <c r="AF88" s="123"/>
      <c r="AG88" s="124"/>
    </row>
    <row r="89" spans="1:33" x14ac:dyDescent="0.2">
      <c r="A89" s="116" t="s">
        <v>88</v>
      </c>
      <c r="B89" s="117">
        <f>(VLOOKUP($A89,'Occupancy Raw Data'!$B$8:$BE$45,'Occupancy Raw Data'!G$3,FALSE))/100</f>
        <v>0.55229905229905196</v>
      </c>
      <c r="C89" s="118">
        <f>(VLOOKUP($A89,'Occupancy Raw Data'!$B$8:$BE$45,'Occupancy Raw Data'!H$3,FALSE))/100</f>
        <v>0.58810108810108797</v>
      </c>
      <c r="D89" s="118">
        <f>(VLOOKUP($A89,'Occupancy Raw Data'!$B$8:$BE$45,'Occupancy Raw Data'!I$3,FALSE))/100</f>
        <v>0.63215163215163206</v>
      </c>
      <c r="E89" s="118">
        <f>(VLOOKUP($A89,'Occupancy Raw Data'!$B$8:$BE$45,'Occupancy Raw Data'!J$3,FALSE))/100</f>
        <v>0.61811161811161808</v>
      </c>
      <c r="F89" s="118">
        <f>(VLOOKUP($A89,'Occupancy Raw Data'!$B$8:$BE$45,'Occupancy Raw Data'!K$3,FALSE))/100</f>
        <v>0.60916110916110899</v>
      </c>
      <c r="G89" s="119">
        <f>(VLOOKUP($A89,'Occupancy Raw Data'!$B$8:$BE$45,'Occupancy Raw Data'!L$3,FALSE))/100</f>
        <v>0.59996489996489899</v>
      </c>
      <c r="H89" s="99">
        <f>(VLOOKUP($A89,'Occupancy Raw Data'!$B$8:$BE$45,'Occupancy Raw Data'!N$3,FALSE))/100</f>
        <v>0.69094419094418991</v>
      </c>
      <c r="I89" s="99">
        <f>(VLOOKUP($A89,'Occupancy Raw Data'!$B$8:$BE$45,'Occupancy Raw Data'!O$3,FALSE))/100</f>
        <v>0.63987363987363899</v>
      </c>
      <c r="J89" s="119">
        <f>(VLOOKUP($A89,'Occupancy Raw Data'!$B$8:$BE$45,'Occupancy Raw Data'!P$3,FALSE))/100</f>
        <v>0.66540891540891489</v>
      </c>
      <c r="K89" s="120">
        <f>(VLOOKUP($A89,'Occupancy Raw Data'!$B$8:$BE$45,'Occupancy Raw Data'!R$3,FALSE))/100</f>
        <v>0.61866319009176107</v>
      </c>
      <c r="M89" s="121">
        <f>VLOOKUP($A89,'ADR Raw Data'!$B$6:$BE$43,'ADR Raw Data'!G$1,FALSE)</f>
        <v>107.247345726088</v>
      </c>
      <c r="N89" s="122">
        <f>VLOOKUP($A89,'ADR Raw Data'!$B$6:$BE$43,'ADR Raw Data'!H$1,FALSE)</f>
        <v>117.961296806923</v>
      </c>
      <c r="O89" s="122">
        <f>VLOOKUP($A89,'ADR Raw Data'!$B$6:$BE$43,'ADR Raw Data'!I$1,FALSE)</f>
        <v>118.403499999999</v>
      </c>
      <c r="P89" s="122">
        <f>VLOOKUP($A89,'ADR Raw Data'!$B$6:$BE$43,'ADR Raw Data'!J$1,FALSE)</f>
        <v>114.428970130607</v>
      </c>
      <c r="Q89" s="122">
        <f>VLOOKUP($A89,'ADR Raw Data'!$B$6:$BE$43,'ADR Raw Data'!K$1,FALSE)</f>
        <v>112.245222414289</v>
      </c>
      <c r="R89" s="123">
        <f>VLOOKUP($A89,'ADR Raw Data'!$B$6:$BE$43,'ADR Raw Data'!L$1,FALSE)</f>
        <v>114.193360404844</v>
      </c>
      <c r="S89" s="122">
        <f>VLOOKUP($A89,'ADR Raw Data'!$B$6:$BE$43,'ADR Raw Data'!N$1,FALSE)</f>
        <v>121.46611046482001</v>
      </c>
      <c r="T89" s="122">
        <f>VLOOKUP($A89,'ADR Raw Data'!$B$6:$BE$43,'ADR Raw Data'!O$1,FALSE)</f>
        <v>118.700514810751</v>
      </c>
      <c r="U89" s="123">
        <f>VLOOKUP($A89,'ADR Raw Data'!$B$6:$BE$43,'ADR Raw Data'!P$1,FALSE)</f>
        <v>120.13637793749101</v>
      </c>
      <c r="V89" s="124">
        <f>VLOOKUP($A89,'ADR Raw Data'!$B$6:$BE$43,'ADR Raw Data'!R$1,FALSE)</f>
        <v>116.019665395526</v>
      </c>
      <c r="X89" s="121">
        <f>VLOOKUP($A89,'RevPAR Raw Data'!$B$6:$BE$43,'RevPAR Raw Data'!G$1,FALSE)</f>
        <v>59.232607406107398</v>
      </c>
      <c r="Y89" s="122">
        <f>VLOOKUP($A89,'RevPAR Raw Data'!$B$6:$BE$43,'RevPAR Raw Data'!H$1,FALSE)</f>
        <v>69.373167005967005</v>
      </c>
      <c r="Z89" s="122">
        <f>VLOOKUP($A89,'RevPAR Raw Data'!$B$6:$BE$43,'RevPAR Raw Data'!I$1,FALSE)</f>
        <v>74.848965777465693</v>
      </c>
      <c r="AA89" s="122">
        <f>VLOOKUP($A89,'RevPAR Raw Data'!$B$6:$BE$43,'RevPAR Raw Data'!J$1,FALSE)</f>
        <v>70.729875886275806</v>
      </c>
      <c r="AB89" s="122">
        <f>VLOOKUP($A89,'RevPAR Raw Data'!$B$6:$BE$43,'RevPAR Raw Data'!K$1,FALSE)</f>
        <v>68.375424183924096</v>
      </c>
      <c r="AC89" s="123">
        <f>VLOOKUP($A89,'RevPAR Raw Data'!$B$6:$BE$43,'RevPAR Raw Data'!L$1,FALSE)</f>
        <v>68.512008051948001</v>
      </c>
      <c r="AD89" s="122">
        <f>VLOOKUP($A89,'RevPAR Raw Data'!$B$6:$BE$43,'RevPAR Raw Data'!N$1,FALSE)</f>
        <v>83.926303422253397</v>
      </c>
      <c r="AE89" s="122">
        <f>VLOOKUP($A89,'RevPAR Raw Data'!$B$6:$BE$43,'RevPAR Raw Data'!O$1,FALSE)</f>
        <v>75.953330466830394</v>
      </c>
      <c r="AF89" s="123">
        <f>VLOOKUP($A89,'RevPAR Raw Data'!$B$6:$BE$43,'RevPAR Raw Data'!P$1,FALSE)</f>
        <v>79.939816944541903</v>
      </c>
      <c r="AG89" s="124">
        <f>VLOOKUP($A89,'RevPAR Raw Data'!$B$6:$BE$43,'RevPAR Raw Data'!R$1,FALSE)</f>
        <v>71.777096306974798</v>
      </c>
    </row>
    <row r="90" spans="1:33" x14ac:dyDescent="0.2">
      <c r="A90" s="101" t="s">
        <v>125</v>
      </c>
      <c r="B90" s="89">
        <f>(VLOOKUP($A89,'Occupancy Raw Data'!$B$8:$BE$51,'Occupancy Raw Data'!T$3,FALSE))/100</f>
        <v>-2.2221030621777299E-2</v>
      </c>
      <c r="C90" s="90">
        <f>(VLOOKUP($A89,'Occupancy Raw Data'!$B$8:$BE$51,'Occupancy Raw Data'!U$3,FALSE))/100</f>
        <v>-0.14307421477715901</v>
      </c>
      <c r="D90" s="90">
        <f>(VLOOKUP($A89,'Occupancy Raw Data'!$B$8:$BE$51,'Occupancy Raw Data'!V$3,FALSE))/100</f>
        <v>-0.10390065098585201</v>
      </c>
      <c r="E90" s="90">
        <f>(VLOOKUP($A89,'Occupancy Raw Data'!$B$8:$BE$51,'Occupancy Raw Data'!W$3,FALSE))/100</f>
        <v>-6.73415255754157E-2</v>
      </c>
      <c r="F90" s="90">
        <f>(VLOOKUP($A89,'Occupancy Raw Data'!$B$8:$BE$51,'Occupancy Raw Data'!X$3,FALSE))/100</f>
        <v>-4.5407129956840701E-2</v>
      </c>
      <c r="G90" s="90">
        <f>(VLOOKUP($A89,'Occupancy Raw Data'!$B$8:$BE$51,'Occupancy Raw Data'!Y$3,FALSE))/100</f>
        <v>-7.9093530941386297E-2</v>
      </c>
      <c r="H90" s="91">
        <f>(VLOOKUP($A89,'Occupancy Raw Data'!$B$8:$BE$51,'Occupancy Raw Data'!AA$3,FALSE))/100</f>
        <v>3.6780708457923604E-2</v>
      </c>
      <c r="I90" s="91">
        <f>(VLOOKUP($A89,'Occupancy Raw Data'!$B$8:$BE$51,'Occupancy Raw Data'!AB$3,FALSE))/100</f>
        <v>-1.7040763801022901E-2</v>
      </c>
      <c r="J90" s="90">
        <f>(VLOOKUP($A89,'Occupancy Raw Data'!$B$8:$BE$51,'Occupancy Raw Data'!AC$3,FALSE))/100</f>
        <v>1.0185893456971301E-2</v>
      </c>
      <c r="K90" s="92">
        <f>(VLOOKUP($A89,'Occupancy Raw Data'!$B$8:$BE$51,'Occupancy Raw Data'!AE$3,FALSE))/100</f>
        <v>-5.33842395084759E-2</v>
      </c>
      <c r="M90" s="89">
        <f>(VLOOKUP($A89,'ADR Raw Data'!$B$6:$BE$49,'ADR Raw Data'!T$1,FALSE))/100</f>
        <v>-2.0094416128301699E-2</v>
      </c>
      <c r="N90" s="90">
        <f>(VLOOKUP($A89,'ADR Raw Data'!$B$6:$BE$49,'ADR Raw Data'!U$1,FALSE))/100</f>
        <v>-5.9479017957496001E-2</v>
      </c>
      <c r="O90" s="90">
        <f>(VLOOKUP($A89,'ADR Raw Data'!$B$6:$BE$49,'ADR Raw Data'!V$1,FALSE))/100</f>
        <v>-7.2364492944703707E-2</v>
      </c>
      <c r="P90" s="90">
        <f>(VLOOKUP($A89,'ADR Raw Data'!$B$6:$BE$49,'ADR Raw Data'!W$1,FALSE))/100</f>
        <v>-5.4813026144055803E-2</v>
      </c>
      <c r="Q90" s="90">
        <f>(VLOOKUP($A89,'ADR Raw Data'!$B$6:$BE$49,'ADR Raw Data'!X$1,FALSE))/100</f>
        <v>1.31058566497345E-2</v>
      </c>
      <c r="R90" s="90">
        <f>(VLOOKUP($A89,'ADR Raw Data'!$B$6:$BE$49,'ADR Raw Data'!Y$1,FALSE))/100</f>
        <v>-4.34448336673856E-2</v>
      </c>
      <c r="S90" s="91">
        <f>(VLOOKUP($A89,'ADR Raw Data'!$B$6:$BE$49,'ADR Raw Data'!AA$1,FALSE))/100</f>
        <v>-1.78673959958971E-3</v>
      </c>
      <c r="T90" s="91">
        <f>(VLOOKUP($A89,'ADR Raw Data'!$B$6:$BE$49,'ADR Raw Data'!AB$1,FALSE))/100</f>
        <v>-2.0618693830767899E-3</v>
      </c>
      <c r="U90" s="90">
        <f>(VLOOKUP($A89,'ADR Raw Data'!$B$6:$BE$49,'ADR Raw Data'!AC$1,FALSE))/100</f>
        <v>-1.61503660093019E-3</v>
      </c>
      <c r="V90" s="92">
        <f>(VLOOKUP($A89,'ADR Raw Data'!$B$6:$BE$49,'ADR Raw Data'!AE$1,FALSE))/100</f>
        <v>-3.0370676794402401E-2</v>
      </c>
      <c r="X90" s="89">
        <f>(VLOOKUP($A89,'RevPAR Raw Data'!$B$6:$BE$43,'RevPAR Raw Data'!T$1,FALSE))/100</f>
        <v>-4.1868928113965295E-2</v>
      </c>
      <c r="Y90" s="90">
        <f>(VLOOKUP($A89,'RevPAR Raw Data'!$B$6:$BE$43,'RevPAR Raw Data'!U$1,FALSE))/100</f>
        <v>-0.19404331894467</v>
      </c>
      <c r="Z90" s="90">
        <f>(VLOOKUP($A89,'RevPAR Raw Data'!$B$6:$BE$43,'RevPAR Raw Data'!V$1,FALSE))/100</f>
        <v>-0.16874642600533998</v>
      </c>
      <c r="AA90" s="90">
        <f>(VLOOKUP($A89,'RevPAR Raw Data'!$B$6:$BE$43,'RevPAR Raw Data'!W$1,FALSE))/100</f>
        <v>-0.11846335891752499</v>
      </c>
      <c r="AB90" s="90">
        <f>(VLOOKUP($A89,'RevPAR Raw Data'!$B$6:$BE$43,'RevPAR Raw Data'!X$1,FALSE))/100</f>
        <v>-3.2896372643196399E-2</v>
      </c>
      <c r="AC90" s="90">
        <f>(VLOOKUP($A89,'RevPAR Raw Data'!$B$6:$BE$43,'RevPAR Raw Data'!Y$1,FALSE))/100</f>
        <v>-0.119102159312857</v>
      </c>
      <c r="AD90" s="91">
        <f>(VLOOKUP($A89,'RevPAR Raw Data'!$B$6:$BE$43,'RevPAR Raw Data'!AA$1,FALSE))/100</f>
        <v>3.4928251310031098E-2</v>
      </c>
      <c r="AE90" s="91">
        <f>(VLOOKUP($A89,'RevPAR Raw Data'!$B$6:$BE$43,'RevPAR Raw Data'!AB$1,FALSE))/100</f>
        <v>-1.9067497354954201E-2</v>
      </c>
      <c r="AF90" s="90">
        <f>(VLOOKUP($A89,'RevPAR Raw Data'!$B$6:$BE$43,'RevPAR Raw Data'!AC$1,FALSE))/100</f>
        <v>8.5544062652949809E-3</v>
      </c>
      <c r="AG90" s="92">
        <f>(VLOOKUP($A89,'RevPAR Raw Data'!$B$6:$BE$43,'RevPAR Raw Data'!AE$1,FALSE))/100</f>
        <v>-8.2133600818851515E-2</v>
      </c>
    </row>
    <row r="91" spans="1:33" x14ac:dyDescent="0.2">
      <c r="A91" s="139"/>
      <c r="B91" s="117"/>
      <c r="C91" s="118"/>
      <c r="D91" s="118"/>
      <c r="E91" s="118"/>
      <c r="F91" s="118"/>
      <c r="G91" s="119"/>
      <c r="H91" s="99"/>
      <c r="I91" s="99"/>
      <c r="J91" s="119"/>
      <c r="K91" s="120"/>
      <c r="M91" s="121"/>
      <c r="N91" s="122"/>
      <c r="O91" s="122"/>
      <c r="P91" s="122"/>
      <c r="Q91" s="122"/>
      <c r="R91" s="123"/>
      <c r="S91" s="122"/>
      <c r="T91" s="122"/>
      <c r="U91" s="123"/>
      <c r="V91" s="124"/>
      <c r="X91" s="121"/>
      <c r="Y91" s="122"/>
      <c r="Z91" s="122"/>
      <c r="AA91" s="122"/>
      <c r="AB91" s="122"/>
      <c r="AC91" s="123"/>
      <c r="AD91" s="122"/>
      <c r="AE91" s="122"/>
      <c r="AF91" s="123"/>
      <c r="AG91" s="124"/>
    </row>
    <row r="92" spans="1:33" x14ac:dyDescent="0.2">
      <c r="A92" s="116" t="s">
        <v>89</v>
      </c>
      <c r="B92" s="117">
        <f>(VLOOKUP($A92,'Occupancy Raw Data'!$B$8:$BE$45,'Occupancy Raw Data'!G$3,FALSE))/100</f>
        <v>0.429841120025169</v>
      </c>
      <c r="C92" s="118">
        <f>(VLOOKUP($A92,'Occupancy Raw Data'!$B$8:$BE$45,'Occupancy Raw Data'!H$3,FALSE))/100</f>
        <v>0.44706622620733</v>
      </c>
      <c r="D92" s="118">
        <f>(VLOOKUP($A92,'Occupancy Raw Data'!$B$8:$BE$45,'Occupancy Raw Data'!I$3,FALSE))/100</f>
        <v>0.48010067641969401</v>
      </c>
      <c r="E92" s="118">
        <f>(VLOOKUP($A92,'Occupancy Raw Data'!$B$8:$BE$45,'Occupancy Raw Data'!J$3,FALSE))/100</f>
        <v>0.48466257668711599</v>
      </c>
      <c r="F92" s="118">
        <f>(VLOOKUP($A92,'Occupancy Raw Data'!$B$8:$BE$45,'Occupancy Raw Data'!K$3,FALSE))/100</f>
        <v>0.51738241308793398</v>
      </c>
      <c r="G92" s="119">
        <f>(VLOOKUP($A92,'Occupancy Raw Data'!$B$8:$BE$45,'Occupancy Raw Data'!L$3,FALSE))/100</f>
        <v>0.47181060248544904</v>
      </c>
      <c r="H92" s="99">
        <f>(VLOOKUP($A92,'Occupancy Raw Data'!$B$8:$BE$45,'Occupancy Raw Data'!N$3,FALSE))/100</f>
        <v>0.69655497876356709</v>
      </c>
      <c r="I92" s="99">
        <f>(VLOOKUP($A92,'Occupancy Raw Data'!$B$8:$BE$45,'Occupancy Raw Data'!O$3,FALSE))/100</f>
        <v>0.74005033820984711</v>
      </c>
      <c r="J92" s="119">
        <f>(VLOOKUP($A92,'Occupancy Raw Data'!$B$8:$BE$45,'Occupancy Raw Data'!P$3,FALSE))/100</f>
        <v>0.71830265848670705</v>
      </c>
      <c r="K92" s="120">
        <f>(VLOOKUP($A92,'Occupancy Raw Data'!$B$8:$BE$45,'Occupancy Raw Data'!R$3,FALSE))/100</f>
        <v>0.54223690420009396</v>
      </c>
      <c r="M92" s="121">
        <f>VLOOKUP($A92,'ADR Raw Data'!$B$6:$BE$43,'ADR Raw Data'!G$1,FALSE)</f>
        <v>119.776233357731</v>
      </c>
      <c r="N92" s="122">
        <f>VLOOKUP($A92,'ADR Raw Data'!$B$6:$BE$43,'ADR Raw Data'!H$1,FALSE)</f>
        <v>113.062172677691</v>
      </c>
      <c r="O92" s="122">
        <f>VLOOKUP($A92,'ADR Raw Data'!$B$6:$BE$43,'ADR Raw Data'!I$1,FALSE)</f>
        <v>116.10908342070699</v>
      </c>
      <c r="P92" s="122">
        <f>VLOOKUP($A92,'ADR Raw Data'!$B$6:$BE$43,'ADR Raw Data'!J$1,FALSE)</f>
        <v>113.862954479065</v>
      </c>
      <c r="Q92" s="122">
        <f>VLOOKUP($A92,'ADR Raw Data'!$B$6:$BE$43,'ADR Raw Data'!K$1,FALSE)</f>
        <v>114.17837398905399</v>
      </c>
      <c r="R92" s="123">
        <f>VLOOKUP($A92,'ADR Raw Data'!$B$6:$BE$43,'ADR Raw Data'!L$1,FALSE)</f>
        <v>115.31494747441</v>
      </c>
      <c r="S92" s="122">
        <f>VLOOKUP($A92,'ADR Raw Data'!$B$6:$BE$43,'ADR Raw Data'!N$1,FALSE)</f>
        <v>141.52254739159801</v>
      </c>
      <c r="T92" s="122">
        <f>VLOOKUP($A92,'ADR Raw Data'!$B$6:$BE$43,'ADR Raw Data'!O$1,FALSE)</f>
        <v>145.135280454883</v>
      </c>
      <c r="U92" s="123">
        <f>VLOOKUP($A92,'ADR Raw Data'!$B$6:$BE$43,'ADR Raw Data'!P$1,FALSE)</f>
        <v>143.38360435258599</v>
      </c>
      <c r="V92" s="124">
        <f>VLOOKUP($A92,'ADR Raw Data'!$B$6:$BE$43,'ADR Raw Data'!R$1,FALSE)</f>
        <v>125.938554293588</v>
      </c>
      <c r="X92" s="121">
        <f>VLOOKUP($A92,'RevPAR Raw Data'!$B$6:$BE$43,'RevPAR Raw Data'!G$1,FALSE)</f>
        <v>51.4847502988831</v>
      </c>
      <c r="Y92" s="122">
        <f>VLOOKUP($A92,'RevPAR Raw Data'!$B$6:$BE$43,'RevPAR Raw Data'!H$1,FALSE)</f>
        <v>50.5462788658172</v>
      </c>
      <c r="Z92" s="122">
        <f>VLOOKUP($A92,'RevPAR Raw Data'!$B$6:$BE$43,'RevPAR Raw Data'!I$1,FALSE)</f>
        <v>55.744049488752502</v>
      </c>
      <c r="AA92" s="122">
        <f>VLOOKUP($A92,'RevPAR Raw Data'!$B$6:$BE$43,'RevPAR Raw Data'!J$1,FALSE)</f>
        <v>55.185112907031602</v>
      </c>
      <c r="AB92" s="122">
        <f>VLOOKUP($A92,'RevPAR Raw Data'!$B$6:$BE$43,'RevPAR Raw Data'!K$1,FALSE)</f>
        <v>59.073882656913597</v>
      </c>
      <c r="AC92" s="123">
        <f>VLOOKUP($A92,'RevPAR Raw Data'!$B$6:$BE$43,'RevPAR Raw Data'!L$1,FALSE)</f>
        <v>54.406814843479602</v>
      </c>
      <c r="AD92" s="122">
        <f>VLOOKUP($A92,'RevPAR Raw Data'!$B$6:$BE$43,'RevPAR Raw Data'!N$1,FALSE)</f>
        <v>98.578234992921097</v>
      </c>
      <c r="AE92" s="122">
        <f>VLOOKUP($A92,'RevPAR Raw Data'!$B$6:$BE$43,'RevPAR Raw Data'!O$1,FALSE)</f>
        <v>107.407413386817</v>
      </c>
      <c r="AF92" s="123">
        <f>VLOOKUP($A92,'RevPAR Raw Data'!$B$6:$BE$43,'RevPAR Raw Data'!P$1,FALSE)</f>
        <v>102.992824189869</v>
      </c>
      <c r="AG92" s="124">
        <f>VLOOKUP($A92,'RevPAR Raw Data'!$B$6:$BE$43,'RevPAR Raw Data'!R$1,FALSE)</f>
        <v>68.288531799590999</v>
      </c>
    </row>
    <row r="93" spans="1:33" x14ac:dyDescent="0.2">
      <c r="A93" s="101" t="s">
        <v>125</v>
      </c>
      <c r="B93" s="89">
        <f>(VLOOKUP($A92,'Occupancy Raw Data'!$B$8:$BE$51,'Occupancy Raw Data'!T$3,FALSE))/100</f>
        <v>-9.2819139419254793E-2</v>
      </c>
      <c r="C93" s="90">
        <f>(VLOOKUP($A92,'Occupancy Raw Data'!$B$8:$BE$51,'Occupancy Raw Data'!U$3,FALSE))/100</f>
        <v>-5.8184432368790305E-2</v>
      </c>
      <c r="D93" s="90">
        <f>(VLOOKUP($A92,'Occupancy Raw Data'!$B$8:$BE$51,'Occupancy Raw Data'!V$3,FALSE))/100</f>
        <v>-9.1373217667234302E-2</v>
      </c>
      <c r="E93" s="90">
        <f>(VLOOKUP($A92,'Occupancy Raw Data'!$B$8:$BE$51,'Occupancy Raw Data'!W$3,FALSE))/100</f>
        <v>-0.11270754527056299</v>
      </c>
      <c r="F93" s="90">
        <f>(VLOOKUP($A92,'Occupancy Raw Data'!$B$8:$BE$51,'Occupancy Raw Data'!X$3,FALSE))/100</f>
        <v>-4.2330574144568096E-2</v>
      </c>
      <c r="G93" s="90">
        <f>(VLOOKUP($A92,'Occupancy Raw Data'!$B$8:$BE$51,'Occupancy Raw Data'!Y$3,FALSE))/100</f>
        <v>-7.9704523152960602E-2</v>
      </c>
      <c r="H93" s="91">
        <f>(VLOOKUP($A92,'Occupancy Raw Data'!$B$8:$BE$51,'Occupancy Raw Data'!AA$3,FALSE))/100</f>
        <v>7.8405468582349203E-2</v>
      </c>
      <c r="I93" s="91">
        <f>(VLOOKUP($A92,'Occupancy Raw Data'!$B$8:$BE$51,'Occupancy Raw Data'!AB$3,FALSE))/100</f>
        <v>5.4609041231151505E-2</v>
      </c>
      <c r="J93" s="90">
        <f>(VLOOKUP($A92,'Occupancy Raw Data'!$B$8:$BE$51,'Occupancy Raw Data'!AC$3,FALSE))/100</f>
        <v>6.6014445916569797E-2</v>
      </c>
      <c r="K93" s="92">
        <f>(VLOOKUP($A92,'Occupancy Raw Data'!$B$8:$BE$51,'Occupancy Raw Data'!AE$3,FALSE))/100</f>
        <v>-2.9493166559933899E-2</v>
      </c>
      <c r="M93" s="89">
        <f>(VLOOKUP($A92,'ADR Raw Data'!$B$6:$BE$49,'ADR Raw Data'!T$1,FALSE))/100</f>
        <v>5.6416523755723896E-2</v>
      </c>
      <c r="N93" s="90">
        <f>(VLOOKUP($A92,'ADR Raw Data'!$B$6:$BE$49,'ADR Raw Data'!U$1,FALSE))/100</f>
        <v>3.5199753095509399E-2</v>
      </c>
      <c r="O93" s="90">
        <f>(VLOOKUP($A92,'ADR Raw Data'!$B$6:$BE$49,'ADR Raw Data'!V$1,FALSE))/100</f>
        <v>1.47615856194578E-2</v>
      </c>
      <c r="P93" s="90">
        <f>(VLOOKUP($A92,'ADR Raw Data'!$B$6:$BE$49,'ADR Raw Data'!W$1,FALSE))/100</f>
        <v>1.8835005597576801E-3</v>
      </c>
      <c r="Q93" s="90">
        <f>(VLOOKUP($A92,'ADR Raw Data'!$B$6:$BE$49,'ADR Raw Data'!X$1,FALSE))/100</f>
        <v>2.0166257790882599E-2</v>
      </c>
      <c r="R93" s="90">
        <f>(VLOOKUP($A92,'ADR Raw Data'!$B$6:$BE$49,'ADR Raw Data'!Y$1,FALSE))/100</f>
        <v>2.4353051021310003E-2</v>
      </c>
      <c r="S93" s="91">
        <f>(VLOOKUP($A92,'ADR Raw Data'!$B$6:$BE$49,'ADR Raw Data'!AA$1,FALSE))/100</f>
        <v>5.0004743685078498E-2</v>
      </c>
      <c r="T93" s="91">
        <f>(VLOOKUP($A92,'ADR Raw Data'!$B$6:$BE$49,'ADR Raw Data'!AB$1,FALSE))/100</f>
        <v>1.6812035765213E-2</v>
      </c>
      <c r="U93" s="90">
        <f>(VLOOKUP($A92,'ADR Raw Data'!$B$6:$BE$49,'ADR Raw Data'!AC$1,FALSE))/100</f>
        <v>3.2101889464567296E-2</v>
      </c>
      <c r="V93" s="92">
        <f>(VLOOKUP($A92,'ADR Raw Data'!$B$6:$BE$49,'ADR Raw Data'!AE$1,FALSE))/100</f>
        <v>3.52260824665655E-2</v>
      </c>
      <c r="X93" s="89">
        <f>(VLOOKUP($A92,'RevPAR Raw Data'!$B$6:$BE$43,'RevPAR Raw Data'!T$1,FALSE))/100</f>
        <v>-4.1639148847563104E-2</v>
      </c>
      <c r="Y93" s="90">
        <f>(VLOOKUP($A92,'RevPAR Raw Data'!$B$6:$BE$43,'RevPAR Raw Data'!U$1,FALSE))/100</f>
        <v>-2.5032756926664602E-2</v>
      </c>
      <c r="Z93" s="90">
        <f>(VLOOKUP($A92,'RevPAR Raw Data'!$B$6:$BE$43,'RevPAR Raw Data'!V$1,FALSE))/100</f>
        <v>-7.7960445623696598E-2</v>
      </c>
      <c r="AA93" s="90">
        <f>(VLOOKUP($A92,'RevPAR Raw Data'!$B$6:$BE$43,'RevPAR Raw Data'!W$1,FALSE))/100</f>
        <v>-0.111036329435412</v>
      </c>
      <c r="AB93" s="90">
        <f>(VLOOKUP($A92,'RevPAR Raw Data'!$B$6:$BE$43,'RevPAR Raw Data'!X$1,FALSE))/100</f>
        <v>-2.3017965624320902E-2</v>
      </c>
      <c r="AC93" s="90">
        <f>(VLOOKUP($A92,'RevPAR Raw Data'!$B$6:$BE$43,'RevPAR Raw Data'!Y$1,FALSE))/100</f>
        <v>-5.7292520450623899E-2</v>
      </c>
      <c r="AD93" s="91">
        <f>(VLOOKUP($A92,'RevPAR Raw Data'!$B$6:$BE$43,'RevPAR Raw Data'!AA$1,FALSE))/100</f>
        <v>0.13233085762739599</v>
      </c>
      <c r="AE93" s="91">
        <f>(VLOOKUP($A92,'RevPAR Raw Data'!$B$6:$BE$43,'RevPAR Raw Data'!AB$1,FALSE))/100</f>
        <v>7.23391661506467E-2</v>
      </c>
      <c r="AF93" s="90">
        <f>(VLOOKUP($A92,'RevPAR Raw Data'!$B$6:$BE$43,'RevPAR Raw Data'!AC$1,FALSE))/100</f>
        <v>0.10023552382701499</v>
      </c>
      <c r="AG93" s="92">
        <f>(VLOOKUP($A92,'RevPAR Raw Data'!$B$6:$BE$43,'RevPAR Raw Data'!AE$1,FALSE))/100</f>
        <v>4.6939871891911603E-3</v>
      </c>
    </row>
    <row r="94" spans="1:33" x14ac:dyDescent="0.2">
      <c r="A94" s="139"/>
      <c r="B94" s="117"/>
      <c r="C94" s="118"/>
      <c r="D94" s="118"/>
      <c r="E94" s="118"/>
      <c r="F94" s="118"/>
      <c r="G94" s="119"/>
      <c r="H94" s="99"/>
      <c r="I94" s="99"/>
      <c r="J94" s="119"/>
      <c r="K94" s="120"/>
      <c r="M94" s="121"/>
      <c r="N94" s="122"/>
      <c r="O94" s="122"/>
      <c r="P94" s="122"/>
      <c r="Q94" s="122"/>
      <c r="R94" s="123"/>
      <c r="S94" s="122"/>
      <c r="T94" s="122"/>
      <c r="U94" s="123"/>
      <c r="V94" s="124"/>
      <c r="X94" s="121"/>
      <c r="Y94" s="122"/>
      <c r="Z94" s="122"/>
      <c r="AA94" s="122"/>
      <c r="AB94" s="122"/>
      <c r="AC94" s="123"/>
      <c r="AD94" s="122"/>
      <c r="AE94" s="122"/>
      <c r="AF94" s="123"/>
      <c r="AG94" s="124"/>
    </row>
    <row r="95" spans="1:33" x14ac:dyDescent="0.2">
      <c r="A95" s="116" t="s">
        <v>29</v>
      </c>
      <c r="B95" s="117">
        <f>(VLOOKUP($A95,'Occupancy Raw Data'!$B$8:$BE$45,'Occupancy Raw Data'!G$3,FALSE))/100</f>
        <v>0.41842661034846801</v>
      </c>
      <c r="C95" s="118">
        <f>(VLOOKUP($A95,'Occupancy Raw Data'!$B$8:$BE$45,'Occupancy Raw Data'!H$3,FALSE))/100</f>
        <v>0.4759767687434</v>
      </c>
      <c r="D95" s="118">
        <f>(VLOOKUP($A95,'Occupancy Raw Data'!$B$8:$BE$45,'Occupancy Raw Data'!I$3,FALSE))/100</f>
        <v>0.479540654699049</v>
      </c>
      <c r="E95" s="118">
        <f>(VLOOKUP($A95,'Occupancy Raw Data'!$B$8:$BE$45,'Occupancy Raw Data'!J$3,FALSE))/100</f>
        <v>0.50567581837381192</v>
      </c>
      <c r="F95" s="118">
        <f>(VLOOKUP($A95,'Occupancy Raw Data'!$B$8:$BE$45,'Occupancy Raw Data'!K$3,FALSE))/100</f>
        <v>0.53577085533262903</v>
      </c>
      <c r="G95" s="119">
        <f>(VLOOKUP($A95,'Occupancy Raw Data'!$B$8:$BE$45,'Occupancy Raw Data'!L$3,FALSE))/100</f>
        <v>0.48307814149947198</v>
      </c>
      <c r="H95" s="99">
        <f>(VLOOKUP($A95,'Occupancy Raw Data'!$B$8:$BE$45,'Occupancy Raw Data'!N$3,FALSE))/100</f>
        <v>0.65192713833157301</v>
      </c>
      <c r="I95" s="99">
        <f>(VLOOKUP($A95,'Occupancy Raw Data'!$B$8:$BE$45,'Occupancy Raw Data'!O$3,FALSE))/100</f>
        <v>0.69020591341076998</v>
      </c>
      <c r="J95" s="119">
        <f>(VLOOKUP($A95,'Occupancy Raw Data'!$B$8:$BE$45,'Occupancy Raw Data'!P$3,FALSE))/100</f>
        <v>0.67106652587117199</v>
      </c>
      <c r="K95" s="120">
        <f>(VLOOKUP($A95,'Occupancy Raw Data'!$B$8:$BE$45,'Occupancy Raw Data'!R$3,FALSE))/100</f>
        <v>0.53678910846281402</v>
      </c>
      <c r="M95" s="121">
        <f>VLOOKUP($A95,'ADR Raw Data'!$B$6:$BE$43,'ADR Raw Data'!G$1,FALSE)</f>
        <v>114.753268138801</v>
      </c>
      <c r="N95" s="122">
        <f>VLOOKUP($A95,'ADR Raw Data'!$B$6:$BE$43,'ADR Raw Data'!H$1,FALSE)</f>
        <v>114.648566278424</v>
      </c>
      <c r="O95" s="122">
        <f>VLOOKUP($A95,'ADR Raw Data'!$B$6:$BE$43,'ADR Raw Data'!I$1,FALSE)</f>
        <v>113.489878887971</v>
      </c>
      <c r="P95" s="122">
        <f>VLOOKUP($A95,'ADR Raw Data'!$B$6:$BE$43,'ADR Raw Data'!J$1,FALSE)</f>
        <v>116.90146697989999</v>
      </c>
      <c r="Q95" s="122">
        <f>VLOOKUP($A95,'ADR Raw Data'!$B$6:$BE$43,'ADR Raw Data'!K$1,FALSE)</f>
        <v>123.197309682187</v>
      </c>
      <c r="R95" s="123">
        <f>VLOOKUP($A95,'ADR Raw Data'!$B$6:$BE$43,'ADR Raw Data'!L$1,FALSE)</f>
        <v>116.804564183835</v>
      </c>
      <c r="S95" s="122">
        <f>VLOOKUP($A95,'ADR Raw Data'!$B$6:$BE$43,'ADR Raw Data'!N$1,FALSE)</f>
        <v>156.43446244178901</v>
      </c>
      <c r="T95" s="122">
        <f>VLOOKUP($A95,'ADR Raw Data'!$B$6:$BE$43,'ADR Raw Data'!O$1,FALSE)</f>
        <v>171.57556894243601</v>
      </c>
      <c r="U95" s="123">
        <f>VLOOKUP($A95,'ADR Raw Data'!$B$6:$BE$43,'ADR Raw Data'!P$1,FALSE)</f>
        <v>164.22093430369699</v>
      </c>
      <c r="V95" s="124">
        <f>VLOOKUP($A95,'ADR Raw Data'!$B$6:$BE$43,'ADR Raw Data'!R$1,FALSE)</f>
        <v>133.741004672076</v>
      </c>
      <c r="X95" s="121">
        <f>VLOOKUP($A95,'RevPAR Raw Data'!$B$6:$BE$43,'RevPAR Raw Data'!G$1,FALSE)</f>
        <v>48.015821013727503</v>
      </c>
      <c r="Y95" s="122">
        <f>VLOOKUP($A95,'RevPAR Raw Data'!$B$6:$BE$43,'RevPAR Raw Data'!H$1,FALSE)</f>
        <v>54.570054118268203</v>
      </c>
      <c r="Z95" s="122">
        <f>VLOOKUP($A95,'RevPAR Raw Data'!$B$6:$BE$43,'RevPAR Raw Data'!I$1,FALSE)</f>
        <v>54.423010823653598</v>
      </c>
      <c r="AA95" s="122">
        <f>VLOOKUP($A95,'RevPAR Raw Data'!$B$6:$BE$43,'RevPAR Raw Data'!J$1,FALSE)</f>
        <v>59.1142449841605</v>
      </c>
      <c r="AB95" s="122">
        <f>VLOOKUP($A95,'RevPAR Raw Data'!$B$6:$BE$43,'RevPAR Raw Data'!K$1,FALSE)</f>
        <v>66.0055279831045</v>
      </c>
      <c r="AC95" s="123">
        <f>VLOOKUP($A95,'RevPAR Raw Data'!$B$6:$BE$43,'RevPAR Raw Data'!L$1,FALSE)</f>
        <v>56.425731784582801</v>
      </c>
      <c r="AD95" s="122">
        <f>VLOOKUP($A95,'RevPAR Raw Data'!$B$6:$BE$43,'RevPAR Raw Data'!N$1,FALSE)</f>
        <v>101.983871436114</v>
      </c>
      <c r="AE95" s="122">
        <f>VLOOKUP($A95,'RevPAR Raw Data'!$B$6:$BE$43,'RevPAR Raw Data'!O$1,FALSE)</f>
        <v>118.42247228088701</v>
      </c>
      <c r="AF95" s="123">
        <f>VLOOKUP($A95,'RevPAR Raw Data'!$B$6:$BE$43,'RevPAR Raw Data'!P$1,FALSE)</f>
        <v>110.2031718585</v>
      </c>
      <c r="AG95" s="124">
        <f>VLOOKUP($A95,'RevPAR Raw Data'!$B$6:$BE$43,'RevPAR Raw Data'!R$1,FALSE)</f>
        <v>71.790714662845005</v>
      </c>
    </row>
    <row r="96" spans="1:33" x14ac:dyDescent="0.2">
      <c r="A96" s="101" t="s">
        <v>125</v>
      </c>
      <c r="B96" s="89">
        <f>(VLOOKUP($A95,'Occupancy Raw Data'!$B$8:$BE$51,'Occupancy Raw Data'!T$3,FALSE))/100</f>
        <v>0.125626515162782</v>
      </c>
      <c r="C96" s="90">
        <f>(VLOOKUP($A95,'Occupancy Raw Data'!$B$8:$BE$51,'Occupancy Raw Data'!U$3,FALSE))/100</f>
        <v>0.20532400172342602</v>
      </c>
      <c r="D96" s="90">
        <f>(VLOOKUP($A95,'Occupancy Raw Data'!$B$8:$BE$51,'Occupancy Raw Data'!V$3,FALSE))/100</f>
        <v>0.120052155885276</v>
      </c>
      <c r="E96" s="90">
        <f>(VLOOKUP($A95,'Occupancy Raw Data'!$B$8:$BE$51,'Occupancy Raw Data'!W$3,FALSE))/100</f>
        <v>0.162963050083059</v>
      </c>
      <c r="F96" s="90">
        <f>(VLOOKUP($A95,'Occupancy Raw Data'!$B$8:$BE$51,'Occupancy Raw Data'!X$3,FALSE))/100</f>
        <v>0.10509971240315499</v>
      </c>
      <c r="G96" s="90">
        <f>(VLOOKUP($A95,'Occupancy Raw Data'!$B$8:$BE$51,'Occupancy Raw Data'!Y$3,FALSE))/100</f>
        <v>0.142353906480118</v>
      </c>
      <c r="H96" s="91">
        <f>(VLOOKUP($A95,'Occupancy Raw Data'!$B$8:$BE$51,'Occupancy Raw Data'!AA$3,FALSE))/100</f>
        <v>5.7927641642570193E-2</v>
      </c>
      <c r="I96" s="91">
        <f>(VLOOKUP($A95,'Occupancy Raw Data'!$B$8:$BE$51,'Occupancy Raw Data'!AB$3,FALSE))/100</f>
        <v>-4.6860742811835896E-3</v>
      </c>
      <c r="J96" s="90">
        <f>(VLOOKUP($A95,'Occupancy Raw Data'!$B$8:$BE$51,'Occupancy Raw Data'!AC$3,FALSE))/100</f>
        <v>2.4774786659155498E-2</v>
      </c>
      <c r="K96" s="92">
        <f>(VLOOKUP($A95,'Occupancy Raw Data'!$B$8:$BE$51,'Occupancy Raw Data'!AE$3,FALSE))/100</f>
        <v>9.7380792071534397E-2</v>
      </c>
      <c r="M96" s="89">
        <f>(VLOOKUP($A95,'ADR Raw Data'!$B$6:$BE$49,'ADR Raw Data'!T$1,FALSE))/100</f>
        <v>4.1998454213772601E-2</v>
      </c>
      <c r="N96" s="90">
        <f>(VLOOKUP($A95,'ADR Raw Data'!$B$6:$BE$49,'ADR Raw Data'!U$1,FALSE))/100</f>
        <v>3.6834860478410995E-2</v>
      </c>
      <c r="O96" s="90">
        <f>(VLOOKUP($A95,'ADR Raw Data'!$B$6:$BE$49,'ADR Raw Data'!V$1,FALSE))/100</f>
        <v>5.1801993919669699E-2</v>
      </c>
      <c r="P96" s="90">
        <f>(VLOOKUP($A95,'ADR Raw Data'!$B$6:$BE$49,'ADR Raw Data'!W$1,FALSE))/100</f>
        <v>0.11954810087219199</v>
      </c>
      <c r="Q96" s="90">
        <f>(VLOOKUP($A95,'ADR Raw Data'!$B$6:$BE$49,'ADR Raw Data'!X$1,FALSE))/100</f>
        <v>0.102898268376423</v>
      </c>
      <c r="R96" s="90">
        <f>(VLOOKUP($A95,'ADR Raw Data'!$B$6:$BE$49,'ADR Raw Data'!Y$1,FALSE))/100</f>
        <v>7.2117104445711802E-2</v>
      </c>
      <c r="S96" s="91">
        <f>(VLOOKUP($A95,'ADR Raw Data'!$B$6:$BE$49,'ADR Raw Data'!AA$1,FALSE))/100</f>
        <v>1.6043124503936902E-2</v>
      </c>
      <c r="T96" s="91">
        <f>(VLOOKUP($A95,'ADR Raw Data'!$B$6:$BE$49,'ADR Raw Data'!AB$1,FALSE))/100</f>
        <v>-2.6326812571113498E-2</v>
      </c>
      <c r="U96" s="90">
        <f>(VLOOKUP($A95,'ADR Raw Data'!$B$6:$BE$49,'ADR Raw Data'!AC$1,FALSE))/100</f>
        <v>-9.19858349982456E-3</v>
      </c>
      <c r="V96" s="92">
        <f>(VLOOKUP($A95,'ADR Raw Data'!$B$6:$BE$49,'ADR Raw Data'!AE$1,FALSE))/100</f>
        <v>2.3483402819573999E-2</v>
      </c>
      <c r="X96" s="89">
        <f>(VLOOKUP($A95,'RevPAR Raw Data'!$B$6:$BE$43,'RevPAR Raw Data'!T$1,FALSE))/100</f>
        <v>0.17290108882165398</v>
      </c>
      <c r="Y96" s="90">
        <f>(VLOOKUP($A95,'RevPAR Raw Data'!$B$6:$BE$43,'RevPAR Raw Data'!U$1,FALSE))/100</f>
        <v>0.24972194315818799</v>
      </c>
      <c r="Z96" s="90">
        <f>(VLOOKUP($A95,'RevPAR Raw Data'!$B$6:$BE$43,'RevPAR Raw Data'!V$1,FALSE))/100</f>
        <v>0.17807309085415798</v>
      </c>
      <c r="AA96" s="90">
        <f>(VLOOKUP($A95,'RevPAR Raw Data'!$B$6:$BE$43,'RevPAR Raw Data'!W$1,FALSE))/100</f>
        <v>0.30199307410502202</v>
      </c>
      <c r="AB96" s="90">
        <f>(VLOOKUP($A95,'RevPAR Raw Data'!$B$6:$BE$43,'RevPAR Raw Data'!X$1,FALSE))/100</f>
        <v>0.21881255919272402</v>
      </c>
      <c r="AC96" s="90">
        <f>(VLOOKUP($A95,'RevPAR Raw Data'!$B$6:$BE$43,'RevPAR Raw Data'!Y$1,FALSE))/100</f>
        <v>0.224737162467711</v>
      </c>
      <c r="AD96" s="91">
        <f>(VLOOKUP($A95,'RevPAR Raw Data'!$B$6:$BE$43,'RevPAR Raw Data'!AA$1,FALSE))/100</f>
        <v>7.4900106513598297E-2</v>
      </c>
      <c r="AE96" s="91">
        <f>(VLOOKUP($A95,'RevPAR Raw Data'!$B$6:$BE$43,'RevPAR Raw Data'!AB$1,FALSE))/100</f>
        <v>-3.0889517453002103E-2</v>
      </c>
      <c r="AF96" s="90">
        <f>(VLOOKUP($A95,'RevPAR Raw Data'!$B$6:$BE$43,'RevPAR Raw Data'!AC$1,FALSE))/100</f>
        <v>1.5348310215556301E-2</v>
      </c>
      <c r="AG96" s="92">
        <f>(VLOOKUP($A95,'RevPAR Raw Data'!$B$6:$BE$43,'RevPAR Raw Data'!AE$1,FALSE))/100</f>
        <v>0.12315102725821299</v>
      </c>
    </row>
    <row r="97" spans="1:33" x14ac:dyDescent="0.2">
      <c r="A97" s="129"/>
      <c r="B97" s="130"/>
      <c r="C97" s="131"/>
      <c r="D97" s="131"/>
      <c r="E97" s="131"/>
      <c r="F97" s="131"/>
      <c r="G97" s="132"/>
      <c r="H97" s="131"/>
      <c r="I97" s="131"/>
      <c r="J97" s="132"/>
      <c r="K97" s="133"/>
      <c r="M97" s="130"/>
      <c r="N97" s="131"/>
      <c r="O97" s="131"/>
      <c r="P97" s="131"/>
      <c r="Q97" s="131"/>
      <c r="R97" s="132"/>
      <c r="S97" s="131"/>
      <c r="T97" s="131"/>
      <c r="U97" s="132"/>
      <c r="V97" s="133"/>
      <c r="X97" s="130"/>
      <c r="Y97" s="131"/>
      <c r="Z97" s="131"/>
      <c r="AA97" s="131"/>
      <c r="AB97" s="131"/>
      <c r="AC97" s="132"/>
      <c r="AD97" s="131"/>
      <c r="AE97" s="131"/>
      <c r="AF97" s="132"/>
      <c r="AG97" s="133"/>
    </row>
    <row r="98" spans="1:33" x14ac:dyDescent="0.2">
      <c r="A98" s="134" t="s">
        <v>46</v>
      </c>
      <c r="B98" s="117">
        <f>(VLOOKUP($A98,'Occupancy Raw Data'!$B$8:$BE$45,'Occupancy Raw Data'!G$3,FALSE))/100</f>
        <v>0.40122494180396401</v>
      </c>
      <c r="C98" s="118">
        <f>(VLOOKUP($A98,'Occupancy Raw Data'!$B$8:$BE$45,'Occupancy Raw Data'!H$3,FALSE))/100</f>
        <v>0.51517617013582795</v>
      </c>
      <c r="D98" s="118">
        <f>(VLOOKUP($A98,'Occupancy Raw Data'!$B$8:$BE$45,'Occupancy Raw Data'!I$3,FALSE))/100</f>
        <v>0.56123578999706103</v>
      </c>
      <c r="E98" s="118">
        <f>(VLOOKUP($A98,'Occupancy Raw Data'!$B$8:$BE$45,'Occupancy Raw Data'!J$3,FALSE))/100</f>
        <v>0.58523741722602596</v>
      </c>
      <c r="F98" s="118">
        <f>(VLOOKUP($A98,'Occupancy Raw Data'!$B$8:$BE$45,'Occupancy Raw Data'!K$3,FALSE))/100</f>
        <v>0.60000451997830406</v>
      </c>
      <c r="G98" s="119">
        <f>(VLOOKUP($A98,'Occupancy Raw Data'!$B$8:$BE$45,'Occupancy Raw Data'!L$3,FALSE))/100</f>
        <v>0.53257607261024398</v>
      </c>
      <c r="H98" s="99">
        <f>(VLOOKUP($A98,'Occupancy Raw Data'!$B$8:$BE$45,'Occupancy Raw Data'!N$3,FALSE))/100</f>
        <v>0.66988338455975394</v>
      </c>
      <c r="I98" s="99">
        <f>(VLOOKUP($A98,'Occupancy Raw Data'!$B$8:$BE$45,'Occupancy Raw Data'!O$3,FALSE))/100</f>
        <v>0.63641294521786196</v>
      </c>
      <c r="J98" s="119">
        <f>(VLOOKUP($A98,'Occupancy Raw Data'!$B$8:$BE$45,'Occupancy Raw Data'!P$3,FALSE))/100</f>
        <v>0.65314816488880789</v>
      </c>
      <c r="K98" s="120">
        <f>(VLOOKUP($A98,'Occupancy Raw Data'!$B$8:$BE$45,'Occupancy Raw Data'!R$3,FALSE))/100</f>
        <v>0.56702568672271492</v>
      </c>
      <c r="M98" s="121">
        <f>VLOOKUP($A98,'ADR Raw Data'!$B$6:$BE$43,'ADR Raw Data'!G$1,FALSE)</f>
        <v>97.680833661916196</v>
      </c>
      <c r="N98" s="122">
        <f>VLOOKUP($A98,'ADR Raw Data'!$B$6:$BE$43,'ADR Raw Data'!H$1,FALSE)</f>
        <v>102.891817503838</v>
      </c>
      <c r="O98" s="122">
        <f>VLOOKUP($A98,'ADR Raw Data'!$B$6:$BE$43,'ADR Raw Data'!I$1,FALSE)</f>
        <v>105.816273507026</v>
      </c>
      <c r="P98" s="122">
        <f>VLOOKUP($A98,'ADR Raw Data'!$B$6:$BE$43,'ADR Raw Data'!J$1,FALSE)</f>
        <v>111.24156169144599</v>
      </c>
      <c r="Q98" s="122">
        <f>VLOOKUP($A98,'ADR Raw Data'!$B$6:$BE$43,'ADR Raw Data'!K$1,FALSE)</f>
        <v>115.71849975516901</v>
      </c>
      <c r="R98" s="123">
        <f>VLOOKUP($A98,'ADR Raw Data'!$B$6:$BE$43,'ADR Raw Data'!L$1,FALSE)</f>
        <v>107.448275238701</v>
      </c>
      <c r="S98" s="122">
        <f>VLOOKUP($A98,'ADR Raw Data'!$B$6:$BE$43,'ADR Raw Data'!N$1,FALSE)</f>
        <v>132.407415741709</v>
      </c>
      <c r="T98" s="122">
        <f>VLOOKUP($A98,'ADR Raw Data'!$B$6:$BE$43,'ADR Raw Data'!O$1,FALSE)</f>
        <v>126.74600887784</v>
      </c>
      <c r="U98" s="123">
        <f>VLOOKUP($A98,'ADR Raw Data'!$B$6:$BE$43,'ADR Raw Data'!P$1,FALSE)</f>
        <v>129.64924170862</v>
      </c>
      <c r="V98" s="124">
        <f>VLOOKUP($A98,'ADR Raw Data'!$B$6:$BE$43,'ADR Raw Data'!R$1,FALSE)</f>
        <v>114.754927231731</v>
      </c>
      <c r="X98" s="121">
        <f>VLOOKUP($A98,'RevPAR Raw Data'!$B$6:$BE$43,'RevPAR Raw Data'!G$1,FALSE)</f>
        <v>39.191986801364997</v>
      </c>
      <c r="Y98" s="122">
        <f>VLOOKUP($A98,'RevPAR Raw Data'!$B$6:$BE$43,'RevPAR Raw Data'!H$1,FALSE)</f>
        <v>53.007412479942097</v>
      </c>
      <c r="Z98" s="122">
        <f>VLOOKUP($A98,'RevPAR Raw Data'!$B$6:$BE$43,'RevPAR Raw Data'!I$1,FALSE)</f>
        <v>59.387879856261399</v>
      </c>
      <c r="AA98" s="122">
        <f>VLOOKUP($A98,'RevPAR Raw Data'!$B$6:$BE$43,'RevPAR Raw Data'!J$1,FALSE)</f>
        <v>65.102724252491598</v>
      </c>
      <c r="AB98" s="122">
        <f>VLOOKUP($A98,'RevPAR Raw Data'!$B$6:$BE$43,'RevPAR Raw Data'!K$1,FALSE)</f>
        <v>69.431622898209994</v>
      </c>
      <c r="AC98" s="123">
        <f>VLOOKUP($A98,'RevPAR Raw Data'!$B$6:$BE$43,'RevPAR Raw Data'!L$1,FALSE)</f>
        <v>57.224380435372098</v>
      </c>
      <c r="AD98" s="122">
        <f>VLOOKUP($A98,'RevPAR Raw Data'!$B$6:$BE$43,'RevPAR Raw Data'!N$1,FALSE)</f>
        <v>88.697527797866499</v>
      </c>
      <c r="AE98" s="122">
        <f>VLOOKUP($A98,'RevPAR Raw Data'!$B$6:$BE$43,'RevPAR Raw Data'!O$1,FALSE)</f>
        <v>80.662800804556099</v>
      </c>
      <c r="AF98" s="123">
        <f>VLOOKUP($A98,'RevPAR Raw Data'!$B$6:$BE$43,'RevPAR Raw Data'!P$1,FALSE)</f>
        <v>84.680164301211306</v>
      </c>
      <c r="AG98" s="124">
        <f>VLOOKUP($A98,'RevPAR Raw Data'!$B$6:$BE$43,'RevPAR Raw Data'!R$1,FALSE)</f>
        <v>65.068991418387498</v>
      </c>
    </row>
    <row r="99" spans="1:33" x14ac:dyDescent="0.2">
      <c r="A99" s="101" t="s">
        <v>125</v>
      </c>
      <c r="B99" s="89">
        <f>(VLOOKUP($A98,'Occupancy Raw Data'!$B$8:$BE$51,'Occupancy Raw Data'!T$3,FALSE))/100</f>
        <v>-1.5927606198293E-2</v>
      </c>
      <c r="C99" s="90">
        <f>(VLOOKUP($A98,'Occupancy Raw Data'!$B$8:$BE$51,'Occupancy Raw Data'!U$3,FALSE))/100</f>
        <v>-5.6033182230857001E-2</v>
      </c>
      <c r="D99" s="90">
        <f>(VLOOKUP($A98,'Occupancy Raw Data'!$B$8:$BE$51,'Occupancy Raw Data'!V$3,FALSE))/100</f>
        <v>-6.99885548267288E-3</v>
      </c>
      <c r="E99" s="90">
        <f>(VLOOKUP($A98,'Occupancy Raw Data'!$B$8:$BE$51,'Occupancy Raw Data'!W$3,FALSE))/100</f>
        <v>1.3985970911066501E-3</v>
      </c>
      <c r="F99" s="90">
        <f>(VLOOKUP($A98,'Occupancy Raw Data'!$B$8:$BE$51,'Occupancy Raw Data'!X$3,FALSE))/100</f>
        <v>3.5847005626863201E-2</v>
      </c>
      <c r="G99" s="90">
        <f>(VLOOKUP($A98,'Occupancy Raw Data'!$B$8:$BE$51,'Occupancy Raw Data'!Y$3,FALSE))/100</f>
        <v>-7.2501334522638806E-3</v>
      </c>
      <c r="H99" s="91">
        <f>(VLOOKUP($A98,'Occupancy Raw Data'!$B$8:$BE$51,'Occupancy Raw Data'!AA$3,FALSE))/100</f>
        <v>2.1886575481444202E-2</v>
      </c>
      <c r="I99" s="91">
        <f>(VLOOKUP($A98,'Occupancy Raw Data'!$B$8:$BE$51,'Occupancy Raw Data'!AB$3,FALSE))/100</f>
        <v>1.6308825483695499E-2</v>
      </c>
      <c r="J99" s="90">
        <f>(VLOOKUP($A98,'Occupancy Raw Data'!$B$8:$BE$51,'Occupancy Raw Data'!AC$3,FALSE))/100</f>
        <v>1.91615305436964E-2</v>
      </c>
      <c r="K99" s="92">
        <f>(VLOOKUP($A98,'Occupancy Raw Data'!$B$8:$BE$51,'Occupancy Raw Data'!AE$3,FALSE))/100</f>
        <v>1.2905721503064299E-3</v>
      </c>
      <c r="M99" s="89">
        <f>(VLOOKUP($A98,'ADR Raw Data'!$B$6:$BE$49,'ADR Raw Data'!T$1,FALSE))/100</f>
        <v>-2.3612459517592402E-2</v>
      </c>
      <c r="N99" s="90">
        <f>(VLOOKUP($A98,'ADR Raw Data'!$B$6:$BE$49,'ADR Raw Data'!U$1,FALSE))/100</f>
        <v>-2.50987325443164E-2</v>
      </c>
      <c r="O99" s="90">
        <f>(VLOOKUP($A98,'ADR Raw Data'!$B$6:$BE$49,'ADR Raw Data'!V$1,FALSE))/100</f>
        <v>-4.2606725242450598E-3</v>
      </c>
      <c r="P99" s="90">
        <f>(VLOOKUP($A98,'ADR Raw Data'!$B$6:$BE$49,'ADR Raw Data'!W$1,FALSE))/100</f>
        <v>4.7015520997451793E-2</v>
      </c>
      <c r="Q99" s="90">
        <f>(VLOOKUP($A98,'ADR Raw Data'!$B$6:$BE$49,'ADR Raw Data'!X$1,FALSE))/100</f>
        <v>5.8742654002073999E-2</v>
      </c>
      <c r="R99" s="90">
        <f>(VLOOKUP($A98,'ADR Raw Data'!$B$6:$BE$49,'ADR Raw Data'!Y$1,FALSE))/100</f>
        <v>1.5352052390677799E-2</v>
      </c>
      <c r="S99" s="91">
        <f>(VLOOKUP($A98,'ADR Raw Data'!$B$6:$BE$49,'ADR Raw Data'!AA$1,FALSE))/100</f>
        <v>3.6609627017621701E-2</v>
      </c>
      <c r="T99" s="91">
        <f>(VLOOKUP($A98,'ADR Raw Data'!$B$6:$BE$49,'ADR Raw Data'!AB$1,FALSE))/100</f>
        <v>-1.33998608059649E-2</v>
      </c>
      <c r="U99" s="90">
        <f>(VLOOKUP($A98,'ADR Raw Data'!$B$6:$BE$49,'ADR Raw Data'!AC$1,FALSE))/100</f>
        <v>1.2165795177311001E-2</v>
      </c>
      <c r="V99" s="92">
        <f>(VLOOKUP($A98,'ADR Raw Data'!$B$6:$BE$49,'ADR Raw Data'!AE$1,FALSE))/100</f>
        <v>1.53188738530042E-2</v>
      </c>
      <c r="X99" s="89">
        <f>(VLOOKUP($A98,'RevPAR Raw Data'!$B$6:$BE$43,'RevPAR Raw Data'!T$1,FALSE))/100</f>
        <v>-3.91639757593161E-2</v>
      </c>
      <c r="Y99" s="90">
        <f>(VLOOKUP($A98,'RevPAR Raw Data'!$B$6:$BE$43,'RevPAR Raw Data'!U$1,FALSE))/100</f>
        <v>-7.97255529207542E-2</v>
      </c>
      <c r="Z99" s="90">
        <f>(VLOOKUP($A98,'RevPAR Raw Data'!$B$6:$BE$43,'RevPAR Raw Data'!V$1,FALSE))/100</f>
        <v>-1.1229708175661698E-2</v>
      </c>
      <c r="AA99" s="90">
        <f>(VLOOKUP($A98,'RevPAR Raw Data'!$B$6:$BE$43,'RevPAR Raw Data'!W$1,FALSE))/100</f>
        <v>4.8479873859462404E-2</v>
      </c>
      <c r="AB99" s="90">
        <f>(VLOOKUP($A98,'RevPAR Raw Data'!$B$6:$BE$43,'RevPAR Raw Data'!X$1,FALSE))/100</f>
        <v>9.6695407877486497E-2</v>
      </c>
      <c r="AC99" s="90">
        <f>(VLOOKUP($A98,'RevPAR Raw Data'!$B$6:$BE$43,'RevPAR Raw Data'!Y$1,FALSE))/100</f>
        <v>7.9906145098154208E-3</v>
      </c>
      <c r="AD99" s="91">
        <f>(VLOOKUP($A98,'RevPAR Raw Data'!$B$6:$BE$43,'RevPAR Raw Data'!AA$1,FALSE))/100</f>
        <v>5.9297461864134704E-2</v>
      </c>
      <c r="AE99" s="91">
        <f>(VLOOKUP($A98,'RevPAR Raw Data'!$B$6:$BE$43,'RevPAR Raw Data'!AB$1,FALSE))/100</f>
        <v>2.6904286863403399E-3</v>
      </c>
      <c r="AF99" s="90">
        <f>(VLOOKUP($A98,'RevPAR Raw Data'!$B$6:$BE$43,'RevPAR Raw Data'!AC$1,FALSE))/100</f>
        <v>3.1560440976885901E-2</v>
      </c>
      <c r="AG99" s="92">
        <f>(VLOOKUP($A98,'RevPAR Raw Data'!$B$6:$BE$43,'RevPAR Raw Data'!AE$1,FALSE))/100</f>
        <v>1.6629216115279399E-2</v>
      </c>
    </row>
    <row r="100" spans="1:33" x14ac:dyDescent="0.2">
      <c r="A100" s="134"/>
      <c r="B100" s="117"/>
      <c r="C100" s="118"/>
      <c r="D100" s="118"/>
      <c r="E100" s="118"/>
      <c r="F100" s="118"/>
      <c r="G100" s="119"/>
      <c r="H100" s="99"/>
      <c r="I100" s="99"/>
      <c r="J100" s="119"/>
      <c r="K100" s="120"/>
      <c r="M100" s="121"/>
      <c r="N100" s="122"/>
      <c r="O100" s="122"/>
      <c r="P100" s="122"/>
      <c r="Q100" s="122"/>
      <c r="R100" s="123"/>
      <c r="S100" s="122"/>
      <c r="T100" s="122"/>
      <c r="U100" s="123"/>
      <c r="V100" s="124"/>
      <c r="X100" s="121"/>
      <c r="Y100" s="122"/>
      <c r="Z100" s="122"/>
      <c r="AA100" s="122"/>
      <c r="AB100" s="122"/>
      <c r="AC100" s="123"/>
      <c r="AD100" s="122"/>
      <c r="AE100" s="122"/>
      <c r="AF100" s="123"/>
      <c r="AG100" s="124"/>
    </row>
    <row r="101" spans="1:33" x14ac:dyDescent="0.2">
      <c r="A101" s="116" t="s">
        <v>70</v>
      </c>
      <c r="B101" s="117">
        <f>(VLOOKUP($A101,'Occupancy Raw Data'!$B$8:$BE$45,'Occupancy Raw Data'!G$3,FALSE))/100</f>
        <v>0.38712004121586802</v>
      </c>
      <c r="C101" s="118">
        <f>(VLOOKUP($A101,'Occupancy Raw Data'!$B$8:$BE$45,'Occupancy Raw Data'!H$3,FALSE))/100</f>
        <v>0.48346213292117396</v>
      </c>
      <c r="D101" s="118">
        <f>(VLOOKUP($A101,'Occupancy Raw Data'!$B$8:$BE$45,'Occupancy Raw Data'!I$3,FALSE))/100</f>
        <v>0.51437403400309101</v>
      </c>
      <c r="E101" s="118">
        <f>(VLOOKUP($A101,'Occupancy Raw Data'!$B$8:$BE$45,'Occupancy Raw Data'!J$3,FALSE))/100</f>
        <v>0.56249356002060702</v>
      </c>
      <c r="F101" s="118">
        <f>(VLOOKUP($A101,'Occupancy Raw Data'!$B$8:$BE$45,'Occupancy Raw Data'!K$3,FALSE))/100</f>
        <v>0.56764554353426</v>
      </c>
      <c r="G101" s="119">
        <f>(VLOOKUP($A101,'Occupancy Raw Data'!$B$8:$BE$45,'Occupancy Raw Data'!L$3,FALSE))/100</f>
        <v>0.50301906233899996</v>
      </c>
      <c r="H101" s="99">
        <f>(VLOOKUP($A101,'Occupancy Raw Data'!$B$8:$BE$45,'Occupancy Raw Data'!N$3,FALSE))/100</f>
        <v>0.60443070582174097</v>
      </c>
      <c r="I101" s="99">
        <f>(VLOOKUP($A101,'Occupancy Raw Data'!$B$8:$BE$45,'Occupancy Raw Data'!O$3,FALSE))/100</f>
        <v>0.56486347243688795</v>
      </c>
      <c r="J101" s="119">
        <f>(VLOOKUP($A101,'Occupancy Raw Data'!$B$8:$BE$45,'Occupancy Raw Data'!P$3,FALSE))/100</f>
        <v>0.58464708912931396</v>
      </c>
      <c r="K101" s="120">
        <f>(VLOOKUP($A101,'Occupancy Raw Data'!$B$8:$BE$45,'Occupancy Raw Data'!R$3,FALSE))/100</f>
        <v>0.52634135570766094</v>
      </c>
      <c r="M101" s="121">
        <f>VLOOKUP($A101,'ADR Raw Data'!$B$6:$BE$43,'ADR Raw Data'!G$1,FALSE)</f>
        <v>90.487487356933698</v>
      </c>
      <c r="N101" s="122">
        <f>VLOOKUP($A101,'ADR Raw Data'!$B$6:$BE$43,'ADR Raw Data'!H$1,FALSE)</f>
        <v>94.471040068201106</v>
      </c>
      <c r="O101" s="122">
        <f>VLOOKUP($A101,'ADR Raw Data'!$B$6:$BE$43,'ADR Raw Data'!I$1,FALSE)</f>
        <v>97.105416666666599</v>
      </c>
      <c r="P101" s="122">
        <f>VLOOKUP($A101,'ADR Raw Data'!$B$6:$BE$43,'ADR Raw Data'!J$1,FALSE)</f>
        <v>116.02221102766001</v>
      </c>
      <c r="Q101" s="122">
        <f>VLOOKUP($A101,'ADR Raw Data'!$B$6:$BE$43,'ADR Raw Data'!K$1,FALSE)</f>
        <v>122.067280813214</v>
      </c>
      <c r="R101" s="123">
        <f>VLOOKUP($A101,'ADR Raw Data'!$B$6:$BE$43,'ADR Raw Data'!L$1,FALSE)</f>
        <v>105.444866647548</v>
      </c>
      <c r="S101" s="122">
        <f>VLOOKUP($A101,'ADR Raw Data'!$B$6:$BE$43,'ADR Raw Data'!N$1,FALSE)</f>
        <v>128.50139277190499</v>
      </c>
      <c r="T101" s="122">
        <f>VLOOKUP($A101,'ADR Raw Data'!$B$6:$BE$43,'ADR Raw Data'!O$1,FALSE)</f>
        <v>121.070262677854</v>
      </c>
      <c r="U101" s="123">
        <f>VLOOKUP($A101,'ADR Raw Data'!$B$6:$BE$43,'ADR Raw Data'!P$1,FALSE)</f>
        <v>124.911557102573</v>
      </c>
      <c r="V101" s="124">
        <f>VLOOKUP($A101,'ADR Raw Data'!$B$6:$BE$43,'ADR Raw Data'!R$1,FALSE)</f>
        <v>111.62290180943501</v>
      </c>
      <c r="X101" s="121">
        <f>VLOOKUP($A101,'RevPAR Raw Data'!$B$6:$BE$43,'RevPAR Raw Data'!G$1,FALSE)</f>
        <v>35.029519835136497</v>
      </c>
      <c r="Y101" s="122">
        <f>VLOOKUP($A101,'RevPAR Raw Data'!$B$6:$BE$43,'RevPAR Raw Data'!H$1,FALSE)</f>
        <v>45.673170530654303</v>
      </c>
      <c r="Z101" s="122">
        <f>VLOOKUP($A101,'RevPAR Raw Data'!$B$6:$BE$43,'RevPAR Raw Data'!I$1,FALSE)</f>
        <v>49.9485048943843</v>
      </c>
      <c r="AA101" s="122">
        <f>VLOOKUP($A101,'RevPAR Raw Data'!$B$6:$BE$43,'RevPAR Raw Data'!J$1,FALSE)</f>
        <v>65.261746522411102</v>
      </c>
      <c r="AB101" s="122">
        <f>VLOOKUP($A101,'RevPAR Raw Data'!$B$6:$BE$43,'RevPAR Raw Data'!K$1,FALSE)</f>
        <v>69.290947964966506</v>
      </c>
      <c r="AC101" s="123">
        <f>VLOOKUP($A101,'RevPAR Raw Data'!$B$6:$BE$43,'RevPAR Raw Data'!L$1,FALSE)</f>
        <v>53.040777949510499</v>
      </c>
      <c r="AD101" s="122">
        <f>VLOOKUP($A101,'RevPAR Raw Data'!$B$6:$BE$43,'RevPAR Raw Data'!N$1,FALSE)</f>
        <v>77.670187532199805</v>
      </c>
      <c r="AE101" s="122">
        <f>VLOOKUP($A101,'RevPAR Raw Data'!$B$6:$BE$43,'RevPAR Raw Data'!O$1,FALSE)</f>
        <v>68.388168985059195</v>
      </c>
      <c r="AF101" s="123">
        <f>VLOOKUP($A101,'RevPAR Raw Data'!$B$6:$BE$43,'RevPAR Raw Data'!P$1,FALSE)</f>
        <v>73.0291782586295</v>
      </c>
      <c r="AG101" s="124">
        <f>VLOOKUP($A101,'RevPAR Raw Data'!$B$6:$BE$43,'RevPAR Raw Data'!R$1,FALSE)</f>
        <v>58.751749466401698</v>
      </c>
    </row>
    <row r="102" spans="1:33" x14ac:dyDescent="0.2">
      <c r="A102" s="101" t="s">
        <v>125</v>
      </c>
      <c r="B102" s="89">
        <f>(VLOOKUP($A101,'Occupancy Raw Data'!$B$8:$BE$51,'Occupancy Raw Data'!T$3,FALSE))/100</f>
        <v>-9.4042725121370796E-2</v>
      </c>
      <c r="C102" s="90">
        <f>(VLOOKUP($A101,'Occupancy Raw Data'!$B$8:$BE$51,'Occupancy Raw Data'!U$3,FALSE))/100</f>
        <v>-0.10788396257732399</v>
      </c>
      <c r="D102" s="90">
        <f>(VLOOKUP($A101,'Occupancy Raw Data'!$B$8:$BE$51,'Occupancy Raw Data'!V$3,FALSE))/100</f>
        <v>-2.9742624823600503E-2</v>
      </c>
      <c r="E102" s="90">
        <f>(VLOOKUP($A101,'Occupancy Raw Data'!$B$8:$BE$51,'Occupancy Raw Data'!W$3,FALSE))/100</f>
        <v>1.8159005753745301E-2</v>
      </c>
      <c r="F102" s="90">
        <f>(VLOOKUP($A101,'Occupancy Raw Data'!$B$8:$BE$51,'Occupancy Raw Data'!X$3,FALSE))/100</f>
        <v>8.1379986371248006E-2</v>
      </c>
      <c r="G102" s="90">
        <f>(VLOOKUP($A101,'Occupancy Raw Data'!$B$8:$BE$51,'Occupancy Raw Data'!Y$3,FALSE))/100</f>
        <v>-2.3932087406634599E-2</v>
      </c>
      <c r="H102" s="91">
        <f>(VLOOKUP($A101,'Occupancy Raw Data'!$B$8:$BE$51,'Occupancy Raw Data'!AA$3,FALSE))/100</f>
        <v>2.93573014953563E-2</v>
      </c>
      <c r="I102" s="91">
        <f>(VLOOKUP($A101,'Occupancy Raw Data'!$B$8:$BE$51,'Occupancy Raw Data'!AB$3,FALSE))/100</f>
        <v>-1.06118060422206E-2</v>
      </c>
      <c r="J102" s="90">
        <f>(VLOOKUP($A101,'Occupancy Raw Data'!$B$8:$BE$51,'Occupancy Raw Data'!AC$3,FALSE))/100</f>
        <v>9.6535105496884308E-3</v>
      </c>
      <c r="K102" s="92">
        <f>(VLOOKUP($A101,'Occupancy Raw Data'!$B$8:$BE$51,'Occupancy Raw Data'!AE$3,FALSE))/100</f>
        <v>-1.35178321788487E-2</v>
      </c>
      <c r="M102" s="89">
        <f>(VLOOKUP($A101,'ADR Raw Data'!$B$6:$BE$49,'ADR Raw Data'!T$1,FALSE))/100</f>
        <v>-0.103923538698734</v>
      </c>
      <c r="N102" s="90">
        <f>(VLOOKUP($A101,'ADR Raw Data'!$B$6:$BE$49,'ADR Raw Data'!U$1,FALSE))/100</f>
        <v>-7.9138874561808792E-2</v>
      </c>
      <c r="O102" s="90">
        <f>(VLOOKUP($A101,'ADR Raw Data'!$B$6:$BE$49,'ADR Raw Data'!V$1,FALSE))/100</f>
        <v>2.7749589781098398E-3</v>
      </c>
      <c r="P102" s="90">
        <f>(VLOOKUP($A101,'ADR Raw Data'!$B$6:$BE$49,'ADR Raw Data'!W$1,FALSE))/100</f>
        <v>0.193162657502712</v>
      </c>
      <c r="Q102" s="90">
        <f>(VLOOKUP($A101,'ADR Raw Data'!$B$6:$BE$49,'ADR Raw Data'!X$1,FALSE))/100</f>
        <v>0.23199210583860602</v>
      </c>
      <c r="R102" s="90">
        <f>(VLOOKUP($A101,'ADR Raw Data'!$B$6:$BE$49,'ADR Raw Data'!Y$1,FALSE))/100</f>
        <v>6.2121286892027804E-2</v>
      </c>
      <c r="S102" s="91">
        <f>(VLOOKUP($A101,'ADR Raw Data'!$B$6:$BE$49,'ADR Raw Data'!AA$1,FALSE))/100</f>
        <v>0.102666077632121</v>
      </c>
      <c r="T102" s="91">
        <f>(VLOOKUP($A101,'ADR Raw Data'!$B$6:$BE$49,'ADR Raw Data'!AB$1,FALSE))/100</f>
        <v>4.6295883366938902E-3</v>
      </c>
      <c r="U102" s="90">
        <f>(VLOOKUP($A101,'ADR Raw Data'!$B$6:$BE$49,'ADR Raw Data'!AC$1,FALSE))/100</f>
        <v>5.4134935664834904E-2</v>
      </c>
      <c r="V102" s="92">
        <f>(VLOOKUP($A101,'ADR Raw Data'!$B$6:$BE$49,'ADR Raw Data'!AE$1,FALSE))/100</f>
        <v>6.0680136024832895E-2</v>
      </c>
      <c r="X102" s="89">
        <f>(VLOOKUP($A101,'RevPAR Raw Data'!$B$6:$BE$43,'RevPAR Raw Data'!T$1,FALSE))/100</f>
        <v>-0.18819301103661901</v>
      </c>
      <c r="Y102" s="90">
        <f>(VLOOKUP($A101,'RevPAR Raw Data'!$B$6:$BE$43,'RevPAR Raw Data'!U$1,FALSE))/100</f>
        <v>-0.17848502175749498</v>
      </c>
      <c r="Z102" s="90">
        <f>(VLOOKUP($A101,'RevPAR Raw Data'!$B$6:$BE$43,'RevPAR Raw Data'!V$1,FALSE))/100</f>
        <v>-2.7050200409277497E-2</v>
      </c>
      <c r="AA102" s="90">
        <f>(VLOOKUP($A101,'RevPAR Raw Data'!$B$6:$BE$43,'RevPAR Raw Data'!W$1,FALSE))/100</f>
        <v>0.214829305065458</v>
      </c>
      <c r="AB102" s="90">
        <f>(VLOOKUP($A101,'RevPAR Raw Data'!$B$6:$BE$43,'RevPAR Raw Data'!X$1,FALSE))/100</f>
        <v>0.33225160662123698</v>
      </c>
      <c r="AC102" s="90">
        <f>(VLOOKUP($A101,'RevPAR Raw Data'!$B$6:$BE$43,'RevPAR Raw Data'!Y$1,FALSE))/100</f>
        <v>3.6702507417680601E-2</v>
      </c>
      <c r="AD102" s="91">
        <f>(VLOOKUP($A101,'RevPAR Raw Data'!$B$6:$BE$43,'RevPAR Raw Data'!AA$1,FALSE))/100</f>
        <v>0.135037378121869</v>
      </c>
      <c r="AE102" s="91">
        <f>(VLOOKUP($A101,'RevPAR Raw Data'!$B$6:$BE$43,'RevPAR Raw Data'!AB$1,FALSE))/100</f>
        <v>-6.0313459990110896E-3</v>
      </c>
      <c r="AF102" s="90">
        <f>(VLOOKUP($A101,'RevPAR Raw Data'!$B$6:$BE$43,'RevPAR Raw Data'!AC$1,FALSE))/100</f>
        <v>6.4311038387070502E-2</v>
      </c>
      <c r="AG102" s="92">
        <f>(VLOOKUP($A101,'RevPAR Raw Data'!$B$6:$BE$43,'RevPAR Raw Data'!AE$1,FALSE))/100</f>
        <v>4.6342039950610703E-2</v>
      </c>
    </row>
    <row r="103" spans="1:33" x14ac:dyDescent="0.2">
      <c r="A103" s="139"/>
      <c r="B103" s="117"/>
      <c r="C103" s="118"/>
      <c r="D103" s="118"/>
      <c r="E103" s="118"/>
      <c r="F103" s="118"/>
      <c r="G103" s="119"/>
      <c r="H103" s="99"/>
      <c r="I103" s="99"/>
      <c r="J103" s="119"/>
      <c r="K103" s="120"/>
      <c r="M103" s="121"/>
      <c r="N103" s="122"/>
      <c r="O103" s="122"/>
      <c r="P103" s="122"/>
      <c r="Q103" s="122"/>
      <c r="R103" s="123"/>
      <c r="S103" s="122"/>
      <c r="T103" s="122"/>
      <c r="U103" s="123"/>
      <c r="V103" s="124"/>
      <c r="X103" s="121"/>
      <c r="Y103" s="122"/>
      <c r="Z103" s="122"/>
      <c r="AA103" s="122"/>
      <c r="AB103" s="122"/>
      <c r="AC103" s="123"/>
      <c r="AD103" s="122"/>
      <c r="AE103" s="122"/>
      <c r="AF103" s="123"/>
      <c r="AG103" s="124"/>
    </row>
    <row r="104" spans="1:33" x14ac:dyDescent="0.2">
      <c r="A104" s="116" t="s">
        <v>52</v>
      </c>
      <c r="B104" s="117">
        <f>(VLOOKUP($A104,'Occupancy Raw Data'!$B$8:$BE$45,'Occupancy Raw Data'!G$3,FALSE))/100</f>
        <v>0.40181711606096099</v>
      </c>
      <c r="C104" s="118">
        <f>(VLOOKUP($A104,'Occupancy Raw Data'!$B$8:$BE$45,'Occupancy Raw Data'!H$3,FALSE))/100</f>
        <v>0.53311840562719803</v>
      </c>
      <c r="D104" s="118">
        <f>(VLOOKUP($A104,'Occupancy Raw Data'!$B$8:$BE$45,'Occupancy Raw Data'!I$3,FALSE))/100</f>
        <v>0.58558030480656498</v>
      </c>
      <c r="E104" s="118">
        <f>(VLOOKUP($A104,'Occupancy Raw Data'!$B$8:$BE$45,'Occupancy Raw Data'!J$3,FALSE))/100</f>
        <v>0.57151230949589604</v>
      </c>
      <c r="F104" s="118">
        <f>(VLOOKUP($A104,'Occupancy Raw Data'!$B$8:$BE$45,'Occupancy Raw Data'!K$3,FALSE))/100</f>
        <v>0.64840316437152001</v>
      </c>
      <c r="G104" s="119">
        <f>(VLOOKUP($A104,'Occupancy Raw Data'!$B$8:$BE$45,'Occupancy Raw Data'!L$3,FALSE))/100</f>
        <v>0.54809213996834805</v>
      </c>
      <c r="H104" s="99">
        <f>(VLOOKUP($A104,'Occupancy Raw Data'!$B$8:$BE$45,'Occupancy Raw Data'!N$3,FALSE))/100</f>
        <v>0.69352475827717497</v>
      </c>
      <c r="I104" s="99">
        <f>(VLOOKUP($A104,'Occupancy Raw Data'!$B$8:$BE$45,'Occupancy Raw Data'!O$3,FALSE))/100</f>
        <v>0.70377966598300601</v>
      </c>
      <c r="J104" s="119">
        <f>(VLOOKUP($A104,'Occupancy Raw Data'!$B$8:$BE$45,'Occupancy Raw Data'!P$3,FALSE))/100</f>
        <v>0.69865221213008999</v>
      </c>
      <c r="K104" s="120">
        <f>(VLOOKUP($A104,'Occupancy Raw Data'!$B$8:$BE$45,'Occupancy Raw Data'!R$3,FALSE))/100</f>
        <v>0.59111650688659101</v>
      </c>
      <c r="M104" s="121">
        <f>VLOOKUP($A104,'ADR Raw Data'!$B$6:$BE$43,'ADR Raw Data'!G$1,FALSE)</f>
        <v>96.105703865791298</v>
      </c>
      <c r="N104" s="122">
        <f>VLOOKUP($A104,'ADR Raw Data'!$B$6:$BE$43,'ADR Raw Data'!H$1,FALSE)</f>
        <v>103.634650907091</v>
      </c>
      <c r="O104" s="122">
        <f>VLOOKUP($A104,'ADR Raw Data'!$B$6:$BE$43,'ADR Raw Data'!I$1,FALSE)</f>
        <v>105.77183183183099</v>
      </c>
      <c r="P104" s="122">
        <f>VLOOKUP($A104,'ADR Raw Data'!$B$6:$BE$43,'ADR Raw Data'!J$1,FALSE)</f>
        <v>108.570005128205</v>
      </c>
      <c r="Q104" s="122">
        <f>VLOOKUP($A104,'ADR Raw Data'!$B$6:$BE$43,'ADR Raw Data'!K$1,FALSE)</f>
        <v>118.16555354722</v>
      </c>
      <c r="R104" s="123">
        <f>VLOOKUP($A104,'ADR Raw Data'!$B$6:$BE$43,'ADR Raw Data'!L$1,FALSE)</f>
        <v>107.455496738316</v>
      </c>
      <c r="S104" s="122">
        <f>VLOOKUP($A104,'ADR Raw Data'!$B$6:$BE$43,'ADR Raw Data'!N$1,FALSE)</f>
        <v>138.585969581749</v>
      </c>
      <c r="T104" s="122">
        <f>VLOOKUP($A104,'ADR Raw Data'!$B$6:$BE$43,'ADR Raw Data'!O$1,FALSE)</f>
        <v>141.668143213988</v>
      </c>
      <c r="U104" s="123">
        <f>VLOOKUP($A104,'ADR Raw Data'!$B$6:$BE$43,'ADR Raw Data'!P$1,FALSE)</f>
        <v>140.138366533864</v>
      </c>
      <c r="V104" s="124">
        <f>VLOOKUP($A104,'ADR Raw Data'!$B$6:$BE$43,'ADR Raw Data'!R$1,FALSE)</f>
        <v>118.494066572237</v>
      </c>
      <c r="X104" s="121">
        <f>VLOOKUP($A104,'RevPAR Raw Data'!$B$6:$BE$43,'RevPAR Raw Data'!G$1,FALSE)</f>
        <v>38.616916764361001</v>
      </c>
      <c r="Y104" s="122">
        <f>VLOOKUP($A104,'RevPAR Raw Data'!$B$6:$BE$43,'RevPAR Raw Data'!H$1,FALSE)</f>
        <v>55.249539859320002</v>
      </c>
      <c r="Z104" s="122">
        <f>VLOOKUP($A104,'RevPAR Raw Data'!$B$6:$BE$43,'RevPAR Raw Data'!I$1,FALSE)</f>
        <v>61.937901524032803</v>
      </c>
      <c r="AA104" s="122">
        <f>VLOOKUP($A104,'RevPAR Raw Data'!$B$6:$BE$43,'RevPAR Raw Data'!J$1,FALSE)</f>
        <v>62.049094372801797</v>
      </c>
      <c r="AB104" s="122">
        <f>VLOOKUP($A104,'RevPAR Raw Data'!$B$6:$BE$43,'RevPAR Raw Data'!K$1,FALSE)</f>
        <v>76.618918839730398</v>
      </c>
      <c r="AC104" s="123">
        <f>VLOOKUP($A104,'RevPAR Raw Data'!$B$6:$BE$43,'RevPAR Raw Data'!L$1,FALSE)</f>
        <v>58.895513158665899</v>
      </c>
      <c r="AD104" s="122">
        <f>VLOOKUP($A104,'RevPAR Raw Data'!$B$6:$BE$43,'RevPAR Raw Data'!N$1,FALSE)</f>
        <v>96.112801054790495</v>
      </c>
      <c r="AE104" s="122">
        <f>VLOOKUP($A104,'RevPAR Raw Data'!$B$6:$BE$43,'RevPAR Raw Data'!O$1,FALSE)</f>
        <v>99.703158511573307</v>
      </c>
      <c r="AF104" s="123">
        <f>VLOOKUP($A104,'RevPAR Raw Data'!$B$6:$BE$43,'RevPAR Raw Data'!P$1,FALSE)</f>
        <v>97.907979783181901</v>
      </c>
      <c r="AG104" s="124">
        <f>VLOOKUP($A104,'RevPAR Raw Data'!$B$6:$BE$43,'RevPAR Raw Data'!R$1,FALSE)</f>
        <v>70.043798718968404</v>
      </c>
    </row>
    <row r="105" spans="1:33" x14ac:dyDescent="0.2">
      <c r="A105" s="101" t="s">
        <v>125</v>
      </c>
      <c r="B105" s="89">
        <f>(VLOOKUP($A104,'Occupancy Raw Data'!$B$8:$BE$51,'Occupancy Raw Data'!T$3,FALSE))/100</f>
        <v>0.11433169526539301</v>
      </c>
      <c r="C105" s="90">
        <f>(VLOOKUP($A104,'Occupancy Raw Data'!$B$8:$BE$51,'Occupancy Raw Data'!U$3,FALSE))/100</f>
        <v>-2.6258184443977803E-2</v>
      </c>
      <c r="D105" s="90">
        <f>(VLOOKUP($A104,'Occupancy Raw Data'!$B$8:$BE$51,'Occupancy Raw Data'!V$3,FALSE))/100</f>
        <v>1.54012428228977E-2</v>
      </c>
      <c r="E105" s="90">
        <f>(VLOOKUP($A104,'Occupancy Raw Data'!$B$8:$BE$51,'Occupancy Raw Data'!W$3,FALSE))/100</f>
        <v>2.09387934048063E-2</v>
      </c>
      <c r="F105" s="90">
        <f>(VLOOKUP($A104,'Occupancy Raw Data'!$B$8:$BE$51,'Occupancy Raw Data'!X$3,FALSE))/100</f>
        <v>0.19844062142077001</v>
      </c>
      <c r="G105" s="90">
        <f>(VLOOKUP($A104,'Occupancy Raw Data'!$B$8:$BE$51,'Occupancy Raw Data'!Y$3,FALSE))/100</f>
        <v>5.9888081867220805E-2</v>
      </c>
      <c r="H105" s="91">
        <f>(VLOOKUP($A104,'Occupancy Raw Data'!$B$8:$BE$51,'Occupancy Raw Data'!AA$3,FALSE))/100</f>
        <v>0.108072710547962</v>
      </c>
      <c r="I105" s="91">
        <f>(VLOOKUP($A104,'Occupancy Raw Data'!$B$8:$BE$51,'Occupancy Raw Data'!AB$3,FALSE))/100</f>
        <v>0.30227261287981699</v>
      </c>
      <c r="J105" s="90">
        <f>(VLOOKUP($A104,'Occupancy Raw Data'!$B$8:$BE$51,'Occupancy Raw Data'!AC$3,FALSE))/100</f>
        <v>0.19805779971491</v>
      </c>
      <c r="K105" s="92">
        <f>(VLOOKUP($A104,'Occupancy Raw Data'!$B$8:$BE$51,'Occupancy Raw Data'!AE$3,FALSE))/100</f>
        <v>0.102852435748837</v>
      </c>
      <c r="M105" s="89">
        <f>(VLOOKUP($A104,'ADR Raw Data'!$B$6:$BE$49,'ADR Raw Data'!T$1,FALSE))/100</f>
        <v>1.7912621916864598E-2</v>
      </c>
      <c r="N105" s="90">
        <f>(VLOOKUP($A104,'ADR Raw Data'!$B$6:$BE$49,'ADR Raw Data'!U$1,FALSE))/100</f>
        <v>3.3900201942710802E-3</v>
      </c>
      <c r="O105" s="90">
        <f>(VLOOKUP($A104,'ADR Raw Data'!$B$6:$BE$49,'ADR Raw Data'!V$1,FALSE))/100</f>
        <v>2.10344447482924E-2</v>
      </c>
      <c r="P105" s="90">
        <f>(VLOOKUP($A104,'ADR Raw Data'!$B$6:$BE$49,'ADR Raw Data'!W$1,FALSE))/100</f>
        <v>5.9762296333389801E-2</v>
      </c>
      <c r="Q105" s="90">
        <f>(VLOOKUP($A104,'ADR Raw Data'!$B$6:$BE$49,'ADR Raw Data'!X$1,FALSE))/100</f>
        <v>0.116030590547352</v>
      </c>
      <c r="R105" s="90">
        <f>(VLOOKUP($A104,'ADR Raw Data'!$B$6:$BE$49,'ADR Raw Data'!Y$1,FALSE))/100</f>
        <v>4.8569347008228597E-2</v>
      </c>
      <c r="S105" s="91">
        <f>(VLOOKUP($A104,'ADR Raw Data'!$B$6:$BE$49,'ADR Raw Data'!AA$1,FALSE))/100</f>
        <v>0.111313075503714</v>
      </c>
      <c r="T105" s="91">
        <f>(VLOOKUP($A104,'ADR Raw Data'!$B$6:$BE$49,'ADR Raw Data'!AB$1,FALSE))/100</f>
        <v>0.15065364702209499</v>
      </c>
      <c r="U105" s="90">
        <f>(VLOOKUP($A104,'ADR Raw Data'!$B$6:$BE$49,'ADR Raw Data'!AC$1,FALSE))/100</f>
        <v>0.13041908273981501</v>
      </c>
      <c r="V105" s="92">
        <f>(VLOOKUP($A104,'ADR Raw Data'!$B$6:$BE$49,'ADR Raw Data'!AE$1,FALSE))/100</f>
        <v>8.5516636117699607E-2</v>
      </c>
      <c r="X105" s="89">
        <f>(VLOOKUP($A104,'RevPAR Raw Data'!$B$6:$BE$43,'RevPAR Raw Data'!T$1,FALSE))/100</f>
        <v>0.13429229761266101</v>
      </c>
      <c r="Y105" s="90">
        <f>(VLOOKUP($A104,'RevPAR Raw Data'!$B$6:$BE$43,'RevPAR Raw Data'!U$1,FALSE))/100</f>
        <v>-2.2957180025236702E-2</v>
      </c>
      <c r="Z105" s="90">
        <f>(VLOOKUP($A104,'RevPAR Raw Data'!$B$6:$BE$43,'RevPAR Raw Data'!V$1,FALSE))/100</f>
        <v>3.6759644162403397E-2</v>
      </c>
      <c r="AA105" s="90">
        <f>(VLOOKUP($A104,'RevPAR Raw Data'!$B$6:$BE$43,'RevPAR Raw Data'!W$1,FALSE))/100</f>
        <v>8.1952440114517799E-2</v>
      </c>
      <c r="AB105" s="90">
        <f>(VLOOKUP($A104,'RevPAR Raw Data'!$B$6:$BE$43,'RevPAR Raw Data'!X$1,FALSE))/100</f>
        <v>0.337496394460158</v>
      </c>
      <c r="AC105" s="90">
        <f>(VLOOKUP($A104,'RevPAR Raw Data'!$B$6:$BE$43,'RevPAR Raw Data'!Y$1,FALSE))/100</f>
        <v>0.111366153905315</v>
      </c>
      <c r="AD105" s="91">
        <f>(VLOOKUP($A104,'RevPAR Raw Data'!$B$6:$BE$43,'RevPAR Raw Data'!AA$1,FALSE))/100</f>
        <v>0.23141569184079303</v>
      </c>
      <c r="AE105" s="91">
        <f>(VLOOKUP($A104,'RevPAR Raw Data'!$B$6:$BE$43,'RevPAR Raw Data'!AB$1,FALSE))/100</f>
        <v>0.49846473142715403</v>
      </c>
      <c r="AF105" s="90">
        <f>(VLOOKUP($A104,'RevPAR Raw Data'!$B$6:$BE$43,'RevPAR Raw Data'!AC$1,FALSE))/100</f>
        <v>0.35430739902301001</v>
      </c>
      <c r="AG105" s="92">
        <f>(VLOOKUP($A104,'RevPAR Raw Data'!$B$6:$BE$43,'RevPAR Raw Data'!AE$1,FALSE))/100</f>
        <v>0.19716466618828898</v>
      </c>
    </row>
    <row r="106" spans="1:33" x14ac:dyDescent="0.2">
      <c r="A106" s="139"/>
      <c r="B106" s="117"/>
      <c r="C106" s="118"/>
      <c r="D106" s="118"/>
      <c r="E106" s="118"/>
      <c r="F106" s="118"/>
      <c r="G106" s="119"/>
      <c r="H106" s="99"/>
      <c r="I106" s="99"/>
      <c r="J106" s="119"/>
      <c r="K106" s="120"/>
      <c r="M106" s="121"/>
      <c r="N106" s="122"/>
      <c r="O106" s="122"/>
      <c r="P106" s="122"/>
      <c r="Q106" s="122"/>
      <c r="R106" s="123"/>
      <c r="S106" s="122"/>
      <c r="T106" s="122"/>
      <c r="U106" s="123"/>
      <c r="V106" s="124"/>
      <c r="X106" s="121"/>
      <c r="Y106" s="122"/>
      <c r="Z106" s="122"/>
      <c r="AA106" s="122"/>
      <c r="AB106" s="122"/>
      <c r="AC106" s="123"/>
      <c r="AD106" s="122"/>
      <c r="AE106" s="122"/>
      <c r="AF106" s="123"/>
      <c r="AG106" s="124"/>
    </row>
    <row r="107" spans="1:33" x14ac:dyDescent="0.2">
      <c r="A107" s="116" t="s">
        <v>51</v>
      </c>
      <c r="B107" s="117">
        <f>(VLOOKUP($A107,'Occupancy Raw Data'!$B$8:$BE$45,'Occupancy Raw Data'!G$3,FALSE))/100</f>
        <v>0.443656422379826</v>
      </c>
      <c r="C107" s="118">
        <f>(VLOOKUP($A107,'Occupancy Raw Data'!$B$8:$BE$45,'Occupancy Raw Data'!H$3,FALSE))/100</f>
        <v>0.52226162332545301</v>
      </c>
      <c r="D107" s="118">
        <f>(VLOOKUP($A107,'Occupancy Raw Data'!$B$8:$BE$45,'Occupancy Raw Data'!I$3,FALSE))/100</f>
        <v>0.52935382190701297</v>
      </c>
      <c r="E107" s="118">
        <f>(VLOOKUP($A107,'Occupancy Raw Data'!$B$8:$BE$45,'Occupancy Raw Data'!J$3,FALSE))/100</f>
        <v>0.55673758865248202</v>
      </c>
      <c r="F107" s="118">
        <f>(VLOOKUP($A107,'Occupancy Raw Data'!$B$8:$BE$45,'Occupancy Raw Data'!K$3,FALSE))/100</f>
        <v>0.57762017336485405</v>
      </c>
      <c r="G107" s="119">
        <f>(VLOOKUP($A107,'Occupancy Raw Data'!$B$8:$BE$45,'Occupancy Raw Data'!L$3,FALSE))/100</f>
        <v>0.52592592592592502</v>
      </c>
      <c r="H107" s="99">
        <f>(VLOOKUP($A107,'Occupancy Raw Data'!$B$8:$BE$45,'Occupancy Raw Data'!N$3,FALSE))/100</f>
        <v>0.75078802206461703</v>
      </c>
      <c r="I107" s="99">
        <f>(VLOOKUP($A107,'Occupancy Raw Data'!$B$8:$BE$45,'Occupancy Raw Data'!O$3,FALSE))/100</f>
        <v>0.70015760441292296</v>
      </c>
      <c r="J107" s="119">
        <f>(VLOOKUP($A107,'Occupancy Raw Data'!$B$8:$BE$45,'Occupancy Raw Data'!P$3,FALSE))/100</f>
        <v>0.72547281323877</v>
      </c>
      <c r="K107" s="120">
        <f>(VLOOKUP($A107,'Occupancy Raw Data'!$B$8:$BE$45,'Occupancy Raw Data'!R$3,FALSE))/100</f>
        <v>0.58293932230102397</v>
      </c>
      <c r="M107" s="121">
        <f>VLOOKUP($A107,'ADR Raw Data'!$B$6:$BE$43,'ADR Raw Data'!G$1,FALSE)</f>
        <v>96.675590586145603</v>
      </c>
      <c r="N107" s="122">
        <f>VLOOKUP($A107,'ADR Raw Data'!$B$6:$BE$43,'ADR Raw Data'!H$1,FALSE)</f>
        <v>96.280992078460898</v>
      </c>
      <c r="O107" s="122">
        <f>VLOOKUP($A107,'ADR Raw Data'!$B$6:$BE$43,'ADR Raw Data'!I$1,FALSE)</f>
        <v>93.715027912169703</v>
      </c>
      <c r="P107" s="122">
        <f>VLOOKUP($A107,'ADR Raw Data'!$B$6:$BE$43,'ADR Raw Data'!J$1,FALSE)</f>
        <v>97.342006369426699</v>
      </c>
      <c r="Q107" s="122">
        <f>VLOOKUP($A107,'ADR Raw Data'!$B$6:$BE$43,'ADR Raw Data'!K$1,FALSE)</f>
        <v>102.092783083219</v>
      </c>
      <c r="R107" s="123">
        <f>VLOOKUP($A107,'ADR Raw Data'!$B$6:$BE$43,'ADR Raw Data'!L$1,FALSE)</f>
        <v>97.332272250524397</v>
      </c>
      <c r="S107" s="122">
        <f>VLOOKUP($A107,'ADR Raw Data'!$B$6:$BE$43,'ADR Raw Data'!N$1,FALSE)</f>
        <v>125.68952243505601</v>
      </c>
      <c r="T107" s="122">
        <f>VLOOKUP($A107,'ADR Raw Data'!$B$6:$BE$43,'ADR Raw Data'!O$1,FALSE)</f>
        <v>121.379853685987</v>
      </c>
      <c r="U107" s="123">
        <f>VLOOKUP($A107,'ADR Raw Data'!$B$6:$BE$43,'ADR Raw Data'!P$1,FALSE)</f>
        <v>123.60988051595299</v>
      </c>
      <c r="V107" s="124">
        <f>VLOOKUP($A107,'ADR Raw Data'!$B$6:$BE$43,'ADR Raw Data'!R$1,FALSE)</f>
        <v>106.675901124897</v>
      </c>
      <c r="X107" s="121">
        <f>VLOOKUP($A107,'RevPAR Raw Data'!$B$6:$BE$43,'RevPAR Raw Data'!G$1,FALSE)</f>
        <v>42.890746650906202</v>
      </c>
      <c r="Y107" s="122">
        <f>VLOOKUP($A107,'RevPAR Raw Data'!$B$6:$BE$43,'RevPAR Raw Data'!H$1,FALSE)</f>
        <v>50.283867218282097</v>
      </c>
      <c r="Z107" s="122">
        <f>VLOOKUP($A107,'RevPAR Raw Data'!$B$6:$BE$43,'RevPAR Raw Data'!I$1,FALSE)</f>
        <v>49.608408195429398</v>
      </c>
      <c r="AA107" s="122">
        <f>VLOOKUP($A107,'RevPAR Raw Data'!$B$6:$BE$43,'RevPAR Raw Data'!J$1,FALSE)</f>
        <v>54.193953900709197</v>
      </c>
      <c r="AB107" s="122">
        <f>VLOOKUP($A107,'RevPAR Raw Data'!$B$6:$BE$43,'RevPAR Raw Data'!K$1,FALSE)</f>
        <v>58.970851063829699</v>
      </c>
      <c r="AC107" s="123">
        <f>VLOOKUP($A107,'RevPAR Raw Data'!$B$6:$BE$43,'RevPAR Raw Data'!L$1,FALSE)</f>
        <v>51.189565405831303</v>
      </c>
      <c r="AD107" s="122">
        <f>VLOOKUP($A107,'RevPAR Raw Data'!$B$6:$BE$43,'RevPAR Raw Data'!N$1,FALSE)</f>
        <v>94.366187943262403</v>
      </c>
      <c r="AE107" s="122">
        <f>VLOOKUP($A107,'RevPAR Raw Data'!$B$6:$BE$43,'RevPAR Raw Data'!O$1,FALSE)</f>
        <v>84.985027580772197</v>
      </c>
      <c r="AF107" s="123">
        <f>VLOOKUP($A107,'RevPAR Raw Data'!$B$6:$BE$43,'RevPAR Raw Data'!P$1,FALSE)</f>
        <v>89.675607762017293</v>
      </c>
      <c r="AG107" s="124">
        <f>VLOOKUP($A107,'RevPAR Raw Data'!$B$6:$BE$43,'RevPAR Raw Data'!R$1,FALSE)</f>
        <v>62.185577507598701</v>
      </c>
    </row>
    <row r="108" spans="1:33" x14ac:dyDescent="0.2">
      <c r="A108" s="101" t="s">
        <v>125</v>
      </c>
      <c r="B108" s="89">
        <f>(VLOOKUP($A107,'Occupancy Raw Data'!$B$8:$BE$51,'Occupancy Raw Data'!T$3,FALSE))/100</f>
        <v>0.18330517845317998</v>
      </c>
      <c r="C108" s="90">
        <f>(VLOOKUP($A107,'Occupancy Raw Data'!$B$8:$BE$51,'Occupancy Raw Data'!U$3,FALSE))/100</f>
        <v>7.0766542644628602E-2</v>
      </c>
      <c r="D108" s="90">
        <f>(VLOOKUP($A107,'Occupancy Raw Data'!$B$8:$BE$51,'Occupancy Raw Data'!V$3,FALSE))/100</f>
        <v>1.9234934471536898E-2</v>
      </c>
      <c r="E108" s="90">
        <f>(VLOOKUP($A107,'Occupancy Raw Data'!$B$8:$BE$51,'Occupancy Raw Data'!W$3,FALSE))/100</f>
        <v>-3.3529583842962701E-2</v>
      </c>
      <c r="F108" s="90">
        <f>(VLOOKUP($A107,'Occupancy Raw Data'!$B$8:$BE$51,'Occupancy Raw Data'!X$3,FALSE))/100</f>
        <v>-6.4430355565107303E-2</v>
      </c>
      <c r="G108" s="90">
        <f>(VLOOKUP($A107,'Occupancy Raw Data'!$B$8:$BE$51,'Occupancy Raw Data'!Y$3,FALSE))/100</f>
        <v>2.1020657443728701E-2</v>
      </c>
      <c r="H108" s="91">
        <f>(VLOOKUP($A107,'Occupancy Raw Data'!$B$8:$BE$51,'Occupancy Raw Data'!AA$3,FALSE))/100</f>
        <v>-6.3486119501660998E-2</v>
      </c>
      <c r="I108" s="91">
        <f>(VLOOKUP($A107,'Occupancy Raw Data'!$B$8:$BE$51,'Occupancy Raw Data'!AB$3,FALSE))/100</f>
        <v>-7.0964069770989592E-4</v>
      </c>
      <c r="J108" s="90">
        <f>(VLOOKUP($A107,'Occupancy Raw Data'!$B$8:$BE$51,'Occupancy Raw Data'!AC$3,FALSE))/100</f>
        <v>-3.4208670794214302E-2</v>
      </c>
      <c r="K108" s="92">
        <f>(VLOOKUP($A107,'Occupancy Raw Data'!$B$8:$BE$51,'Occupancy Raw Data'!AE$3,FALSE))/100</f>
        <v>6.732769266300689E-4</v>
      </c>
      <c r="M108" s="89">
        <f>(VLOOKUP($A107,'ADR Raw Data'!$B$6:$BE$49,'ADR Raw Data'!T$1,FALSE))/100</f>
        <v>8.1662524275481499E-2</v>
      </c>
      <c r="N108" s="90">
        <f>(VLOOKUP($A107,'ADR Raw Data'!$B$6:$BE$49,'ADR Raw Data'!U$1,FALSE))/100</f>
        <v>-4.6276354740668296E-2</v>
      </c>
      <c r="O108" s="90">
        <f>(VLOOKUP($A107,'ADR Raw Data'!$B$6:$BE$49,'ADR Raw Data'!V$1,FALSE))/100</f>
        <v>-0.102675261925401</v>
      </c>
      <c r="P108" s="90">
        <f>(VLOOKUP($A107,'ADR Raw Data'!$B$6:$BE$49,'ADR Raw Data'!W$1,FALSE))/100</f>
        <v>-0.114676680028322</v>
      </c>
      <c r="Q108" s="90">
        <f>(VLOOKUP($A107,'ADR Raw Data'!$B$6:$BE$49,'ADR Raw Data'!X$1,FALSE))/100</f>
        <v>-0.12897546521040901</v>
      </c>
      <c r="R108" s="90">
        <f>(VLOOKUP($A107,'ADR Raw Data'!$B$6:$BE$49,'ADR Raw Data'!Y$1,FALSE))/100</f>
        <v>-8.0732194417960396E-2</v>
      </c>
      <c r="S108" s="91">
        <f>(VLOOKUP($A107,'ADR Raw Data'!$B$6:$BE$49,'ADR Raw Data'!AA$1,FALSE))/100</f>
        <v>-0.10093019416066401</v>
      </c>
      <c r="T108" s="91">
        <f>(VLOOKUP($A107,'ADR Raw Data'!$B$6:$BE$49,'ADR Raw Data'!AB$1,FALSE))/100</f>
        <v>-0.118876533415903</v>
      </c>
      <c r="U108" s="90">
        <f>(VLOOKUP($A107,'ADR Raw Data'!$B$6:$BE$49,'ADR Raw Data'!AC$1,FALSE))/100</f>
        <v>-0.10973630167463501</v>
      </c>
      <c r="V108" s="92">
        <f>(VLOOKUP($A107,'ADR Raw Data'!$B$6:$BE$49,'ADR Raw Data'!AE$1,FALSE))/100</f>
        <v>-9.61621065963809E-2</v>
      </c>
      <c r="X108" s="89">
        <f>(VLOOKUP($A107,'RevPAR Raw Data'!$B$6:$BE$43,'RevPAR Raw Data'!T$1,FALSE))/100</f>
        <v>0.27993686631391601</v>
      </c>
      <c r="Y108" s="90">
        <f>(VLOOKUP($A107,'RevPAR Raw Data'!$B$6:$BE$43,'RevPAR Raw Data'!U$1,FALSE))/100</f>
        <v>2.1215370272766799E-2</v>
      </c>
      <c r="Z108" s="90">
        <f>(VLOOKUP($A107,'RevPAR Raw Data'!$B$6:$BE$43,'RevPAR Raw Data'!V$1,FALSE))/100</f>
        <v>-8.5415279388847298E-2</v>
      </c>
      <c r="AA108" s="90">
        <f>(VLOOKUP($A107,'RevPAR Raw Data'!$B$6:$BE$43,'RevPAR Raw Data'!W$1,FALSE))/100</f>
        <v>-0.14436120251344201</v>
      </c>
      <c r="AB108" s="90">
        <f>(VLOOKUP($A107,'RevPAR Raw Data'!$B$6:$BE$43,'RevPAR Raw Data'!X$1,FALSE))/100</f>
        <v>-0.18509588569283403</v>
      </c>
      <c r="AC108" s="90">
        <f>(VLOOKUP($A107,'RevPAR Raw Data'!$B$6:$BE$43,'RevPAR Raw Data'!Y$1,FALSE))/100</f>
        <v>-6.1408580777772101E-2</v>
      </c>
      <c r="AD108" s="91">
        <f>(VLOOKUP($A107,'RevPAR Raw Data'!$B$6:$BE$43,'RevPAR Raw Data'!AA$1,FALSE))/100</f>
        <v>-0.158008647294516</v>
      </c>
      <c r="AE108" s="91">
        <f>(VLOOKUP($A107,'RevPAR Raw Data'!$B$6:$BE$43,'RevPAR Raw Data'!AB$1,FALSE))/100</f>
        <v>-0.119501814487499</v>
      </c>
      <c r="AF108" s="90">
        <f>(VLOOKUP($A107,'RevPAR Raw Data'!$B$6:$BE$43,'RevPAR Raw Data'!AC$1,FALSE))/100</f>
        <v>-0.14019103945068701</v>
      </c>
      <c r="AG108" s="92">
        <f>(VLOOKUP($A107,'RevPAR Raw Data'!$B$6:$BE$43,'RevPAR Raw Data'!AE$1,FALSE))/100</f>
        <v>-9.555357339733829E-2</v>
      </c>
    </row>
    <row r="109" spans="1:33" x14ac:dyDescent="0.2">
      <c r="A109" s="139"/>
      <c r="B109" s="117"/>
      <c r="C109" s="118"/>
      <c r="D109" s="118"/>
      <c r="E109" s="118"/>
      <c r="F109" s="118"/>
      <c r="G109" s="119"/>
      <c r="H109" s="99"/>
      <c r="I109" s="99"/>
      <c r="J109" s="119"/>
      <c r="K109" s="120"/>
      <c r="M109" s="121"/>
      <c r="N109" s="122"/>
      <c r="O109" s="122"/>
      <c r="P109" s="122"/>
      <c r="Q109" s="122"/>
      <c r="R109" s="123"/>
      <c r="S109" s="122"/>
      <c r="T109" s="122"/>
      <c r="U109" s="123"/>
      <c r="V109" s="124"/>
      <c r="X109" s="121"/>
      <c r="Y109" s="122"/>
      <c r="Z109" s="122"/>
      <c r="AA109" s="122"/>
      <c r="AB109" s="122"/>
      <c r="AC109" s="123"/>
      <c r="AD109" s="122"/>
      <c r="AE109" s="122"/>
      <c r="AF109" s="123"/>
      <c r="AG109" s="124"/>
    </row>
    <row r="110" spans="1:33" x14ac:dyDescent="0.2">
      <c r="A110" s="116" t="s">
        <v>50</v>
      </c>
      <c r="B110" s="117">
        <f>(VLOOKUP($A110,'Occupancy Raw Data'!$B$8:$BE$45,'Occupancy Raw Data'!G$3,FALSE))/100</f>
        <v>0.37116729424421702</v>
      </c>
      <c r="C110" s="118">
        <f>(VLOOKUP($A110,'Occupancy Raw Data'!$B$8:$BE$45,'Occupancy Raw Data'!H$3,FALSE))/100</f>
        <v>0.47911063295678602</v>
      </c>
      <c r="D110" s="118">
        <f>(VLOOKUP($A110,'Occupancy Raw Data'!$B$8:$BE$45,'Occupancy Raw Data'!I$3,FALSE))/100</f>
        <v>0.53182714721176194</v>
      </c>
      <c r="E110" s="118">
        <f>(VLOOKUP($A110,'Occupancy Raw Data'!$B$8:$BE$45,'Occupancy Raw Data'!J$3,FALSE))/100</f>
        <v>0.58669535592612498</v>
      </c>
      <c r="F110" s="118">
        <f>(VLOOKUP($A110,'Occupancy Raw Data'!$B$8:$BE$45,'Occupancy Raw Data'!K$3,FALSE))/100</f>
        <v>0.559081943697328</v>
      </c>
      <c r="G110" s="119">
        <f>(VLOOKUP($A110,'Occupancy Raw Data'!$B$8:$BE$45,'Occupancy Raw Data'!L$3,FALSE))/100</f>
        <v>0.50557647480724399</v>
      </c>
      <c r="H110" s="99">
        <f>(VLOOKUP($A110,'Occupancy Raw Data'!$B$8:$BE$45,'Occupancy Raw Data'!N$3,FALSE))/100</f>
        <v>0.577550654473731</v>
      </c>
      <c r="I110" s="99">
        <f>(VLOOKUP($A110,'Occupancy Raw Data'!$B$8:$BE$45,'Occupancy Raw Data'!O$3,FALSE))/100</f>
        <v>0.59081943697328299</v>
      </c>
      <c r="J110" s="119">
        <f>(VLOOKUP($A110,'Occupancy Raw Data'!$B$8:$BE$45,'Occupancy Raw Data'!P$3,FALSE))/100</f>
        <v>0.58418504572350693</v>
      </c>
      <c r="K110" s="120">
        <f>(VLOOKUP($A110,'Occupancy Raw Data'!$B$8:$BE$45,'Occupancy Raw Data'!R$3,FALSE))/100</f>
        <v>0.52803606649760393</v>
      </c>
      <c r="M110" s="121">
        <f>VLOOKUP($A110,'ADR Raw Data'!$B$6:$BE$43,'ADR Raw Data'!G$1,FALSE)</f>
        <v>87.530700483091707</v>
      </c>
      <c r="N110" s="122">
        <f>VLOOKUP($A110,'ADR Raw Data'!$B$6:$BE$43,'ADR Raw Data'!H$1,FALSE)</f>
        <v>89.437017215568801</v>
      </c>
      <c r="O110" s="122">
        <f>VLOOKUP($A110,'ADR Raw Data'!$B$6:$BE$43,'ADR Raw Data'!I$1,FALSE)</f>
        <v>92.984639244774101</v>
      </c>
      <c r="P110" s="122">
        <f>VLOOKUP($A110,'ADR Raw Data'!$B$6:$BE$43,'ADR Raw Data'!J$1,FALSE)</f>
        <v>96.004281784840998</v>
      </c>
      <c r="Q110" s="122">
        <f>VLOOKUP($A110,'ADR Raw Data'!$B$6:$BE$43,'ADR Raw Data'!K$1,FALSE)</f>
        <v>95.108835792174403</v>
      </c>
      <c r="R110" s="123">
        <f>VLOOKUP($A110,'ADR Raw Data'!$B$6:$BE$43,'ADR Raw Data'!L$1,FALSE)</f>
        <v>92.682086820825603</v>
      </c>
      <c r="S110" s="122">
        <f>VLOOKUP($A110,'ADR Raw Data'!$B$6:$BE$43,'ADR Raw Data'!N$1,FALSE)</f>
        <v>102.411841043154</v>
      </c>
      <c r="T110" s="122">
        <f>VLOOKUP($A110,'ADR Raw Data'!$B$6:$BE$43,'ADR Raw Data'!O$1,FALSE)</f>
        <v>103.456018209408</v>
      </c>
      <c r="U110" s="123">
        <f>VLOOKUP($A110,'ADR Raw Data'!$B$6:$BE$43,'ADR Raw Data'!P$1,FALSE)</f>
        <v>102.939858809085</v>
      </c>
      <c r="V110" s="124">
        <f>VLOOKUP($A110,'ADR Raw Data'!$B$6:$BE$43,'ADR Raw Data'!R$1,FALSE)</f>
        <v>95.9245260502571</v>
      </c>
      <c r="X110" s="121">
        <f>VLOOKUP($A110,'RevPAR Raw Data'!$B$6:$BE$43,'RevPAR Raw Data'!G$1,FALSE)</f>
        <v>32.488533261610101</v>
      </c>
      <c r="Y110" s="122">
        <f>VLOOKUP($A110,'RevPAR Raw Data'!$B$6:$BE$43,'RevPAR Raw Data'!H$1,FALSE)</f>
        <v>42.850225927918203</v>
      </c>
      <c r="Z110" s="122">
        <f>VLOOKUP($A110,'RevPAR Raw Data'!$B$6:$BE$43,'RevPAR Raw Data'!I$1,FALSE)</f>
        <v>49.451755424063101</v>
      </c>
      <c r="AA110" s="122">
        <f>VLOOKUP($A110,'RevPAR Raw Data'!$B$6:$BE$43,'RevPAR Raw Data'!J$1,FALSE)</f>
        <v>56.325266272189303</v>
      </c>
      <c r="AB110" s="122">
        <f>VLOOKUP($A110,'RevPAR Raw Data'!$B$6:$BE$43,'RevPAR Raw Data'!K$1,FALSE)</f>
        <v>53.1736327774789</v>
      </c>
      <c r="AC110" s="123">
        <f>VLOOKUP($A110,'RevPAR Raw Data'!$B$6:$BE$43,'RevPAR Raw Data'!L$1,FALSE)</f>
        <v>46.857882732651902</v>
      </c>
      <c r="AD110" s="122">
        <f>VLOOKUP($A110,'RevPAR Raw Data'!$B$6:$BE$43,'RevPAR Raw Data'!N$1,FALSE)</f>
        <v>59.148025820333501</v>
      </c>
      <c r="AE110" s="122">
        <f>VLOOKUP($A110,'RevPAR Raw Data'!$B$6:$BE$43,'RevPAR Raw Data'!O$1,FALSE)</f>
        <v>61.123826429980198</v>
      </c>
      <c r="AF110" s="123">
        <f>VLOOKUP($A110,'RevPAR Raw Data'!$B$6:$BE$43,'RevPAR Raw Data'!P$1,FALSE)</f>
        <v>60.1359261251568</v>
      </c>
      <c r="AG110" s="124">
        <f>VLOOKUP($A110,'RevPAR Raw Data'!$B$6:$BE$43,'RevPAR Raw Data'!R$1,FALSE)</f>
        <v>50.651609416224801</v>
      </c>
    </row>
    <row r="111" spans="1:33" x14ac:dyDescent="0.2">
      <c r="A111" s="101" t="s">
        <v>125</v>
      </c>
      <c r="B111" s="89">
        <f>(VLOOKUP($A110,'Occupancy Raw Data'!$B$8:$BE$51,'Occupancy Raw Data'!T$3,FALSE))/100</f>
        <v>3.5146405908710099E-2</v>
      </c>
      <c r="C111" s="90">
        <f>(VLOOKUP($A110,'Occupancy Raw Data'!$B$8:$BE$51,'Occupancy Raw Data'!U$3,FALSE))/100</f>
        <v>7.5600825100288205E-3</v>
      </c>
      <c r="D111" s="90">
        <f>(VLOOKUP($A110,'Occupancy Raw Data'!$B$8:$BE$51,'Occupancy Raw Data'!V$3,FALSE))/100</f>
        <v>9.4880482166017896E-2</v>
      </c>
      <c r="E111" s="90">
        <f>(VLOOKUP($A110,'Occupancy Raw Data'!$B$8:$BE$51,'Occupancy Raw Data'!W$3,FALSE))/100</f>
        <v>0.11708559060387501</v>
      </c>
      <c r="F111" s="90">
        <f>(VLOOKUP($A110,'Occupancy Raw Data'!$B$8:$BE$51,'Occupancy Raw Data'!X$3,FALSE))/100</f>
        <v>5.8363951141801394E-2</v>
      </c>
      <c r="G111" s="90">
        <f>(VLOOKUP($A110,'Occupancy Raw Data'!$B$8:$BE$51,'Occupancy Raw Data'!Y$3,FALSE))/100</f>
        <v>6.5145811749068597E-2</v>
      </c>
      <c r="H111" s="91">
        <f>(VLOOKUP($A110,'Occupancy Raw Data'!$B$8:$BE$51,'Occupancy Raw Data'!AA$3,FALSE))/100</f>
        <v>-6.2908935188867102E-2</v>
      </c>
      <c r="I111" s="91">
        <f>(VLOOKUP($A110,'Occupancy Raw Data'!$B$8:$BE$51,'Occupancy Raw Data'!AB$3,FALSE))/100</f>
        <v>-6.2391585218885999E-2</v>
      </c>
      <c r="J111" s="90">
        <f>(VLOOKUP($A110,'Occupancy Raw Data'!$B$8:$BE$51,'Occupancy Raw Data'!AC$3,FALSE))/100</f>
        <v>-6.2647393895940998E-2</v>
      </c>
      <c r="K111" s="92">
        <f>(VLOOKUP($A110,'Occupancy Raw Data'!$B$8:$BE$51,'Occupancy Raw Data'!AE$3,FALSE))/100</f>
        <v>2.1140113729882701E-2</v>
      </c>
      <c r="M111" s="89">
        <f>(VLOOKUP($A110,'ADR Raw Data'!$B$6:$BE$49,'ADR Raw Data'!T$1,FALSE))/100</f>
        <v>-3.10531258452874E-2</v>
      </c>
      <c r="N111" s="90">
        <f>(VLOOKUP($A110,'ADR Raw Data'!$B$6:$BE$49,'ADR Raw Data'!U$1,FALSE))/100</f>
        <v>-3.6011533510299197E-2</v>
      </c>
      <c r="O111" s="90">
        <f>(VLOOKUP($A110,'ADR Raw Data'!$B$6:$BE$49,'ADR Raw Data'!V$1,FALSE))/100</f>
        <v>1.16000286607457E-3</v>
      </c>
      <c r="P111" s="90">
        <f>(VLOOKUP($A110,'ADR Raw Data'!$B$6:$BE$49,'ADR Raw Data'!W$1,FALSE))/100</f>
        <v>8.0693703387492797E-3</v>
      </c>
      <c r="Q111" s="90">
        <f>(VLOOKUP($A110,'ADR Raw Data'!$B$6:$BE$49,'ADR Raw Data'!X$1,FALSE))/100</f>
        <v>2.1271532141097101E-3</v>
      </c>
      <c r="R111" s="90">
        <f>(VLOOKUP($A110,'ADR Raw Data'!$B$6:$BE$49,'ADR Raw Data'!Y$1,FALSE))/100</f>
        <v>-8.1863261078344591E-3</v>
      </c>
      <c r="S111" s="91">
        <f>(VLOOKUP($A110,'ADR Raw Data'!$B$6:$BE$49,'ADR Raw Data'!AA$1,FALSE))/100</f>
        <v>-4.6302413929216496E-2</v>
      </c>
      <c r="T111" s="91">
        <f>(VLOOKUP($A110,'ADR Raw Data'!$B$6:$BE$49,'ADR Raw Data'!AB$1,FALSE))/100</f>
        <v>-6.3913023556155996E-2</v>
      </c>
      <c r="U111" s="90">
        <f>(VLOOKUP($A110,'ADR Raw Data'!$B$6:$BE$49,'ADR Raw Data'!AC$1,FALSE))/100</f>
        <v>-5.5330640625348607E-2</v>
      </c>
      <c r="V111" s="92">
        <f>(VLOOKUP($A110,'ADR Raw Data'!$B$6:$BE$49,'ADR Raw Data'!AE$1,FALSE))/100</f>
        <v>-2.90266419617611E-2</v>
      </c>
      <c r="X111" s="89">
        <f>(VLOOKUP($A110,'RevPAR Raw Data'!$B$6:$BE$43,'RevPAR Raw Data'!T$1,FALSE))/100</f>
        <v>3.0018742977299499E-3</v>
      </c>
      <c r="Y111" s="90">
        <f>(VLOOKUP($A110,'RevPAR Raw Data'!$B$6:$BE$43,'RevPAR Raw Data'!U$1,FALSE))/100</f>
        <v>-2.8723701164920897E-2</v>
      </c>
      <c r="Z111" s="90">
        <f>(VLOOKUP($A110,'RevPAR Raw Data'!$B$6:$BE$43,'RevPAR Raw Data'!V$1,FALSE))/100</f>
        <v>9.6150546663339498E-2</v>
      </c>
      <c r="AA111" s="90">
        <f>(VLOOKUP($A110,'RevPAR Raw Data'!$B$6:$BE$43,'RevPAR Raw Data'!W$1,FALSE))/100</f>
        <v>0.126099767934538</v>
      </c>
      <c r="AB111" s="90">
        <f>(VLOOKUP($A110,'RevPAR Raw Data'!$B$6:$BE$43,'RevPAR Raw Data'!X$1,FALSE))/100</f>
        <v>6.0615253422170598E-2</v>
      </c>
      <c r="AC111" s="90">
        <f>(VLOOKUP($A110,'RevPAR Raw Data'!$B$6:$BE$43,'RevPAR Raw Data'!Y$1,FALSE))/100</f>
        <v>5.6426180781696707E-2</v>
      </c>
      <c r="AD111" s="91">
        <f>(VLOOKUP($A110,'RevPAR Raw Data'!$B$6:$BE$43,'RevPAR Raw Data'!AA$1,FALSE))/100</f>
        <v>-0.10629851356112199</v>
      </c>
      <c r="AE111" s="91">
        <f>(VLOOKUP($A110,'RevPAR Raw Data'!$B$6:$BE$43,'RevPAR Raw Data'!AB$1,FALSE))/100</f>
        <v>-0.12231697391924101</v>
      </c>
      <c r="AF111" s="90">
        <f>(VLOOKUP($A110,'RevPAR Raw Data'!$B$6:$BE$43,'RevPAR Raw Data'!AC$1,FALSE))/100</f>
        <v>-0.11451171408351801</v>
      </c>
      <c r="AG111" s="92">
        <f>(VLOOKUP($A110,'RevPAR Raw Data'!$B$6:$BE$43,'RevPAR Raw Data'!AE$1,FALSE))/100</f>
        <v>-8.50015474414661E-3</v>
      </c>
    </row>
    <row r="112" spans="1:33" x14ac:dyDescent="0.2">
      <c r="A112" s="139"/>
      <c r="B112" s="117"/>
      <c r="C112" s="118"/>
      <c r="D112" s="118"/>
      <c r="E112" s="118"/>
      <c r="F112" s="118"/>
      <c r="G112" s="119"/>
      <c r="H112" s="99"/>
      <c r="I112" s="99"/>
      <c r="J112" s="119"/>
      <c r="K112" s="120"/>
      <c r="M112" s="121"/>
      <c r="N112" s="122"/>
      <c r="O112" s="122"/>
      <c r="P112" s="122"/>
      <c r="Q112" s="122"/>
      <c r="R112" s="123"/>
      <c r="S112" s="122"/>
      <c r="T112" s="122"/>
      <c r="U112" s="123"/>
      <c r="V112" s="124"/>
      <c r="X112" s="121"/>
      <c r="Y112" s="122"/>
      <c r="Z112" s="122"/>
      <c r="AA112" s="122"/>
      <c r="AB112" s="122"/>
      <c r="AC112" s="123"/>
      <c r="AD112" s="122"/>
      <c r="AE112" s="122"/>
      <c r="AF112" s="123"/>
      <c r="AG112" s="124"/>
    </row>
    <row r="113" spans="1:34" x14ac:dyDescent="0.2">
      <c r="A113" s="116" t="s">
        <v>47</v>
      </c>
      <c r="B113" s="117">
        <f>(VLOOKUP($A113,'Occupancy Raw Data'!$B$8:$BE$45,'Occupancy Raw Data'!G$3,FALSE))/100</f>
        <v>0.40301953818827696</v>
      </c>
      <c r="C113" s="118">
        <f>(VLOOKUP($A113,'Occupancy Raw Data'!$B$8:$BE$45,'Occupancy Raw Data'!H$3,FALSE))/100</f>
        <v>0.542095914742451</v>
      </c>
      <c r="D113" s="118">
        <f>(VLOOKUP($A113,'Occupancy Raw Data'!$B$8:$BE$45,'Occupancy Raw Data'!I$3,FALSE))/100</f>
        <v>0.60905861456483101</v>
      </c>
      <c r="E113" s="118">
        <f>(VLOOKUP($A113,'Occupancy Raw Data'!$B$8:$BE$45,'Occupancy Raw Data'!J$3,FALSE))/100</f>
        <v>0.63214920071047898</v>
      </c>
      <c r="F113" s="118">
        <f>(VLOOKUP($A113,'Occupancy Raw Data'!$B$8:$BE$45,'Occupancy Raw Data'!K$3,FALSE))/100</f>
        <v>0.62451154529307207</v>
      </c>
      <c r="G113" s="119">
        <f>(VLOOKUP($A113,'Occupancy Raw Data'!$B$8:$BE$45,'Occupancy Raw Data'!L$3,FALSE))/100</f>
        <v>0.56216696269982203</v>
      </c>
      <c r="H113" s="99">
        <f>(VLOOKUP($A113,'Occupancy Raw Data'!$B$8:$BE$45,'Occupancy Raw Data'!N$3,FALSE))/100</f>
        <v>0.68312611012433289</v>
      </c>
      <c r="I113" s="99">
        <f>(VLOOKUP($A113,'Occupancy Raw Data'!$B$8:$BE$45,'Occupancy Raw Data'!O$3,FALSE))/100</f>
        <v>0.63197158081705096</v>
      </c>
      <c r="J113" s="119">
        <f>(VLOOKUP($A113,'Occupancy Raw Data'!$B$8:$BE$45,'Occupancy Raw Data'!P$3,FALSE))/100</f>
        <v>0.65754884547069192</v>
      </c>
      <c r="K113" s="120">
        <f>(VLOOKUP($A113,'Occupancy Raw Data'!$B$8:$BE$45,'Occupancy Raw Data'!R$3,FALSE))/100</f>
        <v>0.58941892920578498</v>
      </c>
      <c r="M113" s="121">
        <f>VLOOKUP($A113,'ADR Raw Data'!$B$6:$BE$43,'ADR Raw Data'!G$1,FALSE)</f>
        <v>91.397285147642094</v>
      </c>
      <c r="N113" s="122">
        <f>VLOOKUP($A113,'ADR Raw Data'!$B$6:$BE$43,'ADR Raw Data'!H$1,FALSE)</f>
        <v>108.59485910878099</v>
      </c>
      <c r="O113" s="122">
        <f>VLOOKUP($A113,'ADR Raw Data'!$B$6:$BE$43,'ADR Raw Data'!I$1,FALSE)</f>
        <v>111.090565762613</v>
      </c>
      <c r="P113" s="122">
        <f>VLOOKUP($A113,'ADR Raw Data'!$B$6:$BE$43,'ADR Raw Data'!J$1,FALSE)</f>
        <v>109.596704130373</v>
      </c>
      <c r="Q113" s="122">
        <f>VLOOKUP($A113,'ADR Raw Data'!$B$6:$BE$43,'ADR Raw Data'!K$1,FALSE)</f>
        <v>104.973026166097</v>
      </c>
      <c r="R113" s="123">
        <f>VLOOKUP($A113,'ADR Raw Data'!$B$6:$BE$43,'ADR Raw Data'!L$1,FALSE)</f>
        <v>106.090447393364</v>
      </c>
      <c r="S113" s="122">
        <f>VLOOKUP($A113,'ADR Raw Data'!$B$6:$BE$43,'ADR Raw Data'!N$1,FALSE)</f>
        <v>112.438858554342</v>
      </c>
      <c r="T113" s="122">
        <f>VLOOKUP($A113,'ADR Raw Data'!$B$6:$BE$43,'ADR Raw Data'!O$1,FALSE)</f>
        <v>107.756110174255</v>
      </c>
      <c r="U113" s="123">
        <f>VLOOKUP($A113,'ADR Raw Data'!$B$6:$BE$43,'ADR Raw Data'!P$1,FALSE)</f>
        <v>110.18855888708801</v>
      </c>
      <c r="V113" s="124">
        <f>VLOOKUP($A113,'ADR Raw Data'!$B$6:$BE$43,'ADR Raw Data'!R$1,FALSE)</f>
        <v>107.396677429075</v>
      </c>
      <c r="X113" s="121">
        <f>VLOOKUP($A113,'RevPAR Raw Data'!$B$6:$BE$43,'RevPAR Raw Data'!G$1,FALSE)</f>
        <v>36.834891651865</v>
      </c>
      <c r="Y113" s="122">
        <f>VLOOKUP($A113,'RevPAR Raw Data'!$B$6:$BE$43,'RevPAR Raw Data'!H$1,FALSE)</f>
        <v>58.868829484902299</v>
      </c>
      <c r="Z113" s="122">
        <f>VLOOKUP($A113,'RevPAR Raw Data'!$B$6:$BE$43,'RevPAR Raw Data'!I$1,FALSE)</f>
        <v>67.6606660746003</v>
      </c>
      <c r="AA113" s="122">
        <f>VLOOKUP($A113,'RevPAR Raw Data'!$B$6:$BE$43,'RevPAR Raw Data'!J$1,FALSE)</f>
        <v>69.281468916518605</v>
      </c>
      <c r="AB113" s="122">
        <f>VLOOKUP($A113,'RevPAR Raw Data'!$B$6:$BE$43,'RevPAR Raw Data'!K$1,FALSE)</f>
        <v>65.556866785079905</v>
      </c>
      <c r="AC113" s="123">
        <f>VLOOKUP($A113,'RevPAR Raw Data'!$B$6:$BE$43,'RevPAR Raw Data'!L$1,FALSE)</f>
        <v>59.640544582593201</v>
      </c>
      <c r="AD113" s="122">
        <f>VLOOKUP($A113,'RevPAR Raw Data'!$B$6:$BE$43,'RevPAR Raw Data'!N$1,FALSE)</f>
        <v>76.809920071047898</v>
      </c>
      <c r="AE113" s="122">
        <f>VLOOKUP($A113,'RevPAR Raw Data'!$B$6:$BE$43,'RevPAR Raw Data'!O$1,FALSE)</f>
        <v>68.0987992895204</v>
      </c>
      <c r="AF113" s="123">
        <f>VLOOKUP($A113,'RevPAR Raw Data'!$B$6:$BE$43,'RevPAR Raw Data'!P$1,FALSE)</f>
        <v>72.454359680284099</v>
      </c>
      <c r="AG113" s="124">
        <f>VLOOKUP($A113,'RevPAR Raw Data'!$B$6:$BE$43,'RevPAR Raw Data'!R$1,FALSE)</f>
        <v>63.301634610504898</v>
      </c>
    </row>
    <row r="114" spans="1:34" x14ac:dyDescent="0.2">
      <c r="A114" s="101" t="s">
        <v>125</v>
      </c>
      <c r="B114" s="89">
        <f>(VLOOKUP($A113,'Occupancy Raw Data'!$B$8:$BE$51,'Occupancy Raw Data'!T$3,FALSE))/100</f>
        <v>-6.6835098892598102E-2</v>
      </c>
      <c r="C114" s="90">
        <f>(VLOOKUP($A113,'Occupancy Raw Data'!$B$8:$BE$51,'Occupancy Raw Data'!U$3,FALSE))/100</f>
        <v>-5.1288836967189902E-2</v>
      </c>
      <c r="D114" s="90">
        <f>(VLOOKUP($A113,'Occupancy Raw Data'!$B$8:$BE$51,'Occupancy Raw Data'!V$3,FALSE))/100</f>
        <v>1.8072336189565299E-2</v>
      </c>
      <c r="E114" s="90">
        <f>(VLOOKUP($A113,'Occupancy Raw Data'!$B$8:$BE$51,'Occupancy Raw Data'!W$3,FALSE))/100</f>
        <v>6.3813467452546402E-2</v>
      </c>
      <c r="F114" s="90">
        <f>(VLOOKUP($A113,'Occupancy Raw Data'!$B$8:$BE$51,'Occupancy Raw Data'!X$3,FALSE))/100</f>
        <v>8.2681358644038098E-4</v>
      </c>
      <c r="G114" s="90">
        <f>(VLOOKUP($A113,'Occupancy Raw Data'!$B$8:$BE$51,'Occupancy Raw Data'!Y$3,FALSE))/100</f>
        <v>-3.1648572811905401E-3</v>
      </c>
      <c r="H114" s="91">
        <f>(VLOOKUP($A113,'Occupancy Raw Data'!$B$8:$BE$51,'Occupancy Raw Data'!AA$3,FALSE))/100</f>
        <v>4.81032105068888E-4</v>
      </c>
      <c r="I114" s="91">
        <f>(VLOOKUP($A113,'Occupancy Raw Data'!$B$8:$BE$51,'Occupancy Raw Data'!AB$3,FALSE))/100</f>
        <v>-7.833607639284949E-3</v>
      </c>
      <c r="J114" s="90">
        <f>(VLOOKUP($A113,'Occupancy Raw Data'!$B$8:$BE$51,'Occupancy Raw Data'!AC$3,FALSE))/100</f>
        <v>-3.5319004296351601E-3</v>
      </c>
      <c r="K114" s="92">
        <f>(VLOOKUP($A113,'Occupancy Raw Data'!$B$8:$BE$51,'Occupancy Raw Data'!AE$3,FALSE))/100</f>
        <v>-3.2818777873582401E-3</v>
      </c>
      <c r="M114" s="89">
        <f>(VLOOKUP($A113,'ADR Raw Data'!$B$6:$BE$49,'ADR Raw Data'!T$1,FALSE))/100</f>
        <v>1.2353539685659699E-2</v>
      </c>
      <c r="N114" s="90">
        <f>(VLOOKUP($A113,'ADR Raw Data'!$B$6:$BE$49,'ADR Raw Data'!U$1,FALSE))/100</f>
        <v>8.2019742476705695E-2</v>
      </c>
      <c r="O114" s="90">
        <f>(VLOOKUP($A113,'ADR Raw Data'!$B$6:$BE$49,'ADR Raw Data'!V$1,FALSE))/100</f>
        <v>7.3845150504571008E-2</v>
      </c>
      <c r="P114" s="90">
        <f>(VLOOKUP($A113,'ADR Raw Data'!$B$6:$BE$49,'ADR Raw Data'!W$1,FALSE))/100</f>
        <v>8.7267365370971794E-2</v>
      </c>
      <c r="Q114" s="90">
        <f>(VLOOKUP($A113,'ADR Raw Data'!$B$6:$BE$49,'ADR Raw Data'!X$1,FALSE))/100</f>
        <v>4.1853489494878299E-2</v>
      </c>
      <c r="R114" s="90">
        <f>(VLOOKUP($A113,'ADR Raw Data'!$B$6:$BE$49,'ADR Raw Data'!Y$1,FALSE))/100</f>
        <v>6.4595713605599792E-2</v>
      </c>
      <c r="S114" s="91">
        <f>(VLOOKUP($A113,'ADR Raw Data'!$B$6:$BE$49,'ADR Raw Data'!AA$1,FALSE))/100</f>
        <v>6.3066212413598E-2</v>
      </c>
      <c r="T114" s="91">
        <f>(VLOOKUP($A113,'ADR Raw Data'!$B$6:$BE$49,'ADR Raw Data'!AB$1,FALSE))/100</f>
        <v>8.1420257427666301E-3</v>
      </c>
      <c r="U114" s="90">
        <f>(VLOOKUP($A113,'ADR Raw Data'!$B$6:$BE$49,'ADR Raw Data'!AC$1,FALSE))/100</f>
        <v>3.6505525262492899E-2</v>
      </c>
      <c r="V114" s="92">
        <f>(VLOOKUP($A113,'ADR Raw Data'!$B$6:$BE$49,'ADR Raw Data'!AE$1,FALSE))/100</f>
        <v>5.5237921194827698E-2</v>
      </c>
      <c r="X114" s="89">
        <f>(VLOOKUP($A113,'RevPAR Raw Data'!$B$6:$BE$43,'RevPAR Raw Data'!T$1,FALSE))/100</f>
        <v>-5.5307209253503097E-2</v>
      </c>
      <c r="Y114" s="90">
        <f>(VLOOKUP($A113,'RevPAR Raw Data'!$B$6:$BE$43,'RevPAR Raw Data'!U$1,FALSE))/100</f>
        <v>2.6524208309537101E-2</v>
      </c>
      <c r="Z114" s="90">
        <f>(VLOOKUP($A113,'RevPAR Raw Data'!$B$6:$BE$43,'RevPAR Raw Data'!V$1,FALSE))/100</f>
        <v>9.3252041080023995E-2</v>
      </c>
      <c r="AA114" s="90">
        <f>(VLOOKUP($A113,'RevPAR Raw Data'!$B$6:$BE$43,'RevPAR Raw Data'!W$1,FALSE))/100</f>
        <v>0.156649666003288</v>
      </c>
      <c r="AB114" s="90">
        <f>(VLOOKUP($A113,'RevPAR Raw Data'!$B$6:$BE$43,'RevPAR Raw Data'!X$1,FALSE))/100</f>
        <v>4.2714908115072996E-2</v>
      </c>
      <c r="AC114" s="90">
        <f>(VLOOKUP($A113,'RevPAR Raw Data'!$B$6:$BE$43,'RevPAR Raw Data'!Y$1,FALSE))/100</f>
        <v>6.1226420109870797E-2</v>
      </c>
      <c r="AD114" s="91">
        <f>(VLOOKUP($A113,'RevPAR Raw Data'!$B$6:$BE$43,'RevPAR Raw Data'!AA$1,FALSE))/100</f>
        <v>6.3577581391582899E-2</v>
      </c>
      <c r="AE114" s="91">
        <f>(VLOOKUP($A113,'RevPAR Raw Data'!$B$6:$BE$43,'RevPAR Raw Data'!AB$1,FALSE))/100</f>
        <v>2.4463666842388098E-4</v>
      </c>
      <c r="AF114" s="90">
        <f>(VLOOKUP($A113,'RevPAR Raw Data'!$B$6:$BE$43,'RevPAR Raw Data'!AC$1,FALSE))/100</f>
        <v>3.2844690952499096E-2</v>
      </c>
      <c r="AG114" s="92">
        <f>(VLOOKUP($A113,'RevPAR Raw Data'!$B$6:$BE$43,'RevPAR Raw Data'!AE$1,FALSE))/100</f>
        <v>5.1774759300880296E-2</v>
      </c>
    </row>
    <row r="115" spans="1:34" x14ac:dyDescent="0.2">
      <c r="A115" s="139"/>
      <c r="B115" s="117"/>
      <c r="C115" s="118"/>
      <c r="D115" s="118"/>
      <c r="E115" s="118"/>
      <c r="F115" s="118"/>
      <c r="G115" s="119"/>
      <c r="H115" s="99"/>
      <c r="I115" s="99"/>
      <c r="J115" s="119"/>
      <c r="K115" s="120"/>
      <c r="M115" s="121"/>
      <c r="N115" s="122"/>
      <c r="O115" s="122"/>
      <c r="P115" s="122"/>
      <c r="Q115" s="122"/>
      <c r="R115" s="123"/>
      <c r="S115" s="122"/>
      <c r="T115" s="122"/>
      <c r="U115" s="123"/>
      <c r="V115" s="124"/>
      <c r="X115" s="121"/>
      <c r="Y115" s="122"/>
      <c r="Z115" s="122"/>
      <c r="AA115" s="122"/>
      <c r="AB115" s="122"/>
      <c r="AC115" s="123"/>
      <c r="AD115" s="122"/>
      <c r="AE115" s="122"/>
      <c r="AF115" s="123"/>
      <c r="AG115" s="124"/>
    </row>
    <row r="116" spans="1:34" x14ac:dyDescent="0.2">
      <c r="A116" s="116" t="s">
        <v>48</v>
      </c>
      <c r="B116" s="117">
        <f>(VLOOKUP($A116,'Occupancy Raw Data'!$B$8:$BE$45,'Occupancy Raw Data'!G$3,FALSE))/100</f>
        <v>0.41604962977786597</v>
      </c>
      <c r="C116" s="118">
        <f>(VLOOKUP($A116,'Occupancy Raw Data'!$B$8:$BE$45,'Occupancy Raw Data'!H$3,FALSE))/100</f>
        <v>0.53752251350810398</v>
      </c>
      <c r="D116" s="118">
        <f>(VLOOKUP($A116,'Occupancy Raw Data'!$B$8:$BE$45,'Occupancy Raw Data'!I$3,FALSE))/100</f>
        <v>0.636381829097458</v>
      </c>
      <c r="E116" s="118">
        <f>(VLOOKUP($A116,'Occupancy Raw Data'!$B$8:$BE$45,'Occupancy Raw Data'!J$3,FALSE))/100</f>
        <v>0.64658795277166203</v>
      </c>
      <c r="F116" s="118">
        <f>(VLOOKUP($A116,'Occupancy Raw Data'!$B$8:$BE$45,'Occupancy Raw Data'!K$3,FALSE))/100</f>
        <v>0.75065039023414004</v>
      </c>
      <c r="G116" s="119">
        <f>(VLOOKUP($A116,'Occupancy Raw Data'!$B$8:$BE$45,'Occupancy Raw Data'!L$3,FALSE))/100</f>
        <v>0.59743846307784598</v>
      </c>
      <c r="H116" s="99">
        <f>(VLOOKUP($A116,'Occupancy Raw Data'!$B$8:$BE$45,'Occupancy Raw Data'!N$3,FALSE))/100</f>
        <v>0.86311787072243307</v>
      </c>
      <c r="I116" s="99">
        <f>(VLOOKUP($A116,'Occupancy Raw Data'!$B$8:$BE$45,'Occupancy Raw Data'!O$3,FALSE))/100</f>
        <v>0.74224534720832391</v>
      </c>
      <c r="J116" s="119">
        <f>(VLOOKUP($A116,'Occupancy Raw Data'!$B$8:$BE$45,'Occupancy Raw Data'!P$3,FALSE))/100</f>
        <v>0.8026816089653791</v>
      </c>
      <c r="K116" s="120">
        <f>(VLOOKUP($A116,'Occupancy Raw Data'!$B$8:$BE$45,'Occupancy Raw Data'!R$3,FALSE))/100</f>
        <v>0.65607936190285499</v>
      </c>
      <c r="M116" s="121">
        <f>VLOOKUP($A116,'ADR Raw Data'!$B$6:$BE$43,'ADR Raw Data'!G$1,FALSE)</f>
        <v>129.358282828282</v>
      </c>
      <c r="N116" s="122">
        <f>VLOOKUP($A116,'ADR Raw Data'!$B$6:$BE$43,'ADR Raw Data'!H$1,FALSE)</f>
        <v>132.066355174981</v>
      </c>
      <c r="O116" s="122">
        <f>VLOOKUP($A116,'ADR Raw Data'!$B$6:$BE$43,'ADR Raw Data'!I$1,FALSE)</f>
        <v>139.5733081761</v>
      </c>
      <c r="P116" s="122">
        <f>VLOOKUP($A116,'ADR Raw Data'!$B$6:$BE$43,'ADR Raw Data'!J$1,FALSE)</f>
        <v>146.593110492107</v>
      </c>
      <c r="Q116" s="122">
        <f>VLOOKUP($A116,'ADR Raw Data'!$B$6:$BE$43,'ADR Raw Data'!K$1,FALSE)</f>
        <v>157.9171927486</v>
      </c>
      <c r="R116" s="123">
        <f>VLOOKUP($A116,'ADR Raw Data'!$B$6:$BE$43,'ADR Raw Data'!L$1,FALSE)</f>
        <v>142.92885040530501</v>
      </c>
      <c r="S116" s="122">
        <f>VLOOKUP($A116,'ADR Raw Data'!$B$6:$BE$43,'ADR Raw Data'!N$1,FALSE)</f>
        <v>202.37410387201399</v>
      </c>
      <c r="T116" s="122">
        <f>VLOOKUP($A116,'ADR Raw Data'!$B$6:$BE$43,'ADR Raw Data'!O$1,FALSE)</f>
        <v>186.938813696414</v>
      </c>
      <c r="U116" s="123">
        <f>VLOOKUP($A116,'ADR Raw Data'!$B$6:$BE$43,'ADR Raw Data'!P$1,FALSE)</f>
        <v>195.23754300673099</v>
      </c>
      <c r="V116" s="124">
        <f>VLOOKUP($A116,'ADR Raw Data'!$B$6:$BE$43,'ADR Raw Data'!R$1,FALSE)</f>
        <v>161.213757462198</v>
      </c>
      <c r="X116" s="121">
        <f>VLOOKUP($A116,'RevPAR Raw Data'!$B$6:$BE$43,'RevPAR Raw Data'!G$1,FALSE)</f>
        <v>53.8194656794076</v>
      </c>
      <c r="Y116" s="122">
        <f>VLOOKUP($A116,'RevPAR Raw Data'!$B$6:$BE$43,'RevPAR Raw Data'!H$1,FALSE)</f>
        <v>70.988639183510102</v>
      </c>
      <c r="Z116" s="122">
        <f>VLOOKUP($A116,'RevPAR Raw Data'!$B$6:$BE$43,'RevPAR Raw Data'!I$1,FALSE)</f>
        <v>88.821917150290105</v>
      </c>
      <c r="AA116" s="122">
        <f>VLOOKUP($A116,'RevPAR Raw Data'!$B$6:$BE$43,'RevPAR Raw Data'!J$1,FALSE)</f>
        <v>94.785339203522099</v>
      </c>
      <c r="AB116" s="122">
        <f>VLOOKUP($A116,'RevPAR Raw Data'!$B$6:$BE$43,'RevPAR Raw Data'!K$1,FALSE)</f>
        <v>118.54060236141601</v>
      </c>
      <c r="AC116" s="123">
        <f>VLOOKUP($A116,'RevPAR Raw Data'!$B$6:$BE$43,'RevPAR Raw Data'!L$1,FALSE)</f>
        <v>85.391192715629302</v>
      </c>
      <c r="AD116" s="122">
        <f>VLOOKUP($A116,'RevPAR Raw Data'!$B$6:$BE$43,'RevPAR Raw Data'!N$1,FALSE)</f>
        <v>174.67270562337399</v>
      </c>
      <c r="AE116" s="122">
        <f>VLOOKUP($A116,'RevPAR Raw Data'!$B$6:$BE$43,'RevPAR Raw Data'!O$1,FALSE)</f>
        <v>138.75446467880701</v>
      </c>
      <c r="AF116" s="123">
        <f>VLOOKUP($A116,'RevPAR Raw Data'!$B$6:$BE$43,'RevPAR Raw Data'!P$1,FALSE)</f>
        <v>156.71358515109</v>
      </c>
      <c r="AG116" s="124">
        <f>VLOOKUP($A116,'RevPAR Raw Data'!$B$6:$BE$43,'RevPAR Raw Data'!R$1,FALSE)</f>
        <v>105.76901912576101</v>
      </c>
    </row>
    <row r="117" spans="1:34" x14ac:dyDescent="0.2">
      <c r="A117" s="101" t="s">
        <v>125</v>
      </c>
      <c r="B117" s="89">
        <f>(VLOOKUP($A116,'Occupancy Raw Data'!$B$8:$BE$51,'Occupancy Raw Data'!T$3,FALSE))/100</f>
        <v>-0.10986845714774701</v>
      </c>
      <c r="C117" s="90">
        <f>(VLOOKUP($A116,'Occupancy Raw Data'!$B$8:$BE$51,'Occupancy Raw Data'!U$3,FALSE))/100</f>
        <v>-0.18218356386966503</v>
      </c>
      <c r="D117" s="90">
        <f>(VLOOKUP($A116,'Occupancy Raw Data'!$B$8:$BE$51,'Occupancy Raw Data'!V$3,FALSE))/100</f>
        <v>-8.8194351457140704E-2</v>
      </c>
      <c r="E117" s="90">
        <f>(VLOOKUP($A116,'Occupancy Raw Data'!$B$8:$BE$51,'Occupancy Raw Data'!W$3,FALSE))/100</f>
        <v>-3.6028381196908203E-2</v>
      </c>
      <c r="F117" s="90">
        <f>(VLOOKUP($A116,'Occupancy Raw Data'!$B$8:$BE$51,'Occupancy Raw Data'!X$3,FALSE))/100</f>
        <v>6.3077383333038806E-2</v>
      </c>
      <c r="G117" s="90">
        <f>(VLOOKUP($A116,'Occupancy Raw Data'!$B$8:$BE$51,'Occupancy Raw Data'!Y$3,FALSE))/100</f>
        <v>-6.6347365110219103E-2</v>
      </c>
      <c r="H117" s="91">
        <f>(VLOOKUP($A116,'Occupancy Raw Data'!$B$8:$BE$51,'Occupancy Raw Data'!AA$3,FALSE))/100</f>
        <v>0.10296049659045799</v>
      </c>
      <c r="I117" s="91">
        <f>(VLOOKUP($A116,'Occupancy Raw Data'!$B$8:$BE$51,'Occupancy Raw Data'!AB$3,FALSE))/100</f>
        <v>-7.1606112929649499E-3</v>
      </c>
      <c r="J117" s="90">
        <f>(VLOOKUP($A116,'Occupancy Raw Data'!$B$8:$BE$51,'Occupancy Raw Data'!AC$3,FALSE))/100</f>
        <v>4.9157503049980102E-2</v>
      </c>
      <c r="K117" s="92">
        <f>(VLOOKUP($A116,'Occupancy Raw Data'!$B$8:$BE$51,'Occupancy Raw Data'!AE$3,FALSE))/100</f>
        <v>-2.8978730250854602E-2</v>
      </c>
      <c r="M117" s="89">
        <f>(VLOOKUP($A116,'ADR Raw Data'!$B$6:$BE$49,'ADR Raw Data'!T$1,FALSE))/100</f>
        <v>-4.1705669687508197E-2</v>
      </c>
      <c r="N117" s="90">
        <f>(VLOOKUP($A116,'ADR Raw Data'!$B$6:$BE$49,'ADR Raw Data'!U$1,FALSE))/100</f>
        <v>-2.3946269736897497E-2</v>
      </c>
      <c r="O117" s="90">
        <f>(VLOOKUP($A116,'ADR Raw Data'!$B$6:$BE$49,'ADR Raw Data'!V$1,FALSE))/100</f>
        <v>9.4743280703001292E-3</v>
      </c>
      <c r="P117" s="90">
        <f>(VLOOKUP($A116,'ADR Raw Data'!$B$6:$BE$49,'ADR Raw Data'!W$1,FALSE))/100</f>
        <v>6.8541142419565299E-2</v>
      </c>
      <c r="Q117" s="90">
        <f>(VLOOKUP($A116,'ADR Raw Data'!$B$6:$BE$49,'ADR Raw Data'!X$1,FALSE))/100</f>
        <v>7.0038271728773596E-2</v>
      </c>
      <c r="R117" s="90">
        <f>(VLOOKUP($A116,'ADR Raw Data'!$B$6:$BE$49,'ADR Raw Data'!Y$1,FALSE))/100</f>
        <v>2.8200414924439098E-2</v>
      </c>
      <c r="S117" s="91">
        <f>(VLOOKUP($A116,'ADR Raw Data'!$B$6:$BE$49,'ADR Raw Data'!AA$1,FALSE))/100</f>
        <v>4.1751595397168703E-2</v>
      </c>
      <c r="T117" s="91">
        <f>(VLOOKUP($A116,'ADR Raw Data'!$B$6:$BE$49,'ADR Raw Data'!AB$1,FALSE))/100</f>
        <v>-5.71644511878475E-2</v>
      </c>
      <c r="U117" s="90">
        <f>(VLOOKUP($A116,'ADR Raw Data'!$B$6:$BE$49,'ADR Raw Data'!AC$1,FALSE))/100</f>
        <v>-5.0188356771439001E-3</v>
      </c>
      <c r="V117" s="92">
        <f>(VLOOKUP($A116,'ADR Raw Data'!$B$6:$BE$49,'ADR Raw Data'!AE$1,FALSE))/100</f>
        <v>2.34576431633737E-2</v>
      </c>
      <c r="X117" s="89">
        <f>(VLOOKUP($A116,'RevPAR Raw Data'!$B$6:$BE$43,'RevPAR Raw Data'!T$1,FALSE))/100</f>
        <v>-0.146991989252375</v>
      </c>
      <c r="Y117" s="90">
        <f>(VLOOKUP($A116,'RevPAR Raw Data'!$B$6:$BE$43,'RevPAR Raw Data'!U$1,FALSE))/100</f>
        <v>-0.20176721684450999</v>
      </c>
      <c r="Z117" s="90">
        <f>(VLOOKUP($A116,'RevPAR Raw Data'!$B$6:$BE$43,'RevPAR Raw Data'!V$1,FALSE))/100</f>
        <v>-7.9555605606492899E-2</v>
      </c>
      <c r="AA117" s="90">
        <f>(VLOOKUP($A116,'RevPAR Raw Data'!$B$6:$BE$43,'RevPAR Raw Data'!W$1,FALSE))/100</f>
        <v>3.0043334815893399E-2</v>
      </c>
      <c r="AB117" s="90">
        <f>(VLOOKUP($A116,'RevPAR Raw Data'!$B$6:$BE$43,'RevPAR Raw Data'!X$1,FALSE))/100</f>
        <v>0.137533485975631</v>
      </c>
      <c r="AC117" s="90">
        <f>(VLOOKUP($A116,'RevPAR Raw Data'!$B$6:$BE$43,'RevPAR Raw Data'!Y$1,FALSE))/100</f>
        <v>-4.0017973411031402E-2</v>
      </c>
      <c r="AD117" s="91">
        <f>(VLOOKUP($A116,'RevPAR Raw Data'!$B$6:$BE$43,'RevPAR Raw Data'!AA$1,FALSE))/100</f>
        <v>0.14901085698316399</v>
      </c>
      <c r="AE117" s="91">
        <f>(VLOOKUP($A116,'RevPAR Raw Data'!$B$6:$BE$43,'RevPAR Raw Data'!AB$1,FALSE))/100</f>
        <v>-6.3915730066080603E-2</v>
      </c>
      <c r="AF117" s="90">
        <f>(VLOOKUP($A116,'RevPAR Raw Data'!$B$6:$BE$43,'RevPAR Raw Data'!AC$1,FALSE))/100</f>
        <v>4.38919539427296E-2</v>
      </c>
      <c r="AG117" s="92">
        <f>(VLOOKUP($A116,'RevPAR Raw Data'!$B$6:$BE$43,'RevPAR Raw Data'!AE$1,FALSE))/100</f>
        <v>-6.2008598010331794E-3</v>
      </c>
    </row>
    <row r="118" spans="1:34" x14ac:dyDescent="0.2">
      <c r="A118" s="129"/>
      <c r="B118" s="130"/>
      <c r="C118" s="131"/>
      <c r="D118" s="131"/>
      <c r="E118" s="131"/>
      <c r="F118" s="131"/>
      <c r="G118" s="132"/>
      <c r="H118" s="131"/>
      <c r="I118" s="131"/>
      <c r="J118" s="132"/>
      <c r="K118" s="133"/>
      <c r="M118" s="130"/>
      <c r="N118" s="131"/>
      <c r="O118" s="131"/>
      <c r="P118" s="131"/>
      <c r="Q118" s="131"/>
      <c r="R118" s="132"/>
      <c r="S118" s="131"/>
      <c r="T118" s="131"/>
      <c r="U118" s="132"/>
      <c r="V118" s="133"/>
      <c r="X118" s="130"/>
      <c r="Y118" s="131"/>
      <c r="Z118" s="131"/>
      <c r="AA118" s="131"/>
      <c r="AB118" s="131"/>
      <c r="AC118" s="132"/>
      <c r="AD118" s="131"/>
      <c r="AE118" s="131"/>
      <c r="AF118" s="132"/>
      <c r="AG118" s="133"/>
    </row>
    <row r="119" spans="1:34" x14ac:dyDescent="0.2">
      <c r="A119" s="116" t="s">
        <v>72</v>
      </c>
      <c r="B119" s="117">
        <f>(VLOOKUP($A119,'Occupancy Raw Data'!$B$8:$BE$45,'Occupancy Raw Data'!G$3,FALSE))/100</f>
        <v>0.48769033727052702</v>
      </c>
      <c r="C119" s="118">
        <f>(VLOOKUP($A119,'Occupancy Raw Data'!$B$8:$BE$45,'Occupancy Raw Data'!H$3,FALSE))/100</f>
        <v>0.60167923722783501</v>
      </c>
      <c r="D119" s="118">
        <f>(VLOOKUP($A119,'Occupancy Raw Data'!$B$8:$BE$45,'Occupancy Raw Data'!I$3,FALSE))/100</f>
        <v>0.65988330724348898</v>
      </c>
      <c r="E119" s="118">
        <f>(VLOOKUP($A119,'Occupancy Raw Data'!$B$8:$BE$45,'Occupancy Raw Data'!J$3,FALSE))/100</f>
        <v>0.6534794364593699</v>
      </c>
      <c r="F119" s="118">
        <f>(VLOOKUP($A119,'Occupancy Raw Data'!$B$8:$BE$45,'Occupancy Raw Data'!K$3,FALSE))/100</f>
        <v>0.65305251174042889</v>
      </c>
      <c r="G119" s="119">
        <f>(VLOOKUP($A119,'Occupancy Raw Data'!$B$8:$BE$45,'Occupancy Raw Data'!L$3,FALSE))/100</f>
        <v>0.61115696598833003</v>
      </c>
      <c r="H119" s="99">
        <f>(VLOOKUP($A119,'Occupancy Raw Data'!$B$8:$BE$45,'Occupancy Raw Data'!N$3,FALSE))/100</f>
        <v>0.72207200796926108</v>
      </c>
      <c r="I119" s="99">
        <f>(VLOOKUP($A119,'Occupancy Raw Data'!$B$8:$BE$45,'Occupancy Raw Data'!O$3,FALSE))/100</f>
        <v>0.69602960011384596</v>
      </c>
      <c r="J119" s="119">
        <f>(VLOOKUP($A119,'Occupancy Raw Data'!$B$8:$BE$45,'Occupancy Raw Data'!P$3,FALSE))/100</f>
        <v>0.70905080404155396</v>
      </c>
      <c r="K119" s="120">
        <f>(VLOOKUP($A119,'Occupancy Raw Data'!$B$8:$BE$45,'Occupancy Raw Data'!R$3,FALSE))/100</f>
        <v>0.63912663400353698</v>
      </c>
      <c r="M119" s="121">
        <f>VLOOKUP($A119,'ADR Raw Data'!$B$6:$BE$43,'ADR Raw Data'!G$1,FALSE)</f>
        <v>99.413548292967604</v>
      </c>
      <c r="N119" s="122">
        <f>VLOOKUP($A119,'ADR Raw Data'!$B$6:$BE$43,'ADR Raw Data'!H$1,FALSE)</f>
        <v>104.676270104068</v>
      </c>
      <c r="O119" s="122">
        <f>VLOOKUP($A119,'ADR Raw Data'!$B$6:$BE$43,'ADR Raw Data'!I$1,FALSE)</f>
        <v>108.49409532025</v>
      </c>
      <c r="P119" s="122">
        <f>VLOOKUP($A119,'ADR Raw Data'!$B$6:$BE$43,'ADR Raw Data'!J$1,FALSE)</f>
        <v>109.618094512195</v>
      </c>
      <c r="Q119" s="122">
        <f>VLOOKUP($A119,'ADR Raw Data'!$B$6:$BE$43,'ADR Raw Data'!K$1,FALSE)</f>
        <v>106.56377424275399</v>
      </c>
      <c r="R119" s="123">
        <f>VLOOKUP($A119,'ADR Raw Data'!$B$6:$BE$43,'ADR Raw Data'!L$1,FALSE)</f>
        <v>106.12099240907099</v>
      </c>
      <c r="S119" s="122">
        <f>VLOOKUP($A119,'ADR Raw Data'!$B$6:$BE$43,'ADR Raw Data'!N$1,FALSE)</f>
        <v>113.567114702404</v>
      </c>
      <c r="T119" s="122">
        <f>VLOOKUP($A119,'ADR Raw Data'!$B$6:$BE$43,'ADR Raw Data'!O$1,FALSE)</f>
        <v>114.886291147004</v>
      </c>
      <c r="U119" s="123">
        <f>VLOOKUP($A119,'ADR Raw Data'!$B$6:$BE$43,'ADR Raw Data'!P$1,FALSE)</f>
        <v>114.21459006522799</v>
      </c>
      <c r="V119" s="124">
        <f>VLOOKUP($A119,'ADR Raw Data'!$B$6:$BE$43,'ADR Raw Data'!R$1,FALSE)</f>
        <v>108.68644506648</v>
      </c>
      <c r="W119" s="104"/>
      <c r="X119" s="121">
        <f>VLOOKUP($A119,'RevPAR Raw Data'!$B$6:$BE$43,'RevPAR Raw Data'!G$1,FALSE)</f>
        <v>48.483026896257201</v>
      </c>
      <c r="Y119" s="122">
        <f>VLOOKUP($A119,'RevPAR Raw Data'!$B$6:$BE$43,'RevPAR Raw Data'!H$1,FALSE)</f>
        <v>62.981538352070501</v>
      </c>
      <c r="Z119" s="122">
        <f>VLOOKUP($A119,'RevPAR Raw Data'!$B$6:$BE$43,'RevPAR Raw Data'!I$1,FALSE)</f>
        <v>71.593442436317005</v>
      </c>
      <c r="AA119" s="122">
        <f>VLOOKUP($A119,'RevPAR Raw Data'!$B$6:$BE$43,'RevPAR Raw Data'!J$1,FALSE)</f>
        <v>71.633170627579304</v>
      </c>
      <c r="AB119" s="122">
        <f>VLOOKUP($A119,'RevPAR Raw Data'!$B$6:$BE$43,'RevPAR Raw Data'!K$1,FALSE)</f>
        <v>69.591740429770795</v>
      </c>
      <c r="AC119" s="123">
        <f>VLOOKUP($A119,'RevPAR Raw Data'!$B$6:$BE$43,'RevPAR Raw Data'!L$1,FALSE)</f>
        <v>64.856583748399004</v>
      </c>
      <c r="AD119" s="122">
        <f>VLOOKUP($A119,'RevPAR Raw Data'!$B$6:$BE$43,'RevPAR Raw Data'!N$1,FALSE)</f>
        <v>82.003634552440502</v>
      </c>
      <c r="AE119" s="122">
        <f>VLOOKUP($A119,'RevPAR Raw Data'!$B$6:$BE$43,'RevPAR Raw Data'!O$1,FALSE)</f>
        <v>79.964259285612599</v>
      </c>
      <c r="AF119" s="123">
        <f>VLOOKUP($A119,'RevPAR Raw Data'!$B$6:$BE$43,'RevPAR Raw Data'!P$1,FALSE)</f>
        <v>80.983946919026593</v>
      </c>
      <c r="AG119" s="124">
        <f>VLOOKUP($A119,'RevPAR Raw Data'!$B$6:$BE$43,'RevPAR Raw Data'!R$1,FALSE)</f>
        <v>69.464401797149705</v>
      </c>
    </row>
    <row r="120" spans="1:34" x14ac:dyDescent="0.2">
      <c r="A120" s="101" t="s">
        <v>125</v>
      </c>
      <c r="B120" s="89">
        <f>(VLOOKUP($A119,'Occupancy Raw Data'!$B$8:$BE$51,'Occupancy Raw Data'!T$3,FALSE))/100</f>
        <v>-0.240657588898958</v>
      </c>
      <c r="C120" s="90">
        <f>(VLOOKUP($A119,'Occupancy Raw Data'!$B$8:$BE$51,'Occupancy Raw Data'!U$3,FALSE))/100</f>
        <v>0.13774220776612001</v>
      </c>
      <c r="D120" s="90">
        <f>(VLOOKUP($A119,'Occupancy Raw Data'!$B$8:$BE$51,'Occupancy Raw Data'!V$3,FALSE))/100</f>
        <v>0.18155373171153</v>
      </c>
      <c r="E120" s="90">
        <f>(VLOOKUP($A119,'Occupancy Raw Data'!$B$8:$BE$51,'Occupancy Raw Data'!W$3,FALSE))/100</f>
        <v>0.19353338719698202</v>
      </c>
      <c r="F120" s="90">
        <f>(VLOOKUP($A119,'Occupancy Raw Data'!$B$8:$BE$51,'Occupancy Raw Data'!X$3,FALSE))/100</f>
        <v>0.27454837722488301</v>
      </c>
      <c r="G120" s="90">
        <f>(VLOOKUP($A119,'Occupancy Raw Data'!$B$8:$BE$51,'Occupancy Raw Data'!Y$3,FALSE))/100</f>
        <v>9.547003337530971E-2</v>
      </c>
      <c r="H120" s="91">
        <f>(VLOOKUP($A119,'Occupancy Raw Data'!$B$8:$BE$51,'Occupancy Raw Data'!AA$3,FALSE))/100</f>
        <v>0.18041097764242997</v>
      </c>
      <c r="I120" s="91">
        <f>(VLOOKUP($A119,'Occupancy Raw Data'!$B$8:$BE$51,'Occupancy Raw Data'!AB$3,FALSE))/100</f>
        <v>0.14004848294509301</v>
      </c>
      <c r="J120" s="90">
        <f>(VLOOKUP($A119,'Occupancy Raw Data'!$B$8:$BE$51,'Occupancy Raw Data'!AC$3,FALSE))/100</f>
        <v>0.16024931423102401</v>
      </c>
      <c r="K120" s="92">
        <f>(VLOOKUP($A119,'Occupancy Raw Data'!$B$8:$BE$51,'Occupancy Raw Data'!AE$3,FALSE))/100</f>
        <v>0.11520617999471501</v>
      </c>
      <c r="M120" s="89">
        <f>(VLOOKUP($A119,'ADR Raw Data'!$B$6:$BE$49,'ADR Raw Data'!T$1,FALSE))/100</f>
        <v>-0.39416222549445301</v>
      </c>
      <c r="N120" s="90">
        <f>(VLOOKUP($A119,'ADR Raw Data'!$B$6:$BE$49,'ADR Raw Data'!U$1,FALSE))/100</f>
        <v>5.93754763716728E-2</v>
      </c>
      <c r="O120" s="90">
        <f>(VLOOKUP($A119,'ADR Raw Data'!$B$6:$BE$49,'ADR Raw Data'!V$1,FALSE))/100</f>
        <v>6.7907139772429806E-2</v>
      </c>
      <c r="P120" s="90">
        <f>(VLOOKUP($A119,'ADR Raw Data'!$B$6:$BE$49,'ADR Raw Data'!W$1,FALSE))/100</f>
        <v>0.111411160282639</v>
      </c>
      <c r="Q120" s="90">
        <f>(VLOOKUP($A119,'ADR Raw Data'!$B$6:$BE$49,'ADR Raw Data'!X$1,FALSE))/100</f>
        <v>0.10359185000799201</v>
      </c>
      <c r="R120" s="90">
        <f>(VLOOKUP($A119,'ADR Raw Data'!$B$6:$BE$49,'ADR Raw Data'!Y$1,FALSE))/100</f>
        <v>-6.8703762716544506E-2</v>
      </c>
      <c r="S120" s="91">
        <f>(VLOOKUP($A119,'ADR Raw Data'!$B$6:$BE$49,'ADR Raw Data'!AA$1,FALSE))/100</f>
        <v>7.14547798410404E-2</v>
      </c>
      <c r="T120" s="91">
        <f>(VLOOKUP($A119,'ADR Raw Data'!$B$6:$BE$49,'ADR Raw Data'!AB$1,FALSE))/100</f>
        <v>7.2761794164835303E-2</v>
      </c>
      <c r="U120" s="90">
        <f>(VLOOKUP($A119,'ADR Raw Data'!$B$6:$BE$49,'ADR Raw Data'!AC$1,FALSE))/100</f>
        <v>7.2003345962333307E-2</v>
      </c>
      <c r="V120" s="92">
        <f>(VLOOKUP($A119,'ADR Raw Data'!$B$6:$BE$49,'ADR Raw Data'!AE$1,FALSE))/100</f>
        <v>-2.6919825465918999E-2</v>
      </c>
      <c r="X120" s="89">
        <f>(VLOOKUP($A119,'RevPAR Raw Data'!$B$6:$BE$43,'RevPAR Raw Data'!T$1,FALSE))/100</f>
        <v>-0.53996168357086904</v>
      </c>
      <c r="Y120" s="90">
        <f>(VLOOKUP($A119,'RevPAR Raw Data'!$B$6:$BE$43,'RevPAR Raw Data'!U$1,FALSE))/100</f>
        <v>0.20529619334039201</v>
      </c>
      <c r="Z120" s="90">
        <f>(VLOOKUP($A119,'RevPAR Raw Data'!$B$6:$BE$43,'RevPAR Raw Data'!V$1,FALSE))/100</f>
        <v>0.261789666119501</v>
      </c>
      <c r="AA120" s="90">
        <f>(VLOOKUP($A119,'RevPAR Raw Data'!$B$6:$BE$43,'RevPAR Raw Data'!W$1,FALSE))/100</f>
        <v>0.32650632670066798</v>
      </c>
      <c r="AB120" s="90">
        <f>(VLOOKUP($A119,'RevPAR Raw Data'!$B$6:$BE$43,'RevPAR Raw Data'!X$1,FALSE))/100</f>
        <v>0.40658120154629401</v>
      </c>
      <c r="AC120" s="90">
        <f>(VLOOKUP($A119,'RevPAR Raw Data'!$B$6:$BE$43,'RevPAR Raw Data'!Y$1,FALSE))/100</f>
        <v>2.02071201392073E-2</v>
      </c>
      <c r="AD120" s="91">
        <f>(VLOOKUP($A119,'RevPAR Raw Data'!$B$6:$BE$43,'RevPAR Raw Data'!AA$1,FALSE))/100</f>
        <v>0.26475698417181698</v>
      </c>
      <c r="AE120" s="91">
        <f>(VLOOKUP($A119,'RevPAR Raw Data'!$B$6:$BE$43,'RevPAR Raw Data'!AB$1,FALSE))/100</f>
        <v>0.223000455999077</v>
      </c>
      <c r="AF120" s="90">
        <f>(VLOOKUP($A119,'RevPAR Raw Data'!$B$6:$BE$43,'RevPAR Raw Data'!AC$1,FALSE))/100</f>
        <v>0.24379114700616</v>
      </c>
      <c r="AG120" s="92">
        <f>(VLOOKUP($A119,'RevPAR Raw Data'!$B$6:$BE$43,'RevPAR Raw Data'!AE$1,FALSE))/100</f>
        <v>8.5185024270743787E-2</v>
      </c>
    </row>
    <row r="121" spans="1:34" x14ac:dyDescent="0.2">
      <c r="A121" s="129"/>
      <c r="B121" s="130"/>
      <c r="C121" s="131"/>
      <c r="D121" s="131"/>
      <c r="E121" s="131"/>
      <c r="F121" s="131"/>
      <c r="G121" s="132"/>
      <c r="H121" s="131"/>
      <c r="I121" s="131"/>
      <c r="J121" s="132"/>
      <c r="K121" s="133"/>
      <c r="M121" s="130"/>
      <c r="N121" s="131"/>
      <c r="O121" s="131"/>
      <c r="P121" s="131"/>
      <c r="Q121" s="131"/>
      <c r="R121" s="132"/>
      <c r="S121" s="131"/>
      <c r="T121" s="131"/>
      <c r="U121" s="132"/>
      <c r="V121" s="133"/>
      <c r="X121" s="130"/>
      <c r="Y121" s="131"/>
      <c r="Z121" s="131"/>
      <c r="AA121" s="131"/>
      <c r="AB121" s="131"/>
      <c r="AC121" s="132"/>
      <c r="AD121" s="131"/>
      <c r="AE121" s="131"/>
      <c r="AF121" s="132"/>
      <c r="AG121" s="133"/>
    </row>
    <row r="122" spans="1:34" x14ac:dyDescent="0.2">
      <c r="A122" s="134" t="s">
        <v>71</v>
      </c>
      <c r="B122" s="117">
        <f>(VLOOKUP($A122,'Occupancy Raw Data'!$B$8:$BE$45,'Occupancy Raw Data'!G$3,FALSE))/100</f>
        <v>0.48765298620421199</v>
      </c>
      <c r="C122" s="118">
        <f>(VLOOKUP($A122,'Occupancy Raw Data'!$B$8:$BE$45,'Occupancy Raw Data'!H$3,FALSE))/100</f>
        <v>0.643990831639493</v>
      </c>
      <c r="D122" s="118">
        <f>(VLOOKUP($A122,'Occupancy Raw Data'!$B$8:$BE$45,'Occupancy Raw Data'!I$3,FALSE))/100</f>
        <v>0.706915192665311</v>
      </c>
      <c r="E122" s="118">
        <f>(VLOOKUP($A122,'Occupancy Raw Data'!$B$8:$BE$45,'Occupancy Raw Data'!J$3,FALSE))/100</f>
        <v>0.71911084201876907</v>
      </c>
      <c r="F122" s="118">
        <f>(VLOOKUP($A122,'Occupancy Raw Data'!$B$8:$BE$45,'Occupancy Raw Data'!K$3,FALSE))/100</f>
        <v>0.83285040868399407</v>
      </c>
      <c r="G122" s="119">
        <f>(VLOOKUP($A122,'Occupancy Raw Data'!$B$8:$BE$45,'Occupancy Raw Data'!L$3,FALSE))/100</f>
        <v>0.67810405224235593</v>
      </c>
      <c r="H122" s="99">
        <f>(VLOOKUP($A122,'Occupancy Raw Data'!$B$8:$BE$45,'Occupancy Raw Data'!N$3,FALSE))/100</f>
        <v>0.88630368031829709</v>
      </c>
      <c r="I122" s="99">
        <f>(VLOOKUP($A122,'Occupancy Raw Data'!$B$8:$BE$45,'Occupancy Raw Data'!O$3,FALSE))/100</f>
        <v>0.90022920901267101</v>
      </c>
      <c r="J122" s="119">
        <f>(VLOOKUP($A122,'Occupancy Raw Data'!$B$8:$BE$45,'Occupancy Raw Data'!P$3,FALSE))/100</f>
        <v>0.89326644466548399</v>
      </c>
      <c r="K122" s="120">
        <f>(VLOOKUP($A122,'Occupancy Raw Data'!$B$8:$BE$45,'Occupancy Raw Data'!R$3,FALSE))/100</f>
        <v>0.7395790215061071</v>
      </c>
      <c r="M122" s="121">
        <f>VLOOKUP($A122,'ADR Raw Data'!$B$6:$BE$43,'ADR Raw Data'!G$1,FALSE)</f>
        <v>99.295672392692396</v>
      </c>
      <c r="N122" s="122">
        <f>VLOOKUP($A122,'ADR Raw Data'!$B$6:$BE$43,'ADR Raw Data'!H$1,FALSE)</f>
        <v>111.057498018937</v>
      </c>
      <c r="O122" s="122">
        <f>VLOOKUP($A122,'ADR Raw Data'!$B$6:$BE$43,'ADR Raw Data'!I$1,FALSE)</f>
        <v>115.564666065092</v>
      </c>
      <c r="P122" s="122">
        <f>VLOOKUP($A122,'ADR Raw Data'!$B$6:$BE$43,'ADR Raw Data'!J$1,FALSE)</f>
        <v>116.50733471253299</v>
      </c>
      <c r="Q122" s="122">
        <f>VLOOKUP($A122,'ADR Raw Data'!$B$6:$BE$43,'ADR Raw Data'!K$1,FALSE)</f>
        <v>128.820497185585</v>
      </c>
      <c r="R122" s="123">
        <f>VLOOKUP($A122,'ADR Raw Data'!$B$6:$BE$43,'ADR Raw Data'!L$1,FALSE)</f>
        <v>115.824746907486</v>
      </c>
      <c r="S122" s="122">
        <f>VLOOKUP($A122,'ADR Raw Data'!$B$6:$BE$43,'ADR Raw Data'!N$1,FALSE)</f>
        <v>145.282192602712</v>
      </c>
      <c r="T122" s="122">
        <f>VLOOKUP($A122,'ADR Raw Data'!$B$6:$BE$43,'ADR Raw Data'!O$1,FALSE)</f>
        <v>145.312103646233</v>
      </c>
      <c r="U122" s="123">
        <f>VLOOKUP($A122,'ADR Raw Data'!$B$6:$BE$43,'ADR Raw Data'!P$1,FALSE)</f>
        <v>145.29726469862001</v>
      </c>
      <c r="V122" s="124">
        <f>VLOOKUP($A122,'ADR Raw Data'!$B$6:$BE$43,'ADR Raw Data'!R$1,FALSE)</f>
        <v>125.995324808493</v>
      </c>
      <c r="X122" s="121">
        <f>VLOOKUP($A122,'RevPAR Raw Data'!$B$6:$BE$43,'RevPAR Raw Data'!G$1,FALSE)</f>
        <v>48.4218311594516</v>
      </c>
      <c r="Y122" s="122">
        <f>VLOOKUP($A122,'RevPAR Raw Data'!$B$6:$BE$43,'RevPAR Raw Data'!H$1,FALSE)</f>
        <v>71.520010509016899</v>
      </c>
      <c r="Z122" s="122">
        <f>VLOOKUP($A122,'RevPAR Raw Data'!$B$6:$BE$43,'RevPAR Raw Data'!I$1,FALSE)</f>
        <v>81.694418176707103</v>
      </c>
      <c r="AA122" s="122">
        <f>VLOOKUP($A122,'RevPAR Raw Data'!$B$6:$BE$43,'RevPAR Raw Data'!J$1,FALSE)</f>
        <v>83.781687566492195</v>
      </c>
      <c r="AB122" s="122">
        <f>VLOOKUP($A122,'RevPAR Raw Data'!$B$6:$BE$43,'RevPAR Raw Data'!K$1,FALSE)</f>
        <v>107.288203727889</v>
      </c>
      <c r="AC122" s="123">
        <f>VLOOKUP($A122,'RevPAR Raw Data'!$B$6:$BE$43,'RevPAR Raw Data'!L$1,FALSE)</f>
        <v>78.541230227911598</v>
      </c>
      <c r="AD122" s="122">
        <f>VLOOKUP($A122,'RevPAR Raw Data'!$B$6:$BE$43,'RevPAR Raw Data'!N$1,FALSE)</f>
        <v>128.76414198849599</v>
      </c>
      <c r="AE122" s="122">
        <f>VLOOKUP($A122,'RevPAR Raw Data'!$B$6:$BE$43,'RevPAR Raw Data'!O$1,FALSE)</f>
        <v>130.81420012541599</v>
      </c>
      <c r="AF122" s="123">
        <f>VLOOKUP($A122,'RevPAR Raw Data'!$B$6:$BE$43,'RevPAR Raw Data'!P$1,FALSE)</f>
        <v>129.78917105695601</v>
      </c>
      <c r="AG122" s="124">
        <f>VLOOKUP($A122,'RevPAR Raw Data'!$B$6:$BE$43,'RevPAR Raw Data'!R$1,FALSE)</f>
        <v>93.183499036209994</v>
      </c>
      <c r="AH122" s="104"/>
    </row>
    <row r="123" spans="1:34" x14ac:dyDescent="0.2">
      <c r="A123" s="101" t="s">
        <v>125</v>
      </c>
      <c r="B123" s="89">
        <f>(VLOOKUP($A122,'Occupancy Raw Data'!$B$8:$BE$51,'Occupancy Raw Data'!T$3,FALSE))/100</f>
        <v>5.2864734872300001E-3</v>
      </c>
      <c r="C123" s="90">
        <f>(VLOOKUP($A122,'Occupancy Raw Data'!$B$8:$BE$51,'Occupancy Raw Data'!U$3,FALSE))/100</f>
        <v>2.9450549566874401E-2</v>
      </c>
      <c r="D123" s="90">
        <f>(VLOOKUP($A122,'Occupancy Raw Data'!$B$8:$BE$51,'Occupancy Raw Data'!V$3,FALSE))/100</f>
        <v>-3.4614508636624498E-2</v>
      </c>
      <c r="E123" s="90">
        <f>(VLOOKUP($A122,'Occupancy Raw Data'!$B$8:$BE$51,'Occupancy Raw Data'!W$3,FALSE))/100</f>
        <v>-5.8370101020360804E-2</v>
      </c>
      <c r="F123" s="90">
        <f>(VLOOKUP($A122,'Occupancy Raw Data'!$B$8:$BE$51,'Occupancy Raw Data'!X$3,FALSE))/100</f>
        <v>-9.3807030127797605E-3</v>
      </c>
      <c r="G123" s="90">
        <f>(VLOOKUP($A122,'Occupancy Raw Data'!$B$8:$BE$51,'Occupancy Raw Data'!Y$3,FALSE))/100</f>
        <v>-1.6482953873775099E-2</v>
      </c>
      <c r="H123" s="91">
        <f>(VLOOKUP($A122,'Occupancy Raw Data'!$B$8:$BE$51,'Occupancy Raw Data'!AA$3,FALSE))/100</f>
        <v>2.7546196319120802E-3</v>
      </c>
      <c r="I123" s="91">
        <f>(VLOOKUP($A122,'Occupancy Raw Data'!$B$8:$BE$51,'Occupancy Raw Data'!AB$3,FALSE))/100</f>
        <v>5.5395784046270095E-2</v>
      </c>
      <c r="J123" s="90">
        <f>(VLOOKUP($A122,'Occupancy Raw Data'!$B$8:$BE$51,'Occupancy Raw Data'!AC$3,FALSE))/100</f>
        <v>2.8607070520490798E-2</v>
      </c>
      <c r="K123" s="92">
        <f>(VLOOKUP($A122,'Occupancy Raw Data'!$B$8:$BE$51,'Occupancy Raw Data'!AE$3,FALSE))/100</f>
        <v>-1.3765490942283401E-3</v>
      </c>
      <c r="M123" s="89">
        <f>(VLOOKUP($A122,'ADR Raw Data'!$B$6:$BE$49,'ADR Raw Data'!T$1,FALSE))/100</f>
        <v>-6.3641298957579404E-2</v>
      </c>
      <c r="N123" s="90">
        <f>(VLOOKUP($A122,'ADR Raw Data'!$B$6:$BE$49,'ADR Raw Data'!U$1,FALSE))/100</f>
        <v>-4.0825541603055598E-2</v>
      </c>
      <c r="O123" s="90">
        <f>(VLOOKUP($A122,'ADR Raw Data'!$B$6:$BE$49,'ADR Raw Data'!V$1,FALSE))/100</f>
        <v>-6.8120757168777399E-2</v>
      </c>
      <c r="P123" s="90">
        <f>(VLOOKUP($A122,'ADR Raw Data'!$B$6:$BE$49,'ADR Raw Data'!W$1,FALSE))/100</f>
        <v>-8.5915759470108904E-2</v>
      </c>
      <c r="Q123" s="90">
        <f>(VLOOKUP($A122,'ADR Raw Data'!$B$6:$BE$49,'ADR Raw Data'!X$1,FALSE))/100</f>
        <v>-7.9230612722437005E-2</v>
      </c>
      <c r="R123" s="90">
        <f>(VLOOKUP($A122,'ADR Raw Data'!$B$6:$BE$49,'ADR Raw Data'!Y$1,FALSE))/100</f>
        <v>-7.0653111267476601E-2</v>
      </c>
      <c r="S123" s="91">
        <f>(VLOOKUP($A122,'ADR Raw Data'!$B$6:$BE$49,'ADR Raw Data'!AA$1,FALSE))/100</f>
        <v>-4.5606843350640205E-2</v>
      </c>
      <c r="T123" s="91">
        <f>(VLOOKUP($A122,'ADR Raw Data'!$B$6:$BE$49,'ADR Raw Data'!AB$1,FALSE))/100</f>
        <v>-8.3181746505388201E-4</v>
      </c>
      <c r="U123" s="90">
        <f>(VLOOKUP($A122,'ADR Raw Data'!$B$6:$BE$49,'ADR Raw Data'!AC$1,FALSE))/100</f>
        <v>-2.41253826815051E-2</v>
      </c>
      <c r="V123" s="92">
        <f>(VLOOKUP($A122,'ADR Raw Data'!$B$6:$BE$49,'ADR Raw Data'!AE$1,FALSE))/100</f>
        <v>-5.0937743979437899E-2</v>
      </c>
      <c r="X123" s="89">
        <f>(VLOOKUP($A122,'RevPAR Raw Data'!$B$6:$BE$43,'RevPAR Raw Data'!T$1,FALSE))/100</f>
        <v>-5.8691263509981502E-2</v>
      </c>
      <c r="Y123" s="90">
        <f>(VLOOKUP($A122,'RevPAR Raw Data'!$B$6:$BE$43,'RevPAR Raw Data'!U$1,FALSE))/100</f>
        <v>-1.25773266727565E-2</v>
      </c>
      <c r="Z123" s="90">
        <f>(VLOOKUP($A122,'RevPAR Raw Data'!$B$6:$BE$43,'RevPAR Raw Data'!V$1,FALSE))/100</f>
        <v>-0.100377299268049</v>
      </c>
      <c r="AA123" s="90">
        <f>(VLOOKUP($A122,'RevPAR Raw Data'!$B$6:$BE$43,'RevPAR Raw Data'!W$1,FALSE))/100</f>
        <v>-0.13927094893095801</v>
      </c>
      <c r="AB123" s="90">
        <f>(VLOOKUP($A122,'RevPAR Raw Data'!$B$6:$BE$43,'RevPAR Raw Data'!X$1,FALSE))/100</f>
        <v>-8.7868076887747004E-2</v>
      </c>
      <c r="AC123" s="90">
        <f>(VLOOKUP($A122,'RevPAR Raw Data'!$B$6:$BE$43,'RevPAR Raw Data'!Y$1,FALSE))/100</f>
        <v>-8.5971493167191201E-2</v>
      </c>
      <c r="AD123" s="91">
        <f>(VLOOKUP($A122,'RevPAR Raw Data'!$B$6:$BE$43,'RevPAR Raw Data'!AA$1,FALSE))/100</f>
        <v>-4.2977853224771295E-2</v>
      </c>
      <c r="AE123" s="91">
        <f>(VLOOKUP($A122,'RevPAR Raw Data'!$B$6:$BE$43,'RevPAR Raw Data'!AB$1,FALSE))/100</f>
        <v>5.45178874005562E-2</v>
      </c>
      <c r="AF123" s="90">
        <f>(VLOOKUP($A122,'RevPAR Raw Data'!$B$6:$BE$43,'RevPAR Raw Data'!AC$1,FALSE))/100</f>
        <v>3.79153131528202E-3</v>
      </c>
      <c r="AG123" s="92">
        <f>(VLOOKUP($A122,'RevPAR Raw Data'!$B$6:$BE$43,'RevPAR Raw Data'!AE$1,FALSE))/100</f>
        <v>-5.22441747683293E-2</v>
      </c>
      <c r="AH123" s="104"/>
    </row>
    <row r="124" spans="1:34" x14ac:dyDescent="0.2">
      <c r="A124" s="134"/>
      <c r="B124" s="117"/>
      <c r="C124" s="118"/>
      <c r="D124" s="118"/>
      <c r="E124" s="118"/>
      <c r="F124" s="118"/>
      <c r="G124" s="119"/>
      <c r="H124" s="99"/>
      <c r="I124" s="99"/>
      <c r="J124" s="119"/>
      <c r="K124" s="120"/>
      <c r="M124" s="121"/>
      <c r="N124" s="122"/>
      <c r="O124" s="122"/>
      <c r="P124" s="122"/>
      <c r="Q124" s="122"/>
      <c r="R124" s="123"/>
      <c r="S124" s="122"/>
      <c r="T124" s="122"/>
      <c r="U124" s="123"/>
      <c r="V124" s="124"/>
      <c r="X124" s="121"/>
      <c r="Y124" s="122"/>
      <c r="Z124" s="122"/>
      <c r="AA124" s="122"/>
      <c r="AB124" s="122"/>
      <c r="AC124" s="123"/>
      <c r="AD124" s="122"/>
      <c r="AE124" s="122"/>
      <c r="AF124" s="123"/>
      <c r="AG124" s="124"/>
      <c r="AH124" s="104"/>
    </row>
    <row r="125" spans="1:34" x14ac:dyDescent="0.2">
      <c r="A125" s="116" t="s">
        <v>45</v>
      </c>
      <c r="B125" s="117">
        <f>(VLOOKUP($A125,'Occupancy Raw Data'!$B$8:$BE$45,'Occupancy Raw Data'!G$3,FALSE))/100</f>
        <v>0.56171428571428494</v>
      </c>
      <c r="C125" s="118">
        <f>(VLOOKUP($A125,'Occupancy Raw Data'!$B$8:$BE$45,'Occupancy Raw Data'!H$3,FALSE))/100</f>
        <v>0.65657142857142803</v>
      </c>
      <c r="D125" s="118">
        <f>(VLOOKUP($A125,'Occupancy Raw Data'!$B$8:$BE$45,'Occupancy Raw Data'!I$3,FALSE))/100</f>
        <v>0.6906666666666661</v>
      </c>
      <c r="E125" s="118">
        <f>(VLOOKUP($A125,'Occupancy Raw Data'!$B$8:$BE$45,'Occupancy Raw Data'!J$3,FALSE))/100</f>
        <v>0.69161904761904691</v>
      </c>
      <c r="F125" s="118">
        <f>(VLOOKUP($A125,'Occupancy Raw Data'!$B$8:$BE$45,'Occupancy Raw Data'!K$3,FALSE))/100</f>
        <v>0.78533333333333299</v>
      </c>
      <c r="G125" s="119">
        <f>(VLOOKUP($A125,'Occupancy Raw Data'!$B$8:$BE$45,'Occupancy Raw Data'!L$3,FALSE))/100</f>
        <v>0.67718095238095199</v>
      </c>
      <c r="H125" s="99">
        <f>(VLOOKUP($A125,'Occupancy Raw Data'!$B$8:$BE$45,'Occupancy Raw Data'!N$3,FALSE))/100</f>
        <v>0.81447619047619002</v>
      </c>
      <c r="I125" s="99">
        <f>(VLOOKUP($A125,'Occupancy Raw Data'!$B$8:$BE$45,'Occupancy Raw Data'!O$3,FALSE))/100</f>
        <v>0.83980952380952301</v>
      </c>
      <c r="J125" s="119">
        <f>(VLOOKUP($A125,'Occupancy Raw Data'!$B$8:$BE$45,'Occupancy Raw Data'!P$3,FALSE))/100</f>
        <v>0.82714285714285696</v>
      </c>
      <c r="K125" s="120">
        <f>(VLOOKUP($A125,'Occupancy Raw Data'!$B$8:$BE$45,'Occupancy Raw Data'!R$3,FALSE))/100</f>
        <v>0.72002721088435295</v>
      </c>
      <c r="M125" s="121">
        <f>VLOOKUP($A125,'ADR Raw Data'!$B$6:$BE$43,'ADR Raw Data'!G$1,FALSE)</f>
        <v>89.804639504916906</v>
      </c>
      <c r="N125" s="122">
        <f>VLOOKUP($A125,'ADR Raw Data'!$B$6:$BE$43,'ADR Raw Data'!H$1,FALSE)</f>
        <v>96.441356512909707</v>
      </c>
      <c r="O125" s="122">
        <f>VLOOKUP($A125,'ADR Raw Data'!$B$6:$BE$43,'ADR Raw Data'!I$1,FALSE)</f>
        <v>98.662009349144995</v>
      </c>
      <c r="P125" s="122">
        <f>VLOOKUP($A125,'ADR Raw Data'!$B$6:$BE$43,'ADR Raw Data'!J$1,FALSE)</f>
        <v>97.790240071605595</v>
      </c>
      <c r="Q125" s="122">
        <f>VLOOKUP($A125,'ADR Raw Data'!$B$6:$BE$43,'ADR Raw Data'!K$1,FALSE)</f>
        <v>108.00193904923501</v>
      </c>
      <c r="R125" s="123">
        <f>VLOOKUP($A125,'ADR Raw Data'!$B$6:$BE$43,'ADR Raw Data'!L$1,FALSE)</f>
        <v>98.750227278352796</v>
      </c>
      <c r="S125" s="122">
        <f>VLOOKUP($A125,'ADR Raw Data'!$B$6:$BE$43,'ADR Raw Data'!N$1,FALSE)</f>
        <v>112.181742376052</v>
      </c>
      <c r="T125" s="122">
        <f>VLOOKUP($A125,'ADR Raw Data'!$B$6:$BE$43,'ADR Raw Data'!O$1,FALSE)</f>
        <v>114.141025924245</v>
      </c>
      <c r="U125" s="123">
        <f>VLOOKUP($A125,'ADR Raw Data'!$B$6:$BE$43,'ADR Raw Data'!P$1,FALSE)</f>
        <v>113.17638614853099</v>
      </c>
      <c r="V125" s="124">
        <f>VLOOKUP($A125,'ADR Raw Data'!$B$6:$BE$43,'ADR Raw Data'!R$1,FALSE)</f>
        <v>103.48516510335899</v>
      </c>
      <c r="X125" s="121">
        <f>VLOOKUP($A125,'RevPAR Raw Data'!$B$6:$BE$43,'RevPAR Raw Data'!G$1,FALSE)</f>
        <v>50.444548933333301</v>
      </c>
      <c r="Y125" s="122">
        <f>VLOOKUP($A125,'RevPAR Raw Data'!$B$6:$BE$43,'RevPAR Raw Data'!H$1,FALSE)</f>
        <v>63.3206392190476</v>
      </c>
      <c r="Z125" s="122">
        <f>VLOOKUP($A125,'RevPAR Raw Data'!$B$6:$BE$43,'RevPAR Raw Data'!I$1,FALSE)</f>
        <v>68.1425611238095</v>
      </c>
      <c r="AA125" s="122">
        <f>VLOOKUP($A125,'RevPAR Raw Data'!$B$6:$BE$43,'RevPAR Raw Data'!J$1,FALSE)</f>
        <v>67.633592704761895</v>
      </c>
      <c r="AB125" s="122">
        <f>VLOOKUP($A125,'RevPAR Raw Data'!$B$6:$BE$43,'RevPAR Raw Data'!K$1,FALSE)</f>
        <v>84.817522800000006</v>
      </c>
      <c r="AC125" s="123">
        <f>VLOOKUP($A125,'RevPAR Raw Data'!$B$6:$BE$43,'RevPAR Raw Data'!L$1,FALSE)</f>
        <v>66.871772956190398</v>
      </c>
      <c r="AD125" s="122">
        <f>VLOOKUP($A125,'RevPAR Raw Data'!$B$6:$BE$43,'RevPAR Raw Data'!N$1,FALSE)</f>
        <v>91.369358171428502</v>
      </c>
      <c r="AE125" s="122">
        <f>VLOOKUP($A125,'RevPAR Raw Data'!$B$6:$BE$43,'RevPAR Raw Data'!O$1,FALSE)</f>
        <v>95.856720628571395</v>
      </c>
      <c r="AF125" s="123">
        <f>VLOOKUP($A125,'RevPAR Raw Data'!$B$6:$BE$43,'RevPAR Raw Data'!P$1,FALSE)</f>
        <v>93.613039400000005</v>
      </c>
      <c r="AG125" s="124">
        <f>VLOOKUP($A125,'RevPAR Raw Data'!$B$6:$BE$43,'RevPAR Raw Data'!R$1,FALSE)</f>
        <v>74.512134797278904</v>
      </c>
    </row>
    <row r="126" spans="1:34" x14ac:dyDescent="0.2">
      <c r="A126" s="101" t="s">
        <v>125</v>
      </c>
      <c r="B126" s="89">
        <f>(VLOOKUP($A125,'Occupancy Raw Data'!$B$8:$BE$51,'Occupancy Raw Data'!T$3,FALSE))/100</f>
        <v>1.40768622801817E-2</v>
      </c>
      <c r="C126" s="90">
        <f>(VLOOKUP($A125,'Occupancy Raw Data'!$B$8:$BE$51,'Occupancy Raw Data'!U$3,FALSE))/100</f>
        <v>-1.7590481737249301E-3</v>
      </c>
      <c r="D126" s="90">
        <f>(VLOOKUP($A125,'Occupancy Raw Data'!$B$8:$BE$51,'Occupancy Raw Data'!V$3,FALSE))/100</f>
        <v>-2.7735988200589898E-3</v>
      </c>
      <c r="E126" s="90">
        <f>(VLOOKUP($A125,'Occupancy Raw Data'!$B$8:$BE$51,'Occupancy Raw Data'!W$3,FALSE))/100</f>
        <v>-1.5555330529158201E-2</v>
      </c>
      <c r="F126" s="90">
        <f>(VLOOKUP($A125,'Occupancy Raw Data'!$B$8:$BE$51,'Occupancy Raw Data'!X$3,FALSE))/100</f>
        <v>5.4302911989588401E-4</v>
      </c>
      <c r="G126" s="90">
        <f>(VLOOKUP($A125,'Occupancy Raw Data'!$B$8:$BE$51,'Occupancy Raw Data'!Y$3,FALSE))/100</f>
        <v>-1.70494906794884E-3</v>
      </c>
      <c r="H126" s="91">
        <f>(VLOOKUP($A125,'Occupancy Raw Data'!$B$8:$BE$51,'Occupancy Raw Data'!AA$3,FALSE))/100</f>
        <v>-1.08443381074225E-2</v>
      </c>
      <c r="I126" s="91">
        <f>(VLOOKUP($A125,'Occupancy Raw Data'!$B$8:$BE$51,'Occupancy Raw Data'!AB$3,FALSE))/100</f>
        <v>3.6314233942217798E-2</v>
      </c>
      <c r="J126" s="90">
        <f>(VLOOKUP($A125,'Occupancy Raw Data'!$B$8:$BE$51,'Occupancy Raw Data'!AC$3,FALSE))/100</f>
        <v>1.2546977055769499E-2</v>
      </c>
      <c r="K126" s="92">
        <f>(VLOOKUP($A125,'Occupancy Raw Data'!$B$8:$BE$51,'Occupancy Raw Data'!AE$3,FALSE))/100</f>
        <v>2.9283663461573302E-3</v>
      </c>
      <c r="M126" s="89">
        <f>(VLOOKUP($A125,'ADR Raw Data'!$B$6:$BE$49,'ADR Raw Data'!T$1,FALSE))/100</f>
        <v>6.1795702584805604E-3</v>
      </c>
      <c r="N126" s="90">
        <f>(VLOOKUP($A125,'ADR Raw Data'!$B$6:$BE$49,'ADR Raw Data'!U$1,FALSE))/100</f>
        <v>2.2560323710860797E-2</v>
      </c>
      <c r="O126" s="90">
        <f>(VLOOKUP($A125,'ADR Raw Data'!$B$6:$BE$49,'ADR Raw Data'!V$1,FALSE))/100</f>
        <v>2.2053093977903303E-2</v>
      </c>
      <c r="P126" s="90">
        <f>(VLOOKUP($A125,'ADR Raw Data'!$B$6:$BE$49,'ADR Raw Data'!W$1,FALSE))/100</f>
        <v>2.8147802761927802E-2</v>
      </c>
      <c r="Q126" s="90">
        <f>(VLOOKUP($A125,'ADR Raw Data'!$B$6:$BE$49,'ADR Raw Data'!X$1,FALSE))/100</f>
        <v>3.4166028057665996E-3</v>
      </c>
      <c r="R126" s="90">
        <f>(VLOOKUP($A125,'ADR Raw Data'!$B$6:$BE$49,'ADR Raw Data'!Y$1,FALSE))/100</f>
        <v>1.60676969983315E-2</v>
      </c>
      <c r="S126" s="91">
        <f>(VLOOKUP($A125,'ADR Raw Data'!$B$6:$BE$49,'ADR Raw Data'!AA$1,FALSE))/100</f>
        <v>-2.7218523772363699E-2</v>
      </c>
      <c r="T126" s="91">
        <f>(VLOOKUP($A125,'ADR Raw Data'!$B$6:$BE$49,'ADR Raw Data'!AB$1,FALSE))/100</f>
        <v>-1.8720535465045401E-2</v>
      </c>
      <c r="U126" s="90">
        <f>(VLOOKUP($A125,'ADR Raw Data'!$B$6:$BE$49,'ADR Raw Data'!AC$1,FALSE))/100</f>
        <v>-2.2788132025574202E-2</v>
      </c>
      <c r="V126" s="92">
        <f>(VLOOKUP($A125,'ADR Raw Data'!$B$6:$BE$49,'ADR Raw Data'!AE$1,FALSE))/100</f>
        <v>2.3331678953524299E-3</v>
      </c>
      <c r="X126" s="89">
        <f>(VLOOKUP($A125,'RevPAR Raw Data'!$B$6:$BE$43,'RevPAR Raw Data'!T$1,FALSE))/100</f>
        <v>2.0343421498141598E-2</v>
      </c>
      <c r="Y126" s="90">
        <f>(VLOOKUP($A125,'RevPAR Raw Data'!$B$6:$BE$43,'RevPAR Raw Data'!U$1,FALSE))/100</f>
        <v>2.0761590840913603E-2</v>
      </c>
      <c r="Z126" s="90">
        <f>(VLOOKUP($A125,'RevPAR Raw Data'!$B$6:$BE$43,'RevPAR Raw Data'!V$1,FALSE))/100</f>
        <v>1.9218328722408598E-2</v>
      </c>
      <c r="AA126" s="90">
        <f>(VLOOKUP($A125,'RevPAR Raw Data'!$B$6:$BE$43,'RevPAR Raw Data'!W$1,FALSE))/100</f>
        <v>1.2154623857138201E-2</v>
      </c>
      <c r="AB126" s="90">
        <f>(VLOOKUP($A125,'RevPAR Raw Data'!$B$6:$BE$43,'RevPAR Raw Data'!X$1,FALSE))/100</f>
        <v>3.9614872404771405E-3</v>
      </c>
      <c r="AC126" s="90">
        <f>(VLOOKUP($A125,'RevPAR Raw Data'!$B$6:$BE$43,'RevPAR Raw Data'!Y$1,FALSE))/100</f>
        <v>1.4335353325361299E-2</v>
      </c>
      <c r="AD126" s="91">
        <f>(VLOOKUP($A125,'RevPAR Raw Data'!$B$6:$BE$43,'RevPAR Raw Data'!AA$1,FALSE))/100</f>
        <v>-3.7767695005213799E-2</v>
      </c>
      <c r="AE126" s="91">
        <f>(VLOOKUP($A125,'RevPAR Raw Data'!$B$6:$BE$43,'RevPAR Raw Data'!AB$1,FALSE))/100</f>
        <v>1.69138765727712E-2</v>
      </c>
      <c r="AF126" s="90">
        <f>(VLOOKUP($A125,'RevPAR Raw Data'!$B$6:$BE$43,'RevPAR Raw Data'!AC$1,FALSE))/100</f>
        <v>-1.0527077139473399E-2</v>
      </c>
      <c r="AG126" s="92">
        <f>(VLOOKUP($A125,'RevPAR Raw Data'!$B$6:$BE$43,'RevPAR Raw Data'!AE$1,FALSE))/100</f>
        <v>5.2683666118544499E-3</v>
      </c>
    </row>
    <row r="127" spans="1:34" x14ac:dyDescent="0.2">
      <c r="A127" s="139"/>
      <c r="B127" s="117"/>
      <c r="C127" s="118"/>
      <c r="D127" s="118"/>
      <c r="E127" s="118"/>
      <c r="F127" s="118"/>
      <c r="G127" s="119"/>
      <c r="H127" s="99"/>
      <c r="I127" s="99"/>
      <c r="J127" s="119"/>
      <c r="K127" s="120"/>
      <c r="M127" s="121"/>
      <c r="N127" s="122"/>
      <c r="O127" s="122"/>
      <c r="P127" s="122"/>
      <c r="Q127" s="122"/>
      <c r="R127" s="123"/>
      <c r="S127" s="122"/>
      <c r="T127" s="122"/>
      <c r="U127" s="123"/>
      <c r="V127" s="124"/>
      <c r="X127" s="121"/>
      <c r="Y127" s="122"/>
      <c r="Z127" s="122"/>
      <c r="AA127" s="122"/>
      <c r="AB127" s="122"/>
      <c r="AC127" s="123"/>
      <c r="AD127" s="122"/>
      <c r="AE127" s="122"/>
      <c r="AF127" s="123"/>
      <c r="AG127" s="124"/>
    </row>
    <row r="128" spans="1:34" x14ac:dyDescent="0.2">
      <c r="A128" s="116" t="s">
        <v>105</v>
      </c>
      <c r="B128" s="117">
        <f>(VLOOKUP($A128,'Occupancy Raw Data'!$B$8:$BE$45,'Occupancy Raw Data'!G$3,FALSE))/100</f>
        <v>0.39919893190921202</v>
      </c>
      <c r="C128" s="118">
        <f>(VLOOKUP($A128,'Occupancy Raw Data'!$B$8:$BE$45,'Occupancy Raw Data'!H$3,FALSE))/100</f>
        <v>0.68891855807743596</v>
      </c>
      <c r="D128" s="118">
        <f>(VLOOKUP($A128,'Occupancy Raw Data'!$B$8:$BE$45,'Occupancy Raw Data'!I$3,FALSE))/100</f>
        <v>0.79305740987983897</v>
      </c>
      <c r="E128" s="118">
        <f>(VLOOKUP($A128,'Occupancy Raw Data'!$B$8:$BE$45,'Occupancy Raw Data'!J$3,FALSE))/100</f>
        <v>0.81174899866488603</v>
      </c>
      <c r="F128" s="118">
        <f>(VLOOKUP($A128,'Occupancy Raw Data'!$B$8:$BE$45,'Occupancy Raw Data'!K$3,FALSE))/100</f>
        <v>0.85947930574098708</v>
      </c>
      <c r="G128" s="119">
        <f>(VLOOKUP($A128,'Occupancy Raw Data'!$B$8:$BE$45,'Occupancy Raw Data'!L$3,FALSE))/100</f>
        <v>0.71048064085447193</v>
      </c>
      <c r="H128" s="99">
        <f>(VLOOKUP($A128,'Occupancy Raw Data'!$B$8:$BE$45,'Occupancy Raw Data'!N$3,FALSE))/100</f>
        <v>0.92523364485981308</v>
      </c>
      <c r="I128" s="99">
        <f>(VLOOKUP($A128,'Occupancy Raw Data'!$B$8:$BE$45,'Occupancy Raw Data'!O$3,FALSE))/100</f>
        <v>0.91989319092122801</v>
      </c>
      <c r="J128" s="119">
        <f>(VLOOKUP($A128,'Occupancy Raw Data'!$B$8:$BE$45,'Occupancy Raw Data'!P$3,FALSE))/100</f>
        <v>0.92256341789051999</v>
      </c>
      <c r="K128" s="120">
        <f>(VLOOKUP($A128,'Occupancy Raw Data'!$B$8:$BE$45,'Occupancy Raw Data'!R$3,FALSE))/100</f>
        <v>0.77107572000762903</v>
      </c>
      <c r="M128" s="121">
        <f>VLOOKUP($A128,'ADR Raw Data'!$B$6:$BE$43,'ADR Raw Data'!G$1,FALSE)</f>
        <v>155.40982441471499</v>
      </c>
      <c r="N128" s="122">
        <f>VLOOKUP($A128,'ADR Raw Data'!$B$6:$BE$43,'ADR Raw Data'!H$1,FALSE)</f>
        <v>169.97633720930199</v>
      </c>
      <c r="O128" s="122">
        <f>VLOOKUP($A128,'ADR Raw Data'!$B$6:$BE$43,'ADR Raw Data'!I$1,FALSE)</f>
        <v>179.18325757575701</v>
      </c>
      <c r="P128" s="122">
        <f>VLOOKUP($A128,'ADR Raw Data'!$B$6:$BE$43,'ADR Raw Data'!J$1,FALSE)</f>
        <v>179.969041940789</v>
      </c>
      <c r="Q128" s="122">
        <f>VLOOKUP($A128,'ADR Raw Data'!$B$6:$BE$43,'ADR Raw Data'!K$1,FALSE)</f>
        <v>176.39190291262099</v>
      </c>
      <c r="R128" s="123">
        <f>VLOOKUP($A128,'ADR Raw Data'!$B$6:$BE$43,'ADR Raw Data'!L$1,FALSE)</f>
        <v>174.23044160481001</v>
      </c>
      <c r="S128" s="122">
        <f>VLOOKUP($A128,'ADR Raw Data'!$B$6:$BE$43,'ADR Raw Data'!N$1,FALSE)</f>
        <v>200.44981240981201</v>
      </c>
      <c r="T128" s="122">
        <f>VLOOKUP($A128,'ADR Raw Data'!$B$6:$BE$43,'ADR Raw Data'!O$1,FALSE)</f>
        <v>201.68754716981101</v>
      </c>
      <c r="U128" s="123">
        <f>VLOOKUP($A128,'ADR Raw Data'!$B$6:$BE$43,'ADR Raw Data'!P$1,FALSE)</f>
        <v>201.06688856729301</v>
      </c>
      <c r="V128" s="124">
        <f>VLOOKUP($A128,'ADR Raw Data'!$B$6:$BE$43,'ADR Raw Data'!R$1,FALSE)</f>
        <v>183.40438748376701</v>
      </c>
      <c r="X128" s="121">
        <f>VLOOKUP($A128,'RevPAR Raw Data'!$B$6:$BE$43,'RevPAR Raw Data'!G$1,FALSE)</f>
        <v>62.039435914552698</v>
      </c>
      <c r="Y128" s="122">
        <f>VLOOKUP($A128,'RevPAR Raw Data'!$B$6:$BE$43,'RevPAR Raw Data'!H$1,FALSE)</f>
        <v>117.09985313751601</v>
      </c>
      <c r="Z128" s="122">
        <f>VLOOKUP($A128,'RevPAR Raw Data'!$B$6:$BE$43,'RevPAR Raw Data'!I$1,FALSE)</f>
        <v>142.10261014686199</v>
      </c>
      <c r="AA128" s="122">
        <f>VLOOKUP($A128,'RevPAR Raw Data'!$B$6:$BE$43,'RevPAR Raw Data'!J$1,FALSE)</f>
        <v>146.08968958611399</v>
      </c>
      <c r="AB128" s="122">
        <f>VLOOKUP($A128,'RevPAR Raw Data'!$B$6:$BE$43,'RevPAR Raw Data'!K$1,FALSE)</f>
        <v>151.605190253671</v>
      </c>
      <c r="AC128" s="123">
        <f>VLOOKUP($A128,'RevPAR Raw Data'!$B$6:$BE$43,'RevPAR Raw Data'!L$1,FALSE)</f>
        <v>123.787355807743</v>
      </c>
      <c r="AD128" s="122">
        <f>VLOOKUP($A128,'RevPAR Raw Data'!$B$6:$BE$43,'RevPAR Raw Data'!N$1,FALSE)</f>
        <v>185.46291054739601</v>
      </c>
      <c r="AE128" s="122">
        <f>VLOOKUP($A128,'RevPAR Raw Data'!$B$6:$BE$43,'RevPAR Raw Data'!O$1,FALSE)</f>
        <v>185.53100133511299</v>
      </c>
      <c r="AF128" s="123">
        <f>VLOOKUP($A128,'RevPAR Raw Data'!$B$6:$BE$43,'RevPAR Raw Data'!P$1,FALSE)</f>
        <v>185.49695594125501</v>
      </c>
      <c r="AG128" s="124">
        <f>VLOOKUP($A128,'RevPAR Raw Data'!$B$6:$BE$43,'RevPAR Raw Data'!R$1,FALSE)</f>
        <v>141.41867013160399</v>
      </c>
    </row>
    <row r="129" spans="1:33" x14ac:dyDescent="0.2">
      <c r="A129" s="101" t="s">
        <v>125</v>
      </c>
      <c r="B129" s="89">
        <f>(VLOOKUP($A128,'Occupancy Raw Data'!$B$8:$BE$51,'Occupancy Raw Data'!T$3,FALSE))/100</f>
        <v>-0.14449213161659499</v>
      </c>
      <c r="C129" s="90">
        <f>(VLOOKUP($A128,'Occupancy Raw Data'!$B$8:$BE$51,'Occupancy Raw Data'!U$3,FALSE))/100</f>
        <v>0.147942157953281</v>
      </c>
      <c r="D129" s="90">
        <f>(VLOOKUP($A128,'Occupancy Raw Data'!$B$8:$BE$51,'Occupancy Raw Data'!V$3,FALSE))/100</f>
        <v>-6.7503924646781704E-2</v>
      </c>
      <c r="E129" s="90">
        <f>(VLOOKUP($A128,'Occupancy Raw Data'!$B$8:$BE$51,'Occupancy Raw Data'!W$3,FALSE))/100</f>
        <v>-0.14215167548500798</v>
      </c>
      <c r="F129" s="90">
        <f>(VLOOKUP($A128,'Occupancy Raw Data'!$B$8:$BE$51,'Occupancy Raw Data'!X$3,FALSE))/100</f>
        <v>-7.8052273540995296E-2</v>
      </c>
      <c r="G129" s="90">
        <f>(VLOOKUP($A128,'Occupancy Raw Data'!$B$8:$BE$51,'Occupancy Raw Data'!Y$3,FALSE))/100</f>
        <v>-6.4104818853323906E-2</v>
      </c>
      <c r="H129" s="91">
        <f>(VLOOKUP($A128,'Occupancy Raw Data'!$B$8:$BE$51,'Occupancy Raw Data'!AA$3,FALSE))/100</f>
        <v>-1.9108280254777E-2</v>
      </c>
      <c r="I129" s="91">
        <f>(VLOOKUP($A128,'Occupancy Raw Data'!$B$8:$BE$51,'Occupancy Raw Data'!AB$3,FALSE))/100</f>
        <v>0.12306438467807601</v>
      </c>
      <c r="J129" s="90">
        <f>(VLOOKUP($A128,'Occupancy Raw Data'!$B$8:$BE$51,'Occupancy Raw Data'!AC$3,FALSE))/100</f>
        <v>4.6969696969696904E-2</v>
      </c>
      <c r="K129" s="92">
        <f>(VLOOKUP($A128,'Occupancy Raw Data'!$B$8:$BE$51,'Occupancy Raw Data'!AE$3,FALSE))/100</f>
        <v>-2.8885419168868599E-2</v>
      </c>
      <c r="M129" s="89">
        <f>(VLOOKUP($A128,'ADR Raw Data'!$B$6:$BE$49,'ADR Raw Data'!T$1,FALSE))/100</f>
        <v>-0.15665294050422199</v>
      </c>
      <c r="N129" s="90">
        <f>(VLOOKUP($A128,'ADR Raw Data'!$B$6:$BE$49,'ADR Raw Data'!U$1,FALSE))/100</f>
        <v>-0.12328078309296001</v>
      </c>
      <c r="O129" s="90">
        <f>(VLOOKUP($A128,'ADR Raw Data'!$B$6:$BE$49,'ADR Raw Data'!V$1,FALSE))/100</f>
        <v>-0.149366270619326</v>
      </c>
      <c r="P129" s="90">
        <f>(VLOOKUP($A128,'ADR Raw Data'!$B$6:$BE$49,'ADR Raw Data'!W$1,FALSE))/100</f>
        <v>-0.18522985556327601</v>
      </c>
      <c r="Q129" s="90">
        <f>(VLOOKUP($A128,'ADR Raw Data'!$B$6:$BE$49,'ADR Raw Data'!X$1,FALSE))/100</f>
        <v>-0.23519965593797298</v>
      </c>
      <c r="R129" s="90">
        <f>(VLOOKUP($A128,'ADR Raw Data'!$B$6:$BE$49,'ADR Raw Data'!Y$1,FALSE))/100</f>
        <v>-0.17899310553029701</v>
      </c>
      <c r="S129" s="91">
        <f>(VLOOKUP($A128,'ADR Raw Data'!$B$6:$BE$49,'ADR Raw Data'!AA$1,FALSE))/100</f>
        <v>-0.152076546925903</v>
      </c>
      <c r="T129" s="91">
        <f>(VLOOKUP($A128,'ADR Raw Data'!$B$6:$BE$49,'ADR Raw Data'!AB$1,FALSE))/100</f>
        <v>2.0014547659216203E-2</v>
      </c>
      <c r="U129" s="90">
        <f>(VLOOKUP($A128,'ADR Raw Data'!$B$6:$BE$49,'ADR Raw Data'!AC$1,FALSE))/100</f>
        <v>-7.9480889194620596E-2</v>
      </c>
      <c r="V129" s="92">
        <f>(VLOOKUP($A128,'ADR Raw Data'!$B$6:$BE$49,'ADR Raw Data'!AE$1,FALSE))/100</f>
        <v>-0.14371163393297201</v>
      </c>
      <c r="X129" s="89">
        <f>(VLOOKUP($A128,'RevPAR Raw Data'!$B$6:$BE$43,'RevPAR Raw Data'!T$1,FALSE))/100</f>
        <v>-0.278509954823355</v>
      </c>
      <c r="Y129" s="90">
        <f>(VLOOKUP($A128,'RevPAR Raw Data'!$B$6:$BE$43,'RevPAR Raw Data'!U$1,FALSE))/100</f>
        <v>6.4229497753779093E-3</v>
      </c>
      <c r="Z129" s="90">
        <f>(VLOOKUP($A128,'RevPAR Raw Data'!$B$6:$BE$43,'RevPAR Raw Data'!V$1,FALSE))/100</f>
        <v>-0.20678738578945002</v>
      </c>
      <c r="AA129" s="90">
        <f>(VLOOKUP($A128,'RevPAR Raw Data'!$B$6:$BE$43,'RevPAR Raw Data'!W$1,FALSE))/100</f>
        <v>-0.30105079673011903</v>
      </c>
      <c r="AB129" s="90">
        <f>(VLOOKUP($A128,'RevPAR Raw Data'!$B$6:$BE$43,'RevPAR Raw Data'!X$1,FALSE))/100</f>
        <v>-0.29489406159695003</v>
      </c>
      <c r="AC129" s="90">
        <f>(VLOOKUP($A128,'RevPAR Raw Data'!$B$6:$BE$43,'RevPAR Raw Data'!Y$1,FALSE))/100</f>
        <v>-0.23162360377760799</v>
      </c>
      <c r="AD129" s="91">
        <f>(VLOOKUP($A128,'RevPAR Raw Data'!$B$6:$BE$43,'RevPAR Raw Data'!AA$1,FALSE))/100</f>
        <v>-0.168278905901841</v>
      </c>
      <c r="AE129" s="91">
        <f>(VLOOKUP($A128,'RevPAR Raw Data'!$B$6:$BE$43,'RevPAR Raw Data'!AB$1,FALSE))/100</f>
        <v>0.145542010329584</v>
      </c>
      <c r="AF129" s="90">
        <f>(VLOOKUP($A128,'RevPAR Raw Data'!$B$6:$BE$43,'RevPAR Raw Data'!AC$1,FALSE))/100</f>
        <v>-3.6244385505277102E-2</v>
      </c>
      <c r="AG129" s="92">
        <f>(VLOOKUP($A128,'RevPAR Raw Data'!$B$6:$BE$43,'RevPAR Raw Data'!AE$1,FALSE))/100</f>
        <v>-0.16844588231624399</v>
      </c>
    </row>
    <row r="130" spans="1:33" x14ac:dyDescent="0.2">
      <c r="A130" s="139"/>
      <c r="B130" s="117"/>
      <c r="C130" s="118"/>
      <c r="D130" s="118"/>
      <c r="E130" s="118"/>
      <c r="F130" s="118"/>
      <c r="G130" s="119"/>
      <c r="H130" s="99"/>
      <c r="I130" s="99"/>
      <c r="J130" s="119"/>
      <c r="K130" s="120"/>
      <c r="M130" s="121"/>
      <c r="N130" s="122"/>
      <c r="O130" s="122"/>
      <c r="P130" s="122"/>
      <c r="Q130" s="122"/>
      <c r="R130" s="123"/>
      <c r="S130" s="122"/>
      <c r="T130" s="122"/>
      <c r="U130" s="123"/>
      <c r="V130" s="124"/>
      <c r="X130" s="121"/>
      <c r="Y130" s="122"/>
      <c r="Z130" s="122"/>
      <c r="AA130" s="122"/>
      <c r="AB130" s="122"/>
      <c r="AC130" s="123"/>
      <c r="AD130" s="122"/>
      <c r="AE130" s="122"/>
      <c r="AF130" s="123"/>
      <c r="AG130" s="124"/>
    </row>
    <row r="131" spans="1:33" x14ac:dyDescent="0.2">
      <c r="A131" s="116" t="s">
        <v>90</v>
      </c>
      <c r="B131" s="117">
        <f>(VLOOKUP($A131,'Occupancy Raw Data'!$B$8:$BE$45,'Occupancy Raw Data'!G$3,FALSE))/100</f>
        <v>0.46790463090325501</v>
      </c>
      <c r="C131" s="118">
        <f>(VLOOKUP($A131,'Occupancy Raw Data'!$B$8:$BE$45,'Occupancy Raw Data'!H$3,FALSE))/100</f>
        <v>0.62677670793214102</v>
      </c>
      <c r="D131" s="118">
        <f>(VLOOKUP($A131,'Occupancy Raw Data'!$B$8:$BE$45,'Occupancy Raw Data'!I$3,FALSE))/100</f>
        <v>0.70942228335625801</v>
      </c>
      <c r="E131" s="118">
        <f>(VLOOKUP($A131,'Occupancy Raw Data'!$B$8:$BE$45,'Occupancy Raw Data'!J$3,FALSE))/100</f>
        <v>0.71068317285648708</v>
      </c>
      <c r="F131" s="118">
        <f>(VLOOKUP($A131,'Occupancy Raw Data'!$B$8:$BE$45,'Occupancy Raw Data'!K$3,FALSE))/100</f>
        <v>0.83402109124254908</v>
      </c>
      <c r="G131" s="119">
        <f>(VLOOKUP($A131,'Occupancy Raw Data'!$B$8:$BE$45,'Occupancy Raw Data'!L$3,FALSE))/100</f>
        <v>0.66976157725813801</v>
      </c>
      <c r="H131" s="99">
        <f>(VLOOKUP($A131,'Occupancy Raw Data'!$B$8:$BE$45,'Occupancy Raw Data'!N$3,FALSE))/100</f>
        <v>0.90187987161852301</v>
      </c>
      <c r="I131" s="99">
        <f>(VLOOKUP($A131,'Occupancy Raw Data'!$B$8:$BE$45,'Occupancy Raw Data'!O$3,FALSE))/100</f>
        <v>0.92193947730398806</v>
      </c>
      <c r="J131" s="119">
        <f>(VLOOKUP($A131,'Occupancy Raw Data'!$B$8:$BE$45,'Occupancy Raw Data'!P$3,FALSE))/100</f>
        <v>0.91190967446125593</v>
      </c>
      <c r="K131" s="120">
        <f>(VLOOKUP($A131,'Occupancy Raw Data'!$B$8:$BE$45,'Occupancy Raw Data'!R$3,FALSE))/100</f>
        <v>0.73894674788759995</v>
      </c>
      <c r="M131" s="121">
        <f>VLOOKUP($A131,'ADR Raw Data'!$B$6:$BE$43,'ADR Raw Data'!G$1,FALSE)</f>
        <v>96.085360117589403</v>
      </c>
      <c r="N131" s="122">
        <f>VLOOKUP($A131,'ADR Raw Data'!$B$6:$BE$43,'ADR Raw Data'!H$1,FALSE)</f>
        <v>107.504273957571</v>
      </c>
      <c r="O131" s="122">
        <f>VLOOKUP($A131,'ADR Raw Data'!$B$6:$BE$43,'ADR Raw Data'!I$1,FALSE)</f>
        <v>111.842573921473</v>
      </c>
      <c r="P131" s="122">
        <f>VLOOKUP($A131,'ADR Raw Data'!$B$6:$BE$43,'ADR Raw Data'!J$1,FALSE)</f>
        <v>112.7317</v>
      </c>
      <c r="Q131" s="122">
        <f>VLOOKUP($A131,'ADR Raw Data'!$B$6:$BE$43,'ADR Raw Data'!K$1,FALSE)</f>
        <v>129.85973062122</v>
      </c>
      <c r="R131" s="123">
        <f>VLOOKUP($A131,'ADR Raw Data'!$B$6:$BE$43,'ADR Raw Data'!L$1,FALSE)</f>
        <v>113.504824234126</v>
      </c>
      <c r="S131" s="122">
        <f>VLOOKUP($A131,'ADR Raw Data'!$B$6:$BE$43,'ADR Raw Data'!N$1,FALSE)</f>
        <v>152.48886248093501</v>
      </c>
      <c r="T131" s="122">
        <f>VLOOKUP($A131,'ADR Raw Data'!$B$6:$BE$43,'ADR Raw Data'!O$1,FALSE)</f>
        <v>151.761235857267</v>
      </c>
      <c r="U131" s="123">
        <f>VLOOKUP($A131,'ADR Raw Data'!$B$6:$BE$43,'ADR Raw Data'!P$1,FALSE)</f>
        <v>152.12104770284699</v>
      </c>
      <c r="V131" s="124">
        <f>VLOOKUP($A131,'ADR Raw Data'!$B$6:$BE$43,'ADR Raw Data'!R$1,FALSE)</f>
        <v>127.120538713823</v>
      </c>
      <c r="X131" s="121">
        <f>VLOOKUP($A131,'RevPAR Raw Data'!$B$6:$BE$43,'RevPAR Raw Data'!G$1,FALSE)</f>
        <v>44.958784961027</v>
      </c>
      <c r="Y131" s="122">
        <f>VLOOKUP($A131,'RevPAR Raw Data'!$B$6:$BE$43,'RevPAR Raw Data'!H$1,FALSE)</f>
        <v>67.381174919761506</v>
      </c>
      <c r="Z131" s="122">
        <f>VLOOKUP($A131,'RevPAR Raw Data'!$B$6:$BE$43,'RevPAR Raw Data'!I$1,FALSE)</f>
        <v>79.343614167812902</v>
      </c>
      <c r="AA131" s="122">
        <f>VLOOKUP($A131,'RevPAR Raw Data'!$B$6:$BE$43,'RevPAR Raw Data'!J$1,FALSE)</f>
        <v>80.116522237505706</v>
      </c>
      <c r="AB131" s="122">
        <f>VLOOKUP($A131,'RevPAR Raw Data'!$B$6:$BE$43,'RevPAR Raw Data'!K$1,FALSE)</f>
        <v>108.30575424117301</v>
      </c>
      <c r="AC131" s="123">
        <f>VLOOKUP($A131,'RevPAR Raw Data'!$B$6:$BE$43,'RevPAR Raw Data'!L$1,FALSE)</f>
        <v>76.021170105456207</v>
      </c>
      <c r="AD131" s="122">
        <f>VLOOKUP($A131,'RevPAR Raw Data'!$B$6:$BE$43,'RevPAR Raw Data'!N$1,FALSE)</f>
        <v>137.52663571756</v>
      </c>
      <c r="AE131" s="122">
        <f>VLOOKUP($A131,'RevPAR Raw Data'!$B$6:$BE$43,'RevPAR Raw Data'!O$1,FALSE)</f>
        <v>139.914674461256</v>
      </c>
      <c r="AF131" s="123">
        <f>VLOOKUP($A131,'RevPAR Raw Data'!$B$6:$BE$43,'RevPAR Raw Data'!P$1,FALSE)</f>
        <v>138.72065508940801</v>
      </c>
      <c r="AG131" s="124">
        <f>VLOOKUP($A131,'RevPAR Raw Data'!$B$6:$BE$43,'RevPAR Raw Data'!R$1,FALSE)</f>
        <v>93.935308672299698</v>
      </c>
    </row>
    <row r="132" spans="1:33" x14ac:dyDescent="0.2">
      <c r="A132" s="101" t="s">
        <v>125</v>
      </c>
      <c r="B132" s="89">
        <f>(VLOOKUP($A131,'Occupancy Raw Data'!$B$8:$BE$51,'Occupancy Raw Data'!T$3,FALSE))/100</f>
        <v>3.7599041160903096E-2</v>
      </c>
      <c r="C132" s="90">
        <f>(VLOOKUP($A131,'Occupancy Raw Data'!$B$8:$BE$51,'Occupancy Raw Data'!U$3,FALSE))/100</f>
        <v>-8.3578986384609498E-3</v>
      </c>
      <c r="D132" s="90">
        <f>(VLOOKUP($A131,'Occupancy Raw Data'!$B$8:$BE$51,'Occupancy Raw Data'!V$3,FALSE))/100</f>
        <v>-5.9445944803127197E-2</v>
      </c>
      <c r="E132" s="90">
        <f>(VLOOKUP($A131,'Occupancy Raw Data'!$B$8:$BE$51,'Occupancy Raw Data'!W$3,FALSE))/100</f>
        <v>-7.9316785211462598E-2</v>
      </c>
      <c r="F132" s="90">
        <f>(VLOOKUP($A131,'Occupancy Raw Data'!$B$8:$BE$51,'Occupancy Raw Data'!X$3,FALSE))/100</f>
        <v>-2.5829217280525299E-2</v>
      </c>
      <c r="G132" s="90">
        <f>(VLOOKUP($A131,'Occupancy Raw Data'!$B$8:$BE$51,'Occupancy Raw Data'!Y$3,FALSE))/100</f>
        <v>-3.3619978442473802E-2</v>
      </c>
      <c r="H132" s="91">
        <f>(VLOOKUP($A131,'Occupancy Raw Data'!$B$8:$BE$51,'Occupancy Raw Data'!AA$3,FALSE))/100</f>
        <v>-6.1903131413908194E-3</v>
      </c>
      <c r="I132" s="91">
        <f>(VLOOKUP($A131,'Occupancy Raw Data'!$B$8:$BE$51,'Occupancy Raw Data'!AB$3,FALSE))/100</f>
        <v>2.7908094114475902E-2</v>
      </c>
      <c r="J132" s="90">
        <f>(VLOOKUP($A131,'Occupancy Raw Data'!$B$8:$BE$51,'Occupancy Raw Data'!AC$3,FALSE))/100</f>
        <v>1.07588378244427E-2</v>
      </c>
      <c r="K132" s="92">
        <f>(VLOOKUP($A131,'Occupancy Raw Data'!$B$8:$BE$51,'Occupancy Raw Data'!AE$3,FALSE))/100</f>
        <v>-1.8424210908358898E-2</v>
      </c>
      <c r="M132" s="89">
        <f>(VLOOKUP($A131,'ADR Raw Data'!$B$6:$BE$49,'ADR Raw Data'!T$1,FALSE))/100</f>
        <v>-3.51147410087434E-2</v>
      </c>
      <c r="N132" s="90">
        <f>(VLOOKUP($A131,'ADR Raw Data'!$B$6:$BE$49,'ADR Raw Data'!U$1,FALSE))/100</f>
        <v>-5.1671803859135904E-2</v>
      </c>
      <c r="O132" s="90">
        <f>(VLOOKUP($A131,'ADR Raw Data'!$B$6:$BE$49,'ADR Raw Data'!V$1,FALSE))/100</f>
        <v>-4.7542049100690903E-2</v>
      </c>
      <c r="P132" s="90">
        <f>(VLOOKUP($A131,'ADR Raw Data'!$B$6:$BE$49,'ADR Raw Data'!W$1,FALSE))/100</f>
        <v>-5.5397672480183499E-2</v>
      </c>
      <c r="Q132" s="90">
        <f>(VLOOKUP($A131,'ADR Raw Data'!$B$6:$BE$49,'ADR Raw Data'!X$1,FALSE))/100</f>
        <v>-3.2583754478185498E-2</v>
      </c>
      <c r="R132" s="90">
        <f>(VLOOKUP($A131,'ADR Raw Data'!$B$6:$BE$49,'ADR Raw Data'!Y$1,FALSE))/100</f>
        <v>-4.57125194968497E-2</v>
      </c>
      <c r="S132" s="91">
        <f>(VLOOKUP($A131,'ADR Raw Data'!$B$6:$BE$49,'ADR Raw Data'!AA$1,FALSE))/100</f>
        <v>-9.1680880316502601E-3</v>
      </c>
      <c r="T132" s="91">
        <f>(VLOOKUP($A131,'ADR Raw Data'!$B$6:$BE$49,'ADR Raw Data'!AB$1,FALSE))/100</f>
        <v>-5.2240132595798303E-3</v>
      </c>
      <c r="U132" s="90">
        <f>(VLOOKUP($A131,'ADR Raw Data'!$B$6:$BE$49,'ADR Raw Data'!AC$1,FALSE))/100</f>
        <v>-7.2563030640849305E-3</v>
      </c>
      <c r="V132" s="92">
        <f>(VLOOKUP($A131,'ADR Raw Data'!$B$6:$BE$49,'ADR Raw Data'!AE$1,FALSE))/100</f>
        <v>-2.7264439476765E-2</v>
      </c>
      <c r="X132" s="89">
        <f>(VLOOKUP($A131,'RevPAR Raw Data'!$B$6:$BE$43,'RevPAR Raw Data'!T$1,FALSE))/100</f>
        <v>1.1640195596175601E-3</v>
      </c>
      <c r="Y132" s="90">
        <f>(VLOOKUP($A131,'RevPAR Raw Data'!$B$6:$BE$43,'RevPAR Raw Data'!U$1,FALSE))/100</f>
        <v>-5.9597834798475802E-2</v>
      </c>
      <c r="Z132" s="90">
        <f>(VLOOKUP($A131,'RevPAR Raw Data'!$B$6:$BE$43,'RevPAR Raw Data'!V$1,FALSE))/100</f>
        <v>-0.10416181187715001</v>
      </c>
      <c r="AA132" s="90">
        <f>(VLOOKUP($A131,'RevPAR Raw Data'!$B$6:$BE$43,'RevPAR Raw Data'!W$1,FALSE))/100</f>
        <v>-0.13032049240231999</v>
      </c>
      <c r="AB132" s="90">
        <f>(VLOOKUP($A131,'RevPAR Raw Data'!$B$6:$BE$43,'RevPAR Raw Data'!X$1,FALSE))/100</f>
        <v>-5.75713588844785E-2</v>
      </c>
      <c r="AC132" s="90">
        <f>(VLOOKUP($A131,'RevPAR Raw Data'!$B$6:$BE$43,'RevPAR Raw Data'!Y$1,FALSE))/100</f>
        <v>-7.7795644019288193E-2</v>
      </c>
      <c r="AD132" s="91">
        <f>(VLOOKUP($A131,'RevPAR Raw Data'!$B$6:$BE$43,'RevPAR Raw Data'!AA$1,FALSE))/100</f>
        <v>-1.5301647837217301E-2</v>
      </c>
      <c r="AE132" s="91">
        <f>(VLOOKUP($A131,'RevPAR Raw Data'!$B$6:$BE$43,'RevPAR Raw Data'!AB$1,FALSE))/100</f>
        <v>2.2538288601192499E-2</v>
      </c>
      <c r="AF132" s="90">
        <f>(VLOOKUP($A131,'RevPAR Raw Data'!$B$6:$BE$43,'RevPAR Raw Data'!AC$1,FALSE))/100</f>
        <v>3.4244653724862999E-3</v>
      </c>
      <c r="AG132" s="92">
        <f>(VLOOKUP($A131,'RevPAR Raw Data'!$B$6:$BE$43,'RevPAR Raw Data'!AE$1,FALSE))/100</f>
        <v>-4.5186324601905803E-2</v>
      </c>
    </row>
    <row r="133" spans="1:33" x14ac:dyDescent="0.2">
      <c r="A133" s="139"/>
      <c r="B133" s="117"/>
      <c r="C133" s="118"/>
      <c r="D133" s="118"/>
      <c r="E133" s="118"/>
      <c r="F133" s="118"/>
      <c r="G133" s="119"/>
      <c r="H133" s="99"/>
      <c r="I133" s="99"/>
      <c r="J133" s="119"/>
      <c r="K133" s="120"/>
      <c r="M133" s="121"/>
      <c r="N133" s="122"/>
      <c r="O133" s="122"/>
      <c r="P133" s="122"/>
      <c r="Q133" s="122"/>
      <c r="R133" s="123"/>
      <c r="S133" s="122"/>
      <c r="T133" s="122"/>
      <c r="U133" s="123"/>
      <c r="V133" s="124"/>
      <c r="X133" s="121"/>
      <c r="Y133" s="122"/>
      <c r="Z133" s="122"/>
      <c r="AA133" s="122"/>
      <c r="AB133" s="122"/>
      <c r="AC133" s="123"/>
      <c r="AD133" s="122"/>
      <c r="AE133" s="122"/>
      <c r="AF133" s="123"/>
      <c r="AG133" s="124"/>
    </row>
    <row r="134" spans="1:33" x14ac:dyDescent="0.2">
      <c r="A134" s="116" t="s">
        <v>44</v>
      </c>
      <c r="B134" s="117">
        <f>(VLOOKUP($A134,'Occupancy Raw Data'!$B$8:$BE$45,'Occupancy Raw Data'!G$3,FALSE))/100</f>
        <v>0.44020501138952101</v>
      </c>
      <c r="C134" s="118">
        <f>(VLOOKUP($A134,'Occupancy Raw Data'!$B$8:$BE$45,'Occupancy Raw Data'!H$3,FALSE))/100</f>
        <v>0.57488610478359903</v>
      </c>
      <c r="D134" s="118">
        <f>(VLOOKUP($A134,'Occupancy Raw Data'!$B$8:$BE$45,'Occupancy Raw Data'!I$3,FALSE))/100</f>
        <v>0.60876993166286997</v>
      </c>
      <c r="E134" s="118">
        <f>(VLOOKUP($A134,'Occupancy Raw Data'!$B$8:$BE$45,'Occupancy Raw Data'!J$3,FALSE))/100</f>
        <v>0.64322323462414499</v>
      </c>
      <c r="F134" s="118">
        <f>(VLOOKUP($A134,'Occupancy Raw Data'!$B$8:$BE$45,'Occupancy Raw Data'!K$3,FALSE))/100</f>
        <v>0.82488610478359903</v>
      </c>
      <c r="G134" s="119">
        <f>(VLOOKUP($A134,'Occupancy Raw Data'!$B$8:$BE$45,'Occupancy Raw Data'!L$3,FALSE))/100</f>
        <v>0.61839407744874697</v>
      </c>
      <c r="H134" s="99">
        <f>(VLOOKUP($A134,'Occupancy Raw Data'!$B$8:$BE$45,'Occupancy Raw Data'!N$3,FALSE))/100</f>
        <v>0.89464692482915698</v>
      </c>
      <c r="I134" s="99">
        <f>(VLOOKUP($A134,'Occupancy Raw Data'!$B$8:$BE$45,'Occupancy Raw Data'!O$3,FALSE))/100</f>
        <v>0.89350797266514803</v>
      </c>
      <c r="J134" s="119">
        <f>(VLOOKUP($A134,'Occupancy Raw Data'!$B$8:$BE$45,'Occupancy Raw Data'!P$3,FALSE))/100</f>
        <v>0.89407744874715211</v>
      </c>
      <c r="K134" s="120">
        <f>(VLOOKUP($A134,'Occupancy Raw Data'!$B$8:$BE$45,'Occupancy Raw Data'!R$3,FALSE))/100</f>
        <v>0.69716075496257701</v>
      </c>
      <c r="M134" s="121">
        <f>VLOOKUP($A134,'ADR Raw Data'!$B$6:$BE$43,'ADR Raw Data'!G$1,FALSE)</f>
        <v>82.116998706338904</v>
      </c>
      <c r="N134" s="122">
        <f>VLOOKUP($A134,'ADR Raw Data'!$B$6:$BE$43,'ADR Raw Data'!H$1,FALSE)</f>
        <v>88.086392818226798</v>
      </c>
      <c r="O134" s="122">
        <f>VLOOKUP($A134,'ADR Raw Data'!$B$6:$BE$43,'ADR Raw Data'!I$1,FALSE)</f>
        <v>90.083795884003706</v>
      </c>
      <c r="P134" s="122">
        <f>VLOOKUP($A134,'ADR Raw Data'!$B$6:$BE$43,'ADR Raw Data'!J$1,FALSE)</f>
        <v>92.524794112439096</v>
      </c>
      <c r="Q134" s="122">
        <f>VLOOKUP($A134,'ADR Raw Data'!$B$6:$BE$43,'ADR Raw Data'!K$1,FALSE)</f>
        <v>116.118108422506</v>
      </c>
      <c r="R134" s="123">
        <f>VLOOKUP($A134,'ADR Raw Data'!$B$6:$BE$43,'ADR Raw Data'!L$1,FALSE)</f>
        <v>96.031506833041703</v>
      </c>
      <c r="S134" s="122">
        <f>VLOOKUP($A134,'ADR Raw Data'!$B$6:$BE$43,'ADR Raw Data'!N$1,FALSE)</f>
        <v>132.930262507956</v>
      </c>
      <c r="T134" s="122">
        <f>VLOOKUP($A134,'ADR Raw Data'!$B$6:$BE$43,'ADR Raw Data'!O$1,FALSE)</f>
        <v>131.859877692797</v>
      </c>
      <c r="U134" s="123">
        <f>VLOOKUP($A134,'ADR Raw Data'!$B$6:$BE$43,'ADR Raw Data'!P$1,FALSE)</f>
        <v>132.39541098726099</v>
      </c>
      <c r="V134" s="124">
        <f>VLOOKUP($A134,'ADR Raw Data'!$B$6:$BE$43,'ADR Raw Data'!R$1,FALSE)</f>
        <v>109.355815024213</v>
      </c>
      <c r="X134" s="121">
        <f>VLOOKUP($A134,'RevPAR Raw Data'!$B$6:$BE$43,'RevPAR Raw Data'!G$1,FALSE)</f>
        <v>36.1483143507972</v>
      </c>
      <c r="Y134" s="122">
        <f>VLOOKUP($A134,'RevPAR Raw Data'!$B$6:$BE$43,'RevPAR Raw Data'!H$1,FALSE)</f>
        <v>50.639643251708399</v>
      </c>
      <c r="Z134" s="122">
        <f>VLOOKUP($A134,'RevPAR Raw Data'!$B$6:$BE$43,'RevPAR Raw Data'!I$1,FALSE)</f>
        <v>54.840306264236901</v>
      </c>
      <c r="AA134" s="122">
        <f>VLOOKUP($A134,'RevPAR Raw Data'!$B$6:$BE$43,'RevPAR Raw Data'!J$1,FALSE)</f>
        <v>59.514097351936201</v>
      </c>
      <c r="AB134" s="122">
        <f>VLOOKUP($A134,'RevPAR Raw Data'!$B$6:$BE$43,'RevPAR Raw Data'!K$1,FALSE)</f>
        <v>95.784214151480597</v>
      </c>
      <c r="AC134" s="123">
        <f>VLOOKUP($A134,'RevPAR Raw Data'!$B$6:$BE$43,'RevPAR Raw Data'!L$1,FALSE)</f>
        <v>59.385315074031801</v>
      </c>
      <c r="AD134" s="122">
        <f>VLOOKUP($A134,'RevPAR Raw Data'!$B$6:$BE$43,'RevPAR Raw Data'!N$1,FALSE)</f>
        <v>118.92565056947601</v>
      </c>
      <c r="AE134" s="122">
        <f>VLOOKUP($A134,'RevPAR Raw Data'!$B$6:$BE$43,'RevPAR Raw Data'!O$1,FALSE)</f>
        <v>117.817851993166</v>
      </c>
      <c r="AF134" s="123">
        <f>VLOOKUP($A134,'RevPAR Raw Data'!$B$6:$BE$43,'RevPAR Raw Data'!P$1,FALSE)</f>
        <v>118.371751281321</v>
      </c>
      <c r="AG134" s="124">
        <f>VLOOKUP($A134,'RevPAR Raw Data'!$B$6:$BE$43,'RevPAR Raw Data'!R$1,FALSE)</f>
        <v>76.238582561828807</v>
      </c>
    </row>
    <row r="135" spans="1:33" ht="17.25" thickBot="1" x14ac:dyDescent="0.25">
      <c r="A135" s="105" t="s">
        <v>125</v>
      </c>
      <c r="B135" s="95">
        <f>(VLOOKUP($A134,'Occupancy Raw Data'!$B$8:$BE$51,'Occupancy Raw Data'!T$3,FALSE))/100</f>
        <v>-5.5589492974954101E-2</v>
      </c>
      <c r="C135" s="96">
        <f>(VLOOKUP($A134,'Occupancy Raw Data'!$B$8:$BE$51,'Occupancy Raw Data'!U$3,FALSE))/100</f>
        <v>-2.6518804243008599E-2</v>
      </c>
      <c r="D135" s="96">
        <f>(VLOOKUP($A134,'Occupancy Raw Data'!$B$8:$BE$51,'Occupancy Raw Data'!V$3,FALSE))/100</f>
        <v>-5.0621669626998197E-2</v>
      </c>
      <c r="E135" s="96">
        <f>(VLOOKUP($A134,'Occupancy Raw Data'!$B$8:$BE$51,'Occupancy Raw Data'!W$3,FALSE))/100</f>
        <v>-5.8749999999999997E-2</v>
      </c>
      <c r="F135" s="96">
        <f>(VLOOKUP($A134,'Occupancy Raw Data'!$B$8:$BE$51,'Occupancy Raw Data'!X$3,FALSE))/100</f>
        <v>2.0070422535211199E-2</v>
      </c>
      <c r="G135" s="96">
        <f>(VLOOKUP($A134,'Occupancy Raw Data'!$B$8:$BE$51,'Occupancy Raw Data'!Y$3,FALSE))/100</f>
        <v>-3.0706060876550902E-2</v>
      </c>
      <c r="H135" s="97">
        <f>(VLOOKUP($A134,'Occupancy Raw Data'!$B$8:$BE$51,'Occupancy Raw Data'!AA$3,FALSE))/100</f>
        <v>2.07927225471085E-2</v>
      </c>
      <c r="I135" s="97">
        <f>(VLOOKUP($A134,'Occupancy Raw Data'!$B$8:$BE$51,'Occupancy Raw Data'!AB$3,FALSE))/100</f>
        <v>4.8096192384769497E-2</v>
      </c>
      <c r="J135" s="96">
        <f>(VLOOKUP($A134,'Occupancy Raw Data'!$B$8:$BE$51,'Occupancy Raw Data'!AC$3,FALSE))/100</f>
        <v>3.42555994729907E-2</v>
      </c>
      <c r="K135" s="98">
        <f>(VLOOKUP($A134,'Occupancy Raw Data'!$B$8:$BE$51,'Occupancy Raw Data'!AE$3,FALSE))/100</f>
        <v>-7.8726483357452904E-3</v>
      </c>
      <c r="M135" s="95">
        <f>(VLOOKUP($A134,'ADR Raw Data'!$B$6:$BE$49,'ADR Raw Data'!T$1,FALSE))/100</f>
        <v>-4.4505565157508101E-2</v>
      </c>
      <c r="N135" s="96">
        <f>(VLOOKUP($A134,'ADR Raw Data'!$B$6:$BE$49,'ADR Raw Data'!U$1,FALSE))/100</f>
        <v>-3.6303983450040704E-2</v>
      </c>
      <c r="O135" s="96">
        <f>(VLOOKUP($A134,'ADR Raw Data'!$B$6:$BE$49,'ADR Raw Data'!V$1,FALSE))/100</f>
        <v>-4.2153907171812603E-2</v>
      </c>
      <c r="P135" s="96">
        <f>(VLOOKUP($A134,'ADR Raw Data'!$B$6:$BE$49,'ADR Raw Data'!W$1,FALSE))/100</f>
        <v>-4.1311141211570798E-2</v>
      </c>
      <c r="Q135" s="96">
        <f>(VLOOKUP($A134,'ADR Raw Data'!$B$6:$BE$49,'ADR Raw Data'!X$1,FALSE))/100</f>
        <v>1.17730441191066E-3</v>
      </c>
      <c r="R135" s="96">
        <f>(VLOOKUP($A134,'ADR Raw Data'!$B$6:$BE$49,'ADR Raw Data'!Y$1,FALSE))/100</f>
        <v>-2.4687484873222001E-2</v>
      </c>
      <c r="S135" s="97">
        <f>(VLOOKUP($A134,'ADR Raw Data'!$B$6:$BE$49,'ADR Raw Data'!AA$1,FALSE))/100</f>
        <v>-2.3345573292751502E-4</v>
      </c>
      <c r="T135" s="97">
        <f>(VLOOKUP($A134,'ADR Raw Data'!$B$6:$BE$49,'ADR Raw Data'!AB$1,FALSE))/100</f>
        <v>-7.0930564132674397E-3</v>
      </c>
      <c r="U135" s="96">
        <f>(VLOOKUP($A134,'ADR Raw Data'!$B$6:$BE$49,'ADR Raw Data'!AC$1,FALSE))/100</f>
        <v>-3.6669026715017701E-3</v>
      </c>
      <c r="V135" s="98">
        <f>(VLOOKUP($A134,'ADR Raw Data'!$B$6:$BE$49,'ADR Raw Data'!AE$1,FALSE))/100</f>
        <v>-1.0898262854821901E-2</v>
      </c>
      <c r="X135" s="95">
        <f>(VLOOKUP($A134,'RevPAR Raw Data'!$B$6:$BE$43,'RevPAR Raw Data'!T$1,FALSE))/100</f>
        <v>-9.7621016330792593E-2</v>
      </c>
      <c r="Y135" s="96">
        <f>(VLOOKUP($A134,'RevPAR Raw Data'!$B$6:$BE$43,'RevPAR Raw Data'!U$1,FALSE))/100</f>
        <v>-6.1860049462696305E-2</v>
      </c>
      <c r="Z135" s="96">
        <f>(VLOOKUP($A134,'RevPAR Raw Data'!$B$6:$BE$43,'RevPAR Raw Data'!V$1,FALSE))/100</f>
        <v>-9.0641675636472102E-2</v>
      </c>
      <c r="AA135" s="96">
        <f>(VLOOKUP($A134,'RevPAR Raw Data'!$B$6:$BE$43,'RevPAR Raw Data'!W$1,FALSE))/100</f>
        <v>-9.7634111665391002E-2</v>
      </c>
      <c r="AB135" s="96">
        <f>(VLOOKUP($A134,'RevPAR Raw Data'!$B$6:$BE$43,'RevPAR Raw Data'!X$1,FALSE))/100</f>
        <v>2.1271355944121502E-2</v>
      </c>
      <c r="AC135" s="96">
        <f>(VLOOKUP($A134,'RevPAR Raw Data'!$B$6:$BE$43,'RevPAR Raw Data'!Y$1,FALSE))/100</f>
        <v>-5.4635490336366901E-2</v>
      </c>
      <c r="AD135" s="97">
        <f>(VLOOKUP($A134,'RevPAR Raw Data'!$B$6:$BE$43,'RevPAR Raw Data'!AA$1,FALSE))/100</f>
        <v>2.0554412633899202E-2</v>
      </c>
      <c r="AE135" s="97">
        <f>(VLOOKUP($A134,'RevPAR Raw Data'!$B$6:$BE$43,'RevPAR Raw Data'!AB$1,FALSE))/100</f>
        <v>4.0661986965653506E-2</v>
      </c>
      <c r="AF135" s="96">
        <f>(VLOOKUP($A134,'RevPAR Raw Data'!$B$6:$BE$43,'RevPAR Raw Data'!AC$1,FALSE))/100</f>
        <v>3.0463084852267501E-2</v>
      </c>
      <c r="AG135" s="98">
        <f>(VLOOKUP($A134,'RevPAR Raw Data'!$B$6:$BE$43,'RevPAR Raw Data'!AE$1,FALSE))/100</f>
        <v>-1.86851129996407E-2</v>
      </c>
    </row>
    <row r="136" spans="1:33" ht="14.25" customHeight="1" x14ac:dyDescent="0.2">
      <c r="A136" s="203" t="s">
        <v>118</v>
      </c>
      <c r="B136" s="204"/>
      <c r="C136" s="204"/>
      <c r="D136" s="204"/>
      <c r="E136" s="204"/>
      <c r="F136" s="204"/>
      <c r="G136" s="204"/>
      <c r="H136" s="204"/>
      <c r="I136" s="204"/>
      <c r="J136" s="204"/>
      <c r="K136" s="204"/>
      <c r="AG136" s="144"/>
    </row>
    <row r="137" spans="1:33" x14ac:dyDescent="0.2">
      <c r="A137" s="203"/>
      <c r="B137" s="204"/>
      <c r="C137" s="204"/>
      <c r="D137" s="204"/>
      <c r="E137" s="204"/>
      <c r="F137" s="204"/>
      <c r="G137" s="204"/>
      <c r="H137" s="204"/>
      <c r="I137" s="204"/>
      <c r="J137" s="204"/>
      <c r="K137" s="204"/>
      <c r="AG137" s="144"/>
    </row>
    <row r="138" spans="1:33" ht="17.25" thickBot="1" x14ac:dyDescent="0.25">
      <c r="A138" s="205"/>
      <c r="B138" s="206"/>
      <c r="C138" s="206"/>
      <c r="D138" s="206"/>
      <c r="E138" s="206"/>
      <c r="F138" s="206"/>
      <c r="G138" s="206"/>
      <c r="H138" s="206"/>
      <c r="I138" s="206"/>
      <c r="J138" s="206"/>
      <c r="K138" s="206"/>
      <c r="L138" s="145"/>
      <c r="M138" s="145"/>
      <c r="N138" s="145"/>
      <c r="O138" s="145"/>
      <c r="P138" s="145"/>
      <c r="Q138" s="145"/>
      <c r="R138" s="146"/>
      <c r="S138" s="145"/>
      <c r="T138" s="145"/>
      <c r="U138" s="145"/>
      <c r="V138" s="145"/>
      <c r="W138" s="145"/>
      <c r="X138" s="145"/>
      <c r="Y138" s="145"/>
      <c r="Z138" s="145"/>
      <c r="AA138" s="145"/>
      <c r="AB138" s="145"/>
      <c r="AC138" s="145"/>
      <c r="AD138" s="145"/>
      <c r="AE138" s="145"/>
      <c r="AF138" s="145"/>
      <c r="AG138" s="147"/>
    </row>
  </sheetData>
  <sheetProtection algorithmName="SHA-512" hashValue="FQSQlJSp59HDGss8obxYLe2eosBZ/nNmpW2sgY3O5Q7k2R+oxaGdzXyYJt0QPxAuNP3eeLX+5eZ8vPoFOVoDdg==" saltValue="/CGgvgifgWzS01k7S0li+g==" spinCount="100000" sheet="1" formatColumns="0" formatRows="0"/>
  <mergeCells count="14">
    <mergeCell ref="M1:V1"/>
    <mergeCell ref="R2:R3"/>
    <mergeCell ref="U2:U3"/>
    <mergeCell ref="V2:V3"/>
    <mergeCell ref="X1:AG1"/>
    <mergeCell ref="AC2:AC3"/>
    <mergeCell ref="AF2:AF3"/>
    <mergeCell ref="AG2:AG3"/>
    <mergeCell ref="A136:K138"/>
    <mergeCell ref="A1:A3"/>
    <mergeCell ref="G2:G3"/>
    <mergeCell ref="J2:J3"/>
    <mergeCell ref="K2:K3"/>
    <mergeCell ref="B1:K1"/>
  </mergeCells>
  <pageMargins left="0.25" right="0.25" top="0.75" bottom="0.75" header="0.3" footer="0.3"/>
  <pageSetup fitToHeight="0" orientation="landscape" r:id="rId1"/>
  <rowBreaks count="1" manualBreakCount="1">
    <brk id="57" max="32" man="1"/>
  </rowBreaks>
  <ignoredErrors>
    <ignoredError sqref="B5:K5 B60:K60" formula="1"/>
  </ignoredError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topLeftCell="A2" workbookViewId="0">
      <selection activeCell="I38" sqref="I38"/>
    </sheetView>
  </sheetViews>
  <sheetFormatPr defaultRowHeight="12.75" x14ac:dyDescent="0.2"/>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4" zoomScale="110" zoomScaleNormal="110" workbookViewId="0">
      <selection activeCell="X18" sqref="X18"/>
    </sheetView>
  </sheetViews>
  <sheetFormatPr defaultRowHeight="12.75" x14ac:dyDescent="0.2"/>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topLeftCell="A10" workbookViewId="0">
      <selection activeCell="W22" sqref="W22"/>
    </sheetView>
  </sheetViews>
  <sheetFormatPr defaultRowHeight="12.75" x14ac:dyDescent="0.2"/>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75" x14ac:dyDescent="0.2"/>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75" x14ac:dyDescent="0.2"/>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sheetPr>
  <dimension ref="A1:AG138"/>
  <sheetViews>
    <sheetView showGridLines="0" zoomScaleNormal="100" zoomScaleSheetLayoutView="96" workbookViewId="0">
      <pane xSplit="1" ySplit="3" topLeftCell="B4" activePane="bottomRight" state="frozen"/>
      <selection sqref="A1:A3"/>
      <selection pane="topRight" sqref="A1:A3"/>
      <selection pane="bottomLeft" sqref="A1:A3"/>
      <selection pane="bottomRight" activeCell="L1" sqref="L1"/>
    </sheetView>
  </sheetViews>
  <sheetFormatPr defaultColWidth="9.140625" defaultRowHeight="16.5" x14ac:dyDescent="0.2"/>
  <cols>
    <col min="1" max="1" width="44.7109375" style="102" customWidth="1"/>
    <col min="2" max="6" width="8.85546875" style="102" customWidth="1"/>
    <col min="7" max="7" width="8.85546875" style="108" customWidth="1"/>
    <col min="8" max="9" width="8.85546875" style="102" customWidth="1"/>
    <col min="10" max="10" width="8.140625" style="108" customWidth="1"/>
    <col min="11" max="11" width="8.85546875" style="108" customWidth="1"/>
    <col min="12" max="12" width="2.7109375" style="102" customWidth="1"/>
    <col min="13" max="22" width="8.7109375" style="102" customWidth="1"/>
    <col min="23" max="23" width="2.7109375" style="102" customWidth="1"/>
    <col min="24" max="31" width="8.85546875" style="102" customWidth="1"/>
    <col min="32" max="32" width="8.28515625" style="102" customWidth="1"/>
    <col min="33" max="33" width="8.85546875" style="102" customWidth="1"/>
    <col min="34" max="16384" width="9.140625" style="102"/>
  </cols>
  <sheetData>
    <row r="1" spans="1:33" x14ac:dyDescent="0.2">
      <c r="A1" s="207" t="str">
        <f>'Occupancy Raw Data'!B2</f>
        <v>February 23 - March 22, 2025
Rolling-28 Day Period</v>
      </c>
      <c r="B1" s="214" t="s">
        <v>66</v>
      </c>
      <c r="C1" s="215"/>
      <c r="D1" s="215"/>
      <c r="E1" s="215"/>
      <c r="F1" s="215"/>
      <c r="G1" s="215"/>
      <c r="H1" s="215"/>
      <c r="I1" s="215"/>
      <c r="J1" s="215"/>
      <c r="K1" s="216"/>
      <c r="L1" s="106"/>
      <c r="M1" s="214" t="s">
        <v>67</v>
      </c>
      <c r="N1" s="215"/>
      <c r="O1" s="215"/>
      <c r="P1" s="215"/>
      <c r="Q1" s="215"/>
      <c r="R1" s="215"/>
      <c r="S1" s="215"/>
      <c r="T1" s="215"/>
      <c r="U1" s="215"/>
      <c r="V1" s="216"/>
      <c r="W1" s="106"/>
      <c r="X1" s="214" t="s">
        <v>68</v>
      </c>
      <c r="Y1" s="215"/>
      <c r="Z1" s="215"/>
      <c r="AA1" s="215"/>
      <c r="AB1" s="215"/>
      <c r="AC1" s="215"/>
      <c r="AD1" s="215"/>
      <c r="AE1" s="215"/>
      <c r="AF1" s="215"/>
      <c r="AG1" s="216"/>
    </row>
    <row r="2" spans="1:33" x14ac:dyDescent="0.2">
      <c r="A2" s="208"/>
      <c r="B2" s="107"/>
      <c r="C2" s="108"/>
      <c r="D2" s="108"/>
      <c r="E2" s="108"/>
      <c r="F2" s="109"/>
      <c r="G2" s="210" t="s">
        <v>64</v>
      </c>
      <c r="H2" s="108"/>
      <c r="I2" s="108"/>
      <c r="J2" s="210" t="s">
        <v>65</v>
      </c>
      <c r="K2" s="212" t="s">
        <v>56</v>
      </c>
      <c r="L2" s="103"/>
      <c r="M2" s="110"/>
      <c r="N2" s="111"/>
      <c r="O2" s="111"/>
      <c r="P2" s="111"/>
      <c r="Q2" s="111"/>
      <c r="R2" s="217" t="s">
        <v>64</v>
      </c>
      <c r="S2" s="112"/>
      <c r="T2" s="112"/>
      <c r="U2" s="217" t="s">
        <v>65</v>
      </c>
      <c r="V2" s="218" t="s">
        <v>56</v>
      </c>
      <c r="W2" s="103"/>
      <c r="X2" s="110"/>
      <c r="Y2" s="111"/>
      <c r="Z2" s="111"/>
      <c r="AA2" s="111"/>
      <c r="AB2" s="111"/>
      <c r="AC2" s="217" t="s">
        <v>64</v>
      </c>
      <c r="AD2" s="112"/>
      <c r="AE2" s="112"/>
      <c r="AF2" s="217" t="s">
        <v>65</v>
      </c>
      <c r="AG2" s="218" t="s">
        <v>56</v>
      </c>
    </row>
    <row r="3" spans="1:33" x14ac:dyDescent="0.2">
      <c r="A3" s="209"/>
      <c r="B3" s="113" t="s">
        <v>57</v>
      </c>
      <c r="C3" s="114" t="s">
        <v>58</v>
      </c>
      <c r="D3" s="114" t="s">
        <v>59</v>
      </c>
      <c r="E3" s="114" t="s">
        <v>60</v>
      </c>
      <c r="F3" s="115" t="s">
        <v>61</v>
      </c>
      <c r="G3" s="211"/>
      <c r="H3" s="114" t="s">
        <v>62</v>
      </c>
      <c r="I3" s="114" t="s">
        <v>63</v>
      </c>
      <c r="J3" s="211"/>
      <c r="K3" s="213"/>
      <c r="L3" s="103"/>
      <c r="M3" s="113" t="s">
        <v>57</v>
      </c>
      <c r="N3" s="114" t="s">
        <v>58</v>
      </c>
      <c r="O3" s="114" t="s">
        <v>59</v>
      </c>
      <c r="P3" s="114" t="s">
        <v>60</v>
      </c>
      <c r="Q3" s="114" t="s">
        <v>61</v>
      </c>
      <c r="R3" s="211"/>
      <c r="S3" s="115" t="s">
        <v>62</v>
      </c>
      <c r="T3" s="115" t="s">
        <v>63</v>
      </c>
      <c r="U3" s="211"/>
      <c r="V3" s="213"/>
      <c r="W3" s="103"/>
      <c r="X3" s="113" t="s">
        <v>57</v>
      </c>
      <c r="Y3" s="114" t="s">
        <v>58</v>
      </c>
      <c r="Z3" s="114" t="s">
        <v>59</v>
      </c>
      <c r="AA3" s="114" t="s">
        <v>60</v>
      </c>
      <c r="AB3" s="114" t="s">
        <v>61</v>
      </c>
      <c r="AC3" s="211"/>
      <c r="AD3" s="115" t="s">
        <v>62</v>
      </c>
      <c r="AE3" s="115" t="s">
        <v>63</v>
      </c>
      <c r="AF3" s="211"/>
      <c r="AG3" s="213"/>
    </row>
    <row r="4" spans="1:33" x14ac:dyDescent="0.2">
      <c r="A4" s="134" t="s">
        <v>15</v>
      </c>
      <c r="B4" s="117">
        <f>(VLOOKUP($A4,'Occupancy Raw Data'!$B$8:$BE$45,'Occupancy Raw Data'!AG$3,FALSE))/100</f>
        <v>0.50084285175166599</v>
      </c>
      <c r="C4" s="118">
        <f>(VLOOKUP($A4,'Occupancy Raw Data'!$B$8:$BE$45,'Occupancy Raw Data'!AH$3,FALSE))/100</f>
        <v>0.61076064775058692</v>
      </c>
      <c r="D4" s="118">
        <f>(VLOOKUP($A4,'Occupancy Raw Data'!$B$8:$BE$45,'Occupancy Raw Data'!AI$3,FALSE))/100</f>
        <v>0.65824830459664496</v>
      </c>
      <c r="E4" s="118">
        <f>(VLOOKUP($A4,'Occupancy Raw Data'!$B$8:$BE$45,'Occupancy Raw Data'!AJ$3,FALSE))/100</f>
        <v>0.65575120146446908</v>
      </c>
      <c r="F4" s="118">
        <f>(VLOOKUP($A4,'Occupancy Raw Data'!$B$8:$BE$45,'Occupancy Raw Data'!AK$3,FALSE))/100</f>
        <v>0.63348983708945705</v>
      </c>
      <c r="G4" s="119">
        <f>(VLOOKUP($A4,'Occupancy Raw Data'!$B$8:$BE$45,'Occupancy Raw Data'!AL$3,FALSE))/100</f>
        <v>0.61181843551138404</v>
      </c>
      <c r="H4" s="99">
        <f>(VLOOKUP($A4,'Occupancy Raw Data'!$B$8:$BE$45,'Occupancy Raw Data'!AN$3,FALSE))/100</f>
        <v>0.69631626035672101</v>
      </c>
      <c r="I4" s="99">
        <f>(VLOOKUP($A4,'Occupancy Raw Data'!$B$8:$BE$45,'Occupancy Raw Data'!AO$3,FALSE))/100</f>
        <v>0.71208383479742599</v>
      </c>
      <c r="J4" s="119">
        <f>(VLOOKUP($A4,'Occupancy Raw Data'!$B$8:$BE$45,'Occupancy Raw Data'!AP$3,FALSE))/100</f>
        <v>0.70420116697252599</v>
      </c>
      <c r="K4" s="120">
        <f>(VLOOKUP($A4,'Occupancy Raw Data'!$B$8:$BE$45,'Occupancy Raw Data'!AR$3,FALSE))/100</f>
        <v>0.63821793522733505</v>
      </c>
      <c r="M4" s="121">
        <f>VLOOKUP($A4,'ADR Raw Data'!$B$6:$BE$43,'ADR Raw Data'!AG$1,FALSE)</f>
        <v>152.35661123886001</v>
      </c>
      <c r="N4" s="122">
        <f>VLOOKUP($A4,'ADR Raw Data'!$B$6:$BE$43,'ADR Raw Data'!AH$1,FALSE)</f>
        <v>160.554180928714</v>
      </c>
      <c r="O4" s="122">
        <f>VLOOKUP($A4,'ADR Raw Data'!$B$6:$BE$43,'ADR Raw Data'!AI$1,FALSE)</f>
        <v>165.84172228221499</v>
      </c>
      <c r="P4" s="122">
        <f>VLOOKUP($A4,'ADR Raw Data'!$B$6:$BE$43,'ADR Raw Data'!AJ$1,FALSE)</f>
        <v>162.587978479632</v>
      </c>
      <c r="Q4" s="122">
        <f>VLOOKUP($A4,'ADR Raw Data'!$B$6:$BE$43,'ADR Raw Data'!AK$1,FALSE)</f>
        <v>156.872187481531</v>
      </c>
      <c r="R4" s="123">
        <f>VLOOKUP($A4,'ADR Raw Data'!$B$6:$BE$43,'ADR Raw Data'!AL$1,FALSE)</f>
        <v>160.02322795305901</v>
      </c>
      <c r="S4" s="122">
        <f>VLOOKUP($A4,'ADR Raw Data'!$B$6:$BE$43,'ADR Raw Data'!AN$1,FALSE)</f>
        <v>165.287606683137</v>
      </c>
      <c r="T4" s="122">
        <f>VLOOKUP($A4,'ADR Raw Data'!$B$6:$BE$43,'ADR Raw Data'!AO$1,FALSE)</f>
        <v>168.18261979316301</v>
      </c>
      <c r="U4" s="123">
        <f>VLOOKUP($A4,'ADR Raw Data'!$B$6:$BE$43,'ADR Raw Data'!AP$1,FALSE)</f>
        <v>166.75152412533001</v>
      </c>
      <c r="V4" s="124">
        <f>VLOOKUP($A4,'ADR Raw Data'!$B$6:$BE$43,'ADR Raw Data'!AR$1,FALSE)</f>
        <v>162.14470205410601</v>
      </c>
      <c r="X4" s="121">
        <f>VLOOKUP($A4,'RevPAR Raw Data'!$B$6:$BE$43,'RevPAR Raw Data'!AG$1,FALSE)</f>
        <v>76.306719656090607</v>
      </c>
      <c r="Y4" s="122">
        <f>VLOOKUP($A4,'RevPAR Raw Data'!$B$6:$BE$43,'RevPAR Raw Data'!AH$1,FALSE)</f>
        <v>98.0601755430867</v>
      </c>
      <c r="Z4" s="122">
        <f>VLOOKUP($A4,'RevPAR Raw Data'!$B$6:$BE$43,'RevPAR Raw Data'!AI$1,FALSE)</f>
        <v>109.165032523655</v>
      </c>
      <c r="AA4" s="122">
        <f>VLOOKUP($A4,'RevPAR Raw Data'!$B$6:$BE$43,'RevPAR Raw Data'!AJ$1,FALSE)</f>
        <v>106.61726223169801</v>
      </c>
      <c r="AB4" s="122">
        <f>VLOOKUP($A4,'RevPAR Raw Data'!$B$6:$BE$43,'RevPAR Raw Data'!AK$1,FALSE)</f>
        <v>99.376936491541997</v>
      </c>
      <c r="AC4" s="123">
        <f>VLOOKUP($A4,'RevPAR Raw Data'!$B$6:$BE$43,'RevPAR Raw Data'!AL$1,FALSE)</f>
        <v>97.905160971722495</v>
      </c>
      <c r="AD4" s="122">
        <f>VLOOKUP($A4,'RevPAR Raw Data'!$B$6:$BE$43,'RevPAR Raw Data'!AN$1,FALSE)</f>
        <v>115.092448168915</v>
      </c>
      <c r="AE4" s="122">
        <f>VLOOKUP($A4,'RevPAR Raw Data'!$B$6:$BE$43,'RevPAR Raw Data'!AO$1,FALSE)</f>
        <v>119.76012484859299</v>
      </c>
      <c r="AF4" s="123">
        <f>VLOOKUP($A4,'RevPAR Raw Data'!$B$6:$BE$43,'RevPAR Raw Data'!AP$1,FALSE)</f>
        <v>117.42661788350399</v>
      </c>
      <c r="AG4" s="124">
        <f>VLOOKUP($A4,'RevPAR Raw Data'!$B$6:$BE$43,'RevPAR Raw Data'!AR$1,FALSE)</f>
        <v>103.483656953023</v>
      </c>
    </row>
    <row r="5" spans="1:33" x14ac:dyDescent="0.2">
      <c r="A5" s="101" t="s">
        <v>125</v>
      </c>
      <c r="B5" s="89">
        <f>(VLOOKUP($A4,'Occupancy Raw Data'!$B$8:$BE$45,'Occupancy Raw Data'!AT$3,FALSE))/100</f>
        <v>-6.7016131531280401E-3</v>
      </c>
      <c r="C5" s="90">
        <f>(VLOOKUP($A4,'Occupancy Raw Data'!$B$8:$BE$45,'Occupancy Raw Data'!AU$3,FALSE))/100</f>
        <v>-6.9749041079317899E-3</v>
      </c>
      <c r="D5" s="90">
        <f>(VLOOKUP($A4,'Occupancy Raw Data'!$B$8:$BE$45,'Occupancy Raw Data'!AV$3,FALSE))/100</f>
        <v>-6.8479251221915801E-3</v>
      </c>
      <c r="E5" s="90">
        <f>(VLOOKUP($A4,'Occupancy Raw Data'!$B$8:$BE$45,'Occupancy Raw Data'!AW$3,FALSE))/100</f>
        <v>-1.48903331281684E-2</v>
      </c>
      <c r="F5" s="90">
        <f>(VLOOKUP($A4,'Occupancy Raw Data'!$B$8:$BE$45,'Occupancy Raw Data'!AX$3,FALSE))/100</f>
        <v>-1.64771946970576E-2</v>
      </c>
      <c r="G5" s="90">
        <f>(VLOOKUP($A4,'Occupancy Raw Data'!$B$8:$BE$45,'Occupancy Raw Data'!AY$3,FALSE))/100</f>
        <v>-1.05859570157121E-2</v>
      </c>
      <c r="H5" s="91">
        <f>(VLOOKUP($A4,'Occupancy Raw Data'!$B$8:$BE$45,'Occupancy Raw Data'!BA$3,FALSE))/100</f>
        <v>-5.5584198230825598E-3</v>
      </c>
      <c r="I5" s="91">
        <f>(VLOOKUP($A4,'Occupancy Raw Data'!$B$8:$BE$45,'Occupancy Raw Data'!BB$3,FALSE))/100</f>
        <v>-8.2215405515457095E-3</v>
      </c>
      <c r="J5" s="90">
        <f>(VLOOKUP($A4,'Occupancy Raw Data'!$B$8:$BE$45,'Occupancy Raw Data'!BC$3,FALSE))/100</f>
        <v>-6.9050756228642898E-3</v>
      </c>
      <c r="K5" s="92">
        <f>(VLOOKUP($A4,'Occupancy Raw Data'!$B$8:$BE$45,'Occupancy Raw Data'!BE$3,FALSE))/100</f>
        <v>-9.4349207226431704E-3</v>
      </c>
      <c r="M5" s="89">
        <f>(VLOOKUP($A4,'ADR Raw Data'!$B$6:$BE$49,'ADR Raw Data'!AT$1,FALSE))/100</f>
        <v>2.07544373126325E-2</v>
      </c>
      <c r="N5" s="90">
        <f>(VLOOKUP($A4,'ADR Raw Data'!$B$6:$BE$49,'ADR Raw Data'!AU$1,FALSE))/100</f>
        <v>2.77717784211669E-2</v>
      </c>
      <c r="O5" s="90">
        <f>(VLOOKUP($A4,'ADR Raw Data'!$B$6:$BE$49,'ADR Raw Data'!AV$1,FALSE))/100</f>
        <v>3.0140236947082802E-2</v>
      </c>
      <c r="P5" s="90">
        <f>(VLOOKUP($A4,'ADR Raw Data'!$B$6:$BE$49,'ADR Raw Data'!AW$1,FALSE))/100</f>
        <v>2.1501333423365999E-2</v>
      </c>
      <c r="Q5" s="90">
        <f>(VLOOKUP($A4,'ADR Raw Data'!$B$6:$BE$49,'ADR Raw Data'!AX$1,FALSE))/100</f>
        <v>1.12289654784581E-2</v>
      </c>
      <c r="R5" s="90">
        <f>(VLOOKUP($A4,'ADR Raw Data'!$B$6:$BE$49,'ADR Raw Data'!AY$1,FALSE))/100</f>
        <v>2.2424720600778599E-2</v>
      </c>
      <c r="S5" s="91">
        <f>(VLOOKUP($A4,'ADR Raw Data'!$B$6:$BE$49,'ADR Raw Data'!BA$1,FALSE))/100</f>
        <v>1.8189337582458502E-4</v>
      </c>
      <c r="T5" s="91">
        <f>(VLOOKUP($A4,'ADR Raw Data'!$B$6:$BE$49,'ADR Raw Data'!BB$1,FALSE))/100</f>
        <v>-4.0345669196667196E-4</v>
      </c>
      <c r="U5" s="90">
        <f>(VLOOKUP($A4,'ADR Raw Data'!$B$6:$BE$49,'ADR Raw Data'!BC$1,FALSE))/100</f>
        <v>-1.2746681742540399E-4</v>
      </c>
      <c r="V5" s="92">
        <f>(VLOOKUP($A4,'ADR Raw Data'!$B$6:$BE$49,'ADR Raw Data'!BE$1,FALSE))/100</f>
        <v>1.50501500473375E-2</v>
      </c>
      <c r="X5" s="89">
        <f>(VLOOKUP($A4,'RevPAR Raw Data'!$B$6:$BE$49,'RevPAR Raw Data'!AT$1,FALSE))/100</f>
        <v>1.39137359494244E-2</v>
      </c>
      <c r="Y5" s="90">
        <f>(VLOOKUP($A4,'RevPAR Raw Data'!$B$6:$BE$49,'RevPAR Raw Data'!AU$1,FALSE))/100</f>
        <v>2.0603168821840701E-2</v>
      </c>
      <c r="Z5" s="90">
        <f>(VLOOKUP($A4,'RevPAR Raw Data'!$B$6:$BE$49,'RevPAR Raw Data'!AV$1,FALSE))/100</f>
        <v>2.3085913739112496E-2</v>
      </c>
      <c r="AA5" s="90">
        <f>(VLOOKUP($A4,'RevPAR Raw Data'!$B$6:$BE$49,'RevPAR Raw Data'!AW$1,FALSE))/100</f>
        <v>6.2908382778238707E-3</v>
      </c>
      <c r="AB5" s="90">
        <f>(VLOOKUP($A4,'RevPAR Raw Data'!$B$6:$BE$49,'RevPAR Raw Data'!AX$1,FALSE))/100</f>
        <v>-5.4332510690345203E-3</v>
      </c>
      <c r="AC5" s="90">
        <f>(VLOOKUP($A4,'RevPAR Raw Data'!$B$6:$BE$49,'RevPAR Raw Data'!AY$1,FALSE))/100</f>
        <v>1.1601376456697201E-2</v>
      </c>
      <c r="AD5" s="91">
        <f>(VLOOKUP($A4,'RevPAR Raw Data'!$B$6:$BE$49,'RevPAR Raw Data'!BA$1,FALSE))/100</f>
        <v>-5.3775374870038495E-3</v>
      </c>
      <c r="AE5" s="91">
        <f>(VLOOKUP($A4,'RevPAR Raw Data'!$B$6:$BE$49,'RevPAR Raw Data'!BB$1,FALSE))/100</f>
        <v>-8.6216802079585892E-3</v>
      </c>
      <c r="AF5" s="90">
        <f>(VLOOKUP($A4,'RevPAR Raw Data'!$B$6:$BE$49,'RevPAR Raw Data'!BC$1,FALSE))/100</f>
        <v>-7.0316622722759606E-3</v>
      </c>
      <c r="AG5" s="92">
        <f>(VLOOKUP($A4,'RevPAR Raw Data'!$B$6:$BE$49,'RevPAR Raw Data'!BE$1,FALSE))/100</f>
        <v>5.4732323521338097E-3</v>
      </c>
    </row>
    <row r="6" spans="1:33" x14ac:dyDescent="0.2">
      <c r="A6" s="116"/>
      <c r="B6" s="117"/>
      <c r="C6" s="118"/>
      <c r="D6" s="118"/>
      <c r="E6" s="118"/>
      <c r="F6" s="118"/>
      <c r="G6" s="119"/>
      <c r="H6" s="99"/>
      <c r="I6" s="99"/>
      <c r="J6" s="119"/>
      <c r="K6" s="120"/>
      <c r="M6" s="121"/>
      <c r="N6" s="122"/>
      <c r="O6" s="122"/>
      <c r="P6" s="122"/>
      <c r="Q6" s="122"/>
      <c r="R6" s="123"/>
      <c r="S6" s="122"/>
      <c r="T6" s="122"/>
      <c r="U6" s="123"/>
      <c r="V6" s="124"/>
      <c r="X6" s="121"/>
      <c r="Y6" s="122"/>
      <c r="Z6" s="122"/>
      <c r="AA6" s="122"/>
      <c r="AB6" s="122"/>
      <c r="AC6" s="123"/>
      <c r="AD6" s="122"/>
      <c r="AE6" s="122"/>
      <c r="AF6" s="123"/>
      <c r="AG6" s="124"/>
    </row>
    <row r="7" spans="1:33" x14ac:dyDescent="0.2">
      <c r="A7" s="134" t="s">
        <v>69</v>
      </c>
      <c r="B7" s="125">
        <f>(VLOOKUP($A7,'Occupancy Raw Data'!$B$8:$BE$45,'Occupancy Raw Data'!AG$3,FALSE))/100</f>
        <v>0.46565367123215601</v>
      </c>
      <c r="C7" s="126">
        <f>(VLOOKUP($A7,'Occupancy Raw Data'!$B$8:$BE$45,'Occupancy Raw Data'!AH$3,FALSE))/100</f>
        <v>0.59764668768740403</v>
      </c>
      <c r="D7" s="126">
        <f>(VLOOKUP($A7,'Occupancy Raw Data'!$B$8:$BE$45,'Occupancy Raw Data'!AI$3,FALSE))/100</f>
        <v>0.65155884904502004</v>
      </c>
      <c r="E7" s="126">
        <f>(VLOOKUP($A7,'Occupancy Raw Data'!$B$8:$BE$45,'Occupancy Raw Data'!AJ$3,FALSE))/100</f>
        <v>0.65057170515663498</v>
      </c>
      <c r="F7" s="126">
        <f>(VLOOKUP($A7,'Occupancy Raw Data'!$B$8:$BE$45,'Occupancy Raw Data'!AK$3,FALSE))/100</f>
        <v>0.61899320047690898</v>
      </c>
      <c r="G7" s="127">
        <f>(VLOOKUP($A7,'Occupancy Raw Data'!$B$8:$BE$45,'Occupancy Raw Data'!AL$3,FALSE))/100</f>
        <v>0.59688480611533501</v>
      </c>
      <c r="H7" s="99">
        <f>(VLOOKUP($A7,'Occupancy Raw Data'!$B$8:$BE$45,'Occupancy Raw Data'!AN$3,FALSE))/100</f>
        <v>0.68925762913739608</v>
      </c>
      <c r="I7" s="99">
        <f>(VLOOKUP($A7,'Occupancy Raw Data'!$B$8:$BE$45,'Occupancy Raw Data'!AO$3,FALSE))/100</f>
        <v>0.69879793269775203</v>
      </c>
      <c r="J7" s="127">
        <f>(VLOOKUP($A7,'Occupancy Raw Data'!$B$8:$BE$45,'Occupancy Raw Data'!AP$3,FALSE))/100</f>
        <v>0.69402853320856295</v>
      </c>
      <c r="K7" s="128">
        <f>(VLOOKUP($A7,'Occupancy Raw Data'!$B$8:$BE$45,'Occupancy Raw Data'!AR$3,FALSE))/100</f>
        <v>0.62464328979776396</v>
      </c>
      <c r="M7" s="121">
        <f>VLOOKUP($A7,'ADR Raw Data'!$B$6:$BE$43,'ADR Raw Data'!AG$1,FALSE)</f>
        <v>113.72050632005001</v>
      </c>
      <c r="N7" s="122">
        <f>VLOOKUP($A7,'ADR Raw Data'!$B$6:$BE$43,'ADR Raw Data'!AH$1,FALSE)</f>
        <v>127.739270023494</v>
      </c>
      <c r="O7" s="122">
        <f>VLOOKUP($A7,'ADR Raw Data'!$B$6:$BE$43,'ADR Raw Data'!AI$1,FALSE)</f>
        <v>134.81688265054899</v>
      </c>
      <c r="P7" s="122">
        <f>VLOOKUP($A7,'ADR Raw Data'!$B$6:$BE$43,'ADR Raw Data'!AJ$1,FALSE)</f>
        <v>131.611322091989</v>
      </c>
      <c r="Q7" s="122">
        <f>VLOOKUP($A7,'ADR Raw Data'!$B$6:$BE$43,'ADR Raw Data'!AK$1,FALSE)</f>
        <v>123.32828100504599</v>
      </c>
      <c r="R7" s="123">
        <f>VLOOKUP($A7,'ADR Raw Data'!$B$6:$BE$43,'ADR Raw Data'!AL$1,FALSE)</f>
        <v>127.026322777312</v>
      </c>
      <c r="S7" s="122">
        <f>VLOOKUP($A7,'ADR Raw Data'!$B$6:$BE$43,'ADR Raw Data'!AN$1,FALSE)</f>
        <v>131.39877934888</v>
      </c>
      <c r="T7" s="122">
        <f>VLOOKUP($A7,'ADR Raw Data'!$B$6:$BE$43,'ADR Raw Data'!AO$1,FALSE)</f>
        <v>132.63213594991601</v>
      </c>
      <c r="U7" s="123">
        <f>VLOOKUP($A7,'ADR Raw Data'!$B$6:$BE$43,'ADR Raw Data'!AP$1,FALSE)</f>
        <v>132.01979341757101</v>
      </c>
      <c r="V7" s="124">
        <f>VLOOKUP($A7,'ADR Raw Data'!$B$6:$BE$43,'ADR Raw Data'!AR$1,FALSE)</f>
        <v>128.611685800342</v>
      </c>
      <c r="X7" s="121">
        <f>VLOOKUP($A7,'RevPAR Raw Data'!$B$6:$BE$43,'RevPAR Raw Data'!AG$1,FALSE)</f>
        <v>52.954371262311199</v>
      </c>
      <c r="Y7" s="122">
        <f>VLOOKUP($A7,'RevPAR Raw Data'!$B$6:$BE$43,'RevPAR Raw Data'!AH$1,FALSE)</f>
        <v>76.342951617148302</v>
      </c>
      <c r="Z7" s="122">
        <f>VLOOKUP($A7,'RevPAR Raw Data'!$B$6:$BE$43,'RevPAR Raw Data'!AI$1,FALSE)</f>
        <v>87.841132891629698</v>
      </c>
      <c r="AA7" s="122">
        <f>VLOOKUP($A7,'RevPAR Raw Data'!$B$6:$BE$43,'RevPAR Raw Data'!AJ$1,FALSE)</f>
        <v>85.622602231304697</v>
      </c>
      <c r="AB7" s="122">
        <f>VLOOKUP($A7,'RevPAR Raw Data'!$B$6:$BE$43,'RevPAR Raw Data'!AK$1,FALSE)</f>
        <v>76.339367368629397</v>
      </c>
      <c r="AC7" s="123">
        <f>VLOOKUP($A7,'RevPAR Raw Data'!$B$6:$BE$43,'RevPAR Raw Data'!AL$1,FALSE)</f>
        <v>75.820082042480195</v>
      </c>
      <c r="AD7" s="122">
        <f>VLOOKUP($A7,'RevPAR Raw Data'!$B$6:$BE$43,'RevPAR Raw Data'!AN$1,FALSE)</f>
        <v>90.567611125557306</v>
      </c>
      <c r="AE7" s="122">
        <f>VLOOKUP($A7,'RevPAR Raw Data'!$B$6:$BE$43,'RevPAR Raw Data'!AO$1,FALSE)</f>
        <v>92.683062411089196</v>
      </c>
      <c r="AF7" s="123">
        <f>VLOOKUP($A7,'RevPAR Raw Data'!$B$6:$BE$43,'RevPAR Raw Data'!AP$1,FALSE)</f>
        <v>91.625503580095</v>
      </c>
      <c r="AG7" s="124">
        <f>VLOOKUP($A7,'RevPAR Raw Data'!$B$6:$BE$43,'RevPAR Raw Data'!AR$1,FALSE)</f>
        <v>80.336426524762103</v>
      </c>
    </row>
    <row r="8" spans="1:33" x14ac:dyDescent="0.2">
      <c r="A8" s="101" t="s">
        <v>125</v>
      </c>
      <c r="B8" s="89">
        <f>(VLOOKUP($A7,'Occupancy Raw Data'!$B$8:$BE$45,'Occupancy Raw Data'!AT$3,FALSE))/100</f>
        <v>-1.30029756013162E-2</v>
      </c>
      <c r="C8" s="90">
        <f>(VLOOKUP($A7,'Occupancy Raw Data'!$B$8:$BE$45,'Occupancy Raw Data'!AU$3,FALSE))/100</f>
        <v>-2.3542269614957801E-2</v>
      </c>
      <c r="D8" s="90">
        <f>(VLOOKUP($A7,'Occupancy Raw Data'!$B$8:$BE$45,'Occupancy Raw Data'!AV$3,FALSE))/100</f>
        <v>-1.6383858037961802E-2</v>
      </c>
      <c r="E8" s="90">
        <f>(VLOOKUP($A7,'Occupancy Raw Data'!$B$8:$BE$45,'Occupancy Raw Data'!AW$3,FALSE))/100</f>
        <v>-2.48638361654351E-2</v>
      </c>
      <c r="F8" s="90">
        <f>(VLOOKUP($A7,'Occupancy Raw Data'!$B$8:$BE$45,'Occupancy Raw Data'!AX$3,FALSE))/100</f>
        <v>-2.5523762772902702E-2</v>
      </c>
      <c r="G8" s="90">
        <f>(VLOOKUP($A7,'Occupancy Raw Data'!$B$8:$BE$45,'Occupancy Raw Data'!AY$3,FALSE))/100</f>
        <v>-2.1057968068828301E-2</v>
      </c>
      <c r="H8" s="91">
        <f>(VLOOKUP($A7,'Occupancy Raw Data'!$B$8:$BE$45,'Occupancy Raw Data'!BA$3,FALSE))/100</f>
        <v>-5.5954191910597695E-3</v>
      </c>
      <c r="I8" s="91">
        <f>(VLOOKUP($A7,'Occupancy Raw Data'!$B$8:$BE$45,'Occupancy Raw Data'!BB$3,FALSE))/100</f>
        <v>-1.81697941959089E-2</v>
      </c>
      <c r="J8" s="90">
        <f>(VLOOKUP($A7,'Occupancy Raw Data'!$B$8:$BE$45,'Occupancy Raw Data'!BC$3,FALSE))/100</f>
        <v>-1.1964143135830701E-2</v>
      </c>
      <c r="K8" s="92">
        <f>(VLOOKUP($A7,'Occupancy Raw Data'!$B$8:$BE$45,'Occupancy Raw Data'!BE$3,FALSE))/100</f>
        <v>-1.81924642234585E-2</v>
      </c>
      <c r="M8" s="89">
        <f>(VLOOKUP($A7,'ADR Raw Data'!$B$6:$BE$49,'ADR Raw Data'!AT$1,FALSE))/100</f>
        <v>-1.2250045355570201E-2</v>
      </c>
      <c r="N8" s="90">
        <f>(VLOOKUP($A7,'ADR Raw Data'!$B$6:$BE$49,'ADR Raw Data'!AU$1,FALSE))/100</f>
        <v>-7.8923184078365412E-3</v>
      </c>
      <c r="O8" s="90">
        <f>(VLOOKUP($A7,'ADR Raw Data'!$B$6:$BE$49,'ADR Raw Data'!AV$1,FALSE))/100</f>
        <v>-2.0567506130569498E-3</v>
      </c>
      <c r="P8" s="90">
        <f>(VLOOKUP($A7,'ADR Raw Data'!$B$6:$BE$49,'ADR Raw Data'!AW$1,FALSE))/100</f>
        <v>-8.9787206190515799E-3</v>
      </c>
      <c r="Q8" s="90">
        <f>(VLOOKUP($A7,'ADR Raw Data'!$B$6:$BE$49,'ADR Raw Data'!AX$1,FALSE))/100</f>
        <v>-1.0829694633168302E-2</v>
      </c>
      <c r="R8" s="90">
        <f>(VLOOKUP($A7,'ADR Raw Data'!$B$6:$BE$49,'ADR Raw Data'!AY$1,FALSE))/100</f>
        <v>-8.0784657579496093E-3</v>
      </c>
      <c r="S8" s="91">
        <f>(VLOOKUP($A7,'ADR Raw Data'!$B$6:$BE$49,'ADR Raw Data'!BA$1,FALSE))/100</f>
        <v>-8.3625912134484611E-3</v>
      </c>
      <c r="T8" s="91">
        <f>(VLOOKUP($A7,'ADR Raw Data'!$B$6:$BE$49,'ADR Raw Data'!BB$1,FALSE))/100</f>
        <v>-1.6544361702199299E-2</v>
      </c>
      <c r="U8" s="90">
        <f>(VLOOKUP($A7,'ADR Raw Data'!$B$6:$BE$49,'ADR Raw Data'!BC$1,FALSE))/100</f>
        <v>-1.2571880092380201E-2</v>
      </c>
      <c r="V8" s="92">
        <f>(VLOOKUP($A7,'ADR Raw Data'!$B$6:$BE$49,'ADR Raw Data'!BE$1,FALSE))/100</f>
        <v>-9.4624098986205996E-3</v>
      </c>
      <c r="X8" s="89">
        <f>(VLOOKUP($A7,'RevPAR Raw Data'!$B$6:$BE$49,'RevPAR Raw Data'!AT$1,FALSE))/100</f>
        <v>-2.5093733916012998E-2</v>
      </c>
      <c r="Y8" s="90">
        <f>(VLOOKUP($A7,'RevPAR Raw Data'!$B$6:$BE$49,'RevPAR Raw Data'!AU$1,FALSE))/100</f>
        <v>-3.12487849349499E-2</v>
      </c>
      <c r="Z8" s="90">
        <f>(VLOOKUP($A7,'RevPAR Raw Data'!$B$6:$BE$49,'RevPAR Raw Data'!AV$1,FALSE))/100</f>
        <v>-1.8406911140954999E-2</v>
      </c>
      <c r="AA8" s="90">
        <f>(VLOOKUP($A7,'RevPAR Raw Data'!$B$6:$BE$49,'RevPAR Raw Data'!AW$1,FALSE))/100</f>
        <v>-3.3619311346039404E-2</v>
      </c>
      <c r="AB8" s="90">
        <f>(VLOOKUP($A7,'RevPAR Raw Data'!$B$6:$BE$49,'RevPAR Raw Data'!AX$1,FALSE))/100</f>
        <v>-3.6077042849351003E-2</v>
      </c>
      <c r="AC8" s="90">
        <f>(VLOOKUP($A7,'RevPAR Raw Data'!$B$6:$BE$49,'RevPAR Raw Data'!AY$1,FALSE))/100</f>
        <v>-2.8966317752801798E-2</v>
      </c>
      <c r="AD8" s="91">
        <f>(VLOOKUP($A7,'RevPAR Raw Data'!$B$6:$BE$49,'RevPAR Raw Data'!BA$1,FALSE))/100</f>
        <v>-1.3911218201145501E-2</v>
      </c>
      <c r="AE8" s="91">
        <f>(VLOOKUP($A7,'RevPAR Raw Data'!$B$6:$BE$49,'RevPAR Raw Data'!BB$1,FALSE))/100</f>
        <v>-3.4413548250876599E-2</v>
      </c>
      <c r="AF8" s="90">
        <f>(VLOOKUP($A7,'RevPAR Raw Data'!$B$6:$BE$49,'RevPAR Raw Data'!BC$1,FALSE))/100</f>
        <v>-2.4385611455299203E-2</v>
      </c>
      <c r="AG8" s="92">
        <f>(VLOOKUP($A7,'RevPAR Raw Data'!$B$6:$BE$49,'RevPAR Raw Data'!BE$1,FALSE))/100</f>
        <v>-2.7482729568530703E-2</v>
      </c>
    </row>
    <row r="9" spans="1:33" x14ac:dyDescent="0.2">
      <c r="A9" s="129"/>
      <c r="B9" s="130"/>
      <c r="C9" s="131"/>
      <c r="D9" s="131"/>
      <c r="E9" s="131"/>
      <c r="F9" s="131"/>
      <c r="G9" s="132"/>
      <c r="H9" s="131"/>
      <c r="I9" s="131"/>
      <c r="J9" s="132"/>
      <c r="K9" s="133"/>
      <c r="M9" s="130"/>
      <c r="N9" s="131"/>
      <c r="O9" s="131"/>
      <c r="P9" s="131"/>
      <c r="Q9" s="131"/>
      <c r="R9" s="132"/>
      <c r="S9" s="131"/>
      <c r="T9" s="131"/>
      <c r="U9" s="132"/>
      <c r="V9" s="133"/>
      <c r="X9" s="130"/>
      <c r="Y9" s="131"/>
      <c r="Z9" s="131"/>
      <c r="AA9" s="131"/>
      <c r="AB9" s="131"/>
      <c r="AC9" s="132"/>
      <c r="AD9" s="131"/>
      <c r="AE9" s="131"/>
      <c r="AF9" s="132"/>
      <c r="AG9" s="133"/>
    </row>
    <row r="10" spans="1:33" x14ac:dyDescent="0.2">
      <c r="A10" s="134" t="s">
        <v>119</v>
      </c>
      <c r="B10" s="135"/>
      <c r="C10" s="136"/>
      <c r="D10" s="136"/>
      <c r="E10" s="136"/>
      <c r="F10" s="136"/>
      <c r="G10" s="137"/>
      <c r="H10" s="136"/>
      <c r="I10" s="136"/>
      <c r="J10" s="137"/>
      <c r="K10" s="138"/>
      <c r="M10" s="121"/>
      <c r="N10" s="122"/>
      <c r="O10" s="122"/>
      <c r="P10" s="122"/>
      <c r="Q10" s="122"/>
      <c r="R10" s="123"/>
      <c r="S10" s="122"/>
      <c r="T10" s="122"/>
      <c r="U10" s="123"/>
      <c r="V10" s="124"/>
      <c r="X10" s="121"/>
      <c r="Y10" s="122"/>
      <c r="Z10" s="122"/>
      <c r="AA10" s="122"/>
      <c r="AB10" s="122"/>
      <c r="AC10" s="123"/>
      <c r="AD10" s="122"/>
      <c r="AE10" s="122"/>
      <c r="AF10" s="123"/>
      <c r="AG10" s="124"/>
    </row>
    <row r="11" spans="1:33" x14ac:dyDescent="0.2">
      <c r="A11" s="116" t="s">
        <v>112</v>
      </c>
      <c r="B11" s="93">
        <f>(VLOOKUP($A11,'Occupancy Raw Data'!$B$8:$BE$51,'Occupancy Raw Data'!AG$3,FALSE))/100</f>
        <v>0.46044413601665496</v>
      </c>
      <c r="C11" s="99">
        <f>(VLOOKUP($A11,'Occupancy Raw Data'!$B$8:$BE$51,'Occupancy Raw Data'!AH$3,FALSE))/100</f>
        <v>0.61242192921582206</v>
      </c>
      <c r="D11" s="99">
        <f>(VLOOKUP($A11,'Occupancy Raw Data'!$B$8:$BE$51,'Occupancy Raw Data'!AI$3,FALSE))/100</f>
        <v>0.66733171408743897</v>
      </c>
      <c r="E11" s="99">
        <f>(VLOOKUP($A11,'Occupancy Raw Data'!$B$8:$BE$51,'Occupancy Raw Data'!AJ$3,FALSE))/100</f>
        <v>0.62508674531575203</v>
      </c>
      <c r="F11" s="99">
        <f>(VLOOKUP($A11,'Occupancy Raw Data'!$B$8:$BE$51,'Occupancy Raw Data'!AK$3,FALSE))/100</f>
        <v>0.56106870229007599</v>
      </c>
      <c r="G11" s="100">
        <f>(VLOOKUP($A11,'Occupancy Raw Data'!$B$8:$BE$51,'Occupancy Raw Data'!AL$3,FALSE))/100</f>
        <v>0.58527064538514895</v>
      </c>
      <c r="H11" s="99">
        <f>(VLOOKUP($A11,'Occupancy Raw Data'!$B$8:$BE$51,'Occupancy Raw Data'!AN$3,FALSE))/100</f>
        <v>0.57581540596807701</v>
      </c>
      <c r="I11" s="99">
        <f>(VLOOKUP($A11,'Occupancy Raw Data'!$B$8:$BE$51,'Occupancy Raw Data'!AO$3,FALSE))/100</f>
        <v>0.61979528105482307</v>
      </c>
      <c r="J11" s="100">
        <f>(VLOOKUP($A11,'Occupancy Raw Data'!$B$8:$BE$51,'Occupancy Raw Data'!AP$3,FALSE))/100</f>
        <v>0.59780534351144998</v>
      </c>
      <c r="K11" s="94">
        <f>(VLOOKUP($A11,'Occupancy Raw Data'!$B$8:$BE$51,'Occupancy Raw Data'!AR$3,FALSE))/100</f>
        <v>0.58885198770694902</v>
      </c>
      <c r="M11" s="121">
        <f>VLOOKUP($A11,'ADR Raw Data'!$B$6:$BE$49,'ADR Raw Data'!AG$1,FALSE)</f>
        <v>271.75693481537297</v>
      </c>
      <c r="N11" s="122">
        <f>VLOOKUP($A11,'ADR Raw Data'!$B$6:$BE$49,'ADR Raw Data'!AH$1,FALSE)</f>
        <v>277.443706798866</v>
      </c>
      <c r="O11" s="122">
        <f>VLOOKUP($A11,'ADR Raw Data'!$B$6:$BE$49,'ADR Raw Data'!AI$1,FALSE)</f>
        <v>284.12168984791299</v>
      </c>
      <c r="P11" s="122">
        <f>VLOOKUP($A11,'ADR Raw Data'!$B$6:$BE$49,'ADR Raw Data'!AJ$1,FALSE)</f>
        <v>283.02792395226197</v>
      </c>
      <c r="Q11" s="122">
        <f>VLOOKUP($A11,'ADR Raw Data'!$B$6:$BE$49,'ADR Raw Data'!AK$1,FALSE)</f>
        <v>278.11293444650499</v>
      </c>
      <c r="R11" s="123">
        <f>VLOOKUP($A11,'ADR Raw Data'!$B$6:$BE$49,'ADR Raw Data'!AL$1,FALSE)</f>
        <v>279.39292189120999</v>
      </c>
      <c r="S11" s="122">
        <f>VLOOKUP($A11,'ADR Raw Data'!$B$6:$BE$49,'ADR Raw Data'!AN$1,FALSE)</f>
        <v>343.77110032763397</v>
      </c>
      <c r="T11" s="122">
        <f>VLOOKUP($A11,'ADR Raw Data'!$B$6:$BE$49,'ADR Raw Data'!AO$1,FALSE)</f>
        <v>342.325890571012</v>
      </c>
      <c r="U11" s="123">
        <f>VLOOKUP($A11,'ADR Raw Data'!$B$6:$BE$49,'ADR Raw Data'!AP$1,FALSE)</f>
        <v>343.02191483020499</v>
      </c>
      <c r="V11" s="124">
        <f>VLOOKUP($A11,'ADR Raw Data'!$B$6:$BE$49,'ADR Raw Data'!AR$1,FALSE)</f>
        <v>297.84905240339901</v>
      </c>
      <c r="X11" s="121">
        <f>VLOOKUP($A11,'RevPAR Raw Data'!$B$6:$BE$49,'RevPAR Raw Data'!AG$1,FALSE)</f>
        <v>125.12888705759801</v>
      </c>
      <c r="Y11" s="122">
        <f>VLOOKUP($A11,'RevPAR Raw Data'!$B$6:$BE$49,'RevPAR Raw Data'!AH$1,FALSE)</f>
        <v>169.91261016655099</v>
      </c>
      <c r="Z11" s="122">
        <f>VLOOKUP($A11,'RevPAR Raw Data'!$B$6:$BE$49,'RevPAR Raw Data'!AI$1,FALSE)</f>
        <v>189.603414295628</v>
      </c>
      <c r="AA11" s="122">
        <f>VLOOKUP($A11,'RevPAR Raw Data'!$B$6:$BE$49,'RevPAR Raw Data'!AJ$1,FALSE)</f>
        <v>176.917003816793</v>
      </c>
      <c r="AB11" s="122">
        <f>VLOOKUP($A11,'RevPAR Raw Data'!$B$6:$BE$49,'RevPAR Raw Data'!AK$1,FALSE)</f>
        <v>156.04046321998601</v>
      </c>
      <c r="AC11" s="123">
        <f>VLOOKUP($A11,'RevPAR Raw Data'!$B$6:$BE$49,'RevPAR Raw Data'!AL$1,FALSE)</f>
        <v>163.52047571131101</v>
      </c>
      <c r="AD11" s="122">
        <f>VLOOKUP($A11,'RevPAR Raw Data'!$B$6:$BE$49,'RevPAR Raw Data'!AN$1,FALSE)</f>
        <v>197.948695695249</v>
      </c>
      <c r="AE11" s="122">
        <f>VLOOKUP($A11,'RevPAR Raw Data'!$B$6:$BE$49,'RevPAR Raw Data'!AO$1,FALSE)</f>
        <v>212.17197155880299</v>
      </c>
      <c r="AF11" s="123">
        <f>VLOOKUP($A11,'RevPAR Raw Data'!$B$6:$BE$49,'RevPAR Raw Data'!AP$1,FALSE)</f>
        <v>205.06033362702601</v>
      </c>
      <c r="AG11" s="124">
        <f>VLOOKUP($A11,'RevPAR Raw Data'!$B$6:$BE$49,'RevPAR Raw Data'!AR$1,FALSE)</f>
        <v>175.38900654437299</v>
      </c>
    </row>
    <row r="12" spans="1:33" x14ac:dyDescent="0.2">
      <c r="A12" s="101" t="s">
        <v>125</v>
      </c>
      <c r="B12" s="89">
        <f>(VLOOKUP($A11,'Occupancy Raw Data'!$B$8:$BE$51,'Occupancy Raw Data'!AT$3,FALSE))/100</f>
        <v>-1.5337312231308201E-2</v>
      </c>
      <c r="C12" s="90">
        <f>(VLOOKUP($A11,'Occupancy Raw Data'!$B$8:$BE$51,'Occupancy Raw Data'!AU$3,FALSE))/100</f>
        <v>-2.8304641958084898E-2</v>
      </c>
      <c r="D12" s="90">
        <f>(VLOOKUP($A11,'Occupancy Raw Data'!$B$8:$BE$51,'Occupancy Raw Data'!AV$3,FALSE))/100</f>
        <v>-2.5865358037615097E-2</v>
      </c>
      <c r="E12" s="90">
        <f>(VLOOKUP($A11,'Occupancy Raw Data'!$B$8:$BE$51,'Occupancy Raw Data'!AW$3,FALSE))/100</f>
        <v>-4.9129808146700607E-2</v>
      </c>
      <c r="F12" s="90">
        <f>(VLOOKUP($A11,'Occupancy Raw Data'!$B$8:$BE$51,'Occupancy Raw Data'!AX$3,FALSE))/100</f>
        <v>-3.5087201472850699E-3</v>
      </c>
      <c r="G12" s="90">
        <f>(VLOOKUP($A11,'Occupancy Raw Data'!$B$8:$BE$51,'Occupancy Raw Data'!AY$3,FALSE))/100</f>
        <v>-2.56390113374181E-2</v>
      </c>
      <c r="H12" s="91">
        <f>(VLOOKUP($A11,'Occupancy Raw Data'!$B$8:$BE$51,'Occupancy Raw Data'!BA$3,FALSE))/100</f>
        <v>-4.9732180330525601E-2</v>
      </c>
      <c r="I12" s="91">
        <f>(VLOOKUP($A11,'Occupancy Raw Data'!$B$8:$BE$51,'Occupancy Raw Data'!BB$3,FALSE))/100</f>
        <v>-5.4177300893082793E-2</v>
      </c>
      <c r="J12" s="90">
        <f>(VLOOKUP($A11,'Occupancy Raw Data'!$B$8:$BE$51,'Occupancy Raw Data'!BC$3,FALSE))/100</f>
        <v>-5.20416992419118E-2</v>
      </c>
      <c r="K12" s="92">
        <f>(VLOOKUP($A11,'Occupancy Raw Data'!$B$8:$BE$51,'Occupancy Raw Data'!BE$3,FALSE))/100</f>
        <v>-3.3447553073195004E-2</v>
      </c>
      <c r="M12" s="89">
        <f>(VLOOKUP($A11,'ADR Raw Data'!$B$6:$BE$49,'ADR Raw Data'!AT$1,FALSE))/100</f>
        <v>1.7726935480443299E-2</v>
      </c>
      <c r="N12" s="90">
        <f>(VLOOKUP($A11,'ADR Raw Data'!$B$6:$BE$49,'ADR Raw Data'!AU$1,FALSE))/100</f>
        <v>3.01241731594637E-2</v>
      </c>
      <c r="O12" s="90">
        <f>(VLOOKUP($A11,'ADR Raw Data'!$B$6:$BE$49,'ADR Raw Data'!AV$1,FALSE))/100</f>
        <v>7.33132533655556E-3</v>
      </c>
      <c r="P12" s="90">
        <f>(VLOOKUP($A11,'ADR Raw Data'!$B$6:$BE$49,'ADR Raw Data'!AW$1,FALSE))/100</f>
        <v>-3.0382107291350002E-3</v>
      </c>
      <c r="Q12" s="90">
        <f>(VLOOKUP($A11,'ADR Raw Data'!$B$6:$BE$49,'ADR Raw Data'!AX$1,FALSE))/100</f>
        <v>-3.06535950441265E-2</v>
      </c>
      <c r="R12" s="90">
        <f>(VLOOKUP($A11,'ADR Raw Data'!$B$6:$BE$49,'ADR Raw Data'!AY$1,FALSE))/100</f>
        <v>3.7267909720109398E-3</v>
      </c>
      <c r="S12" s="91">
        <f>(VLOOKUP($A11,'ADR Raw Data'!$B$6:$BE$49,'ADR Raw Data'!BA$1,FALSE))/100</f>
        <v>3.96156278098906E-2</v>
      </c>
      <c r="T12" s="91">
        <f>(VLOOKUP($A11,'ADR Raw Data'!$B$6:$BE$49,'ADR Raw Data'!BB$1,FALSE))/100</f>
        <v>2.98091595254469E-3</v>
      </c>
      <c r="U12" s="90">
        <f>(VLOOKUP($A11,'ADR Raw Data'!$B$6:$BE$49,'ADR Raw Data'!BC$1,FALSE))/100</f>
        <v>2.0297296753921602E-2</v>
      </c>
      <c r="V12" s="92">
        <f>(VLOOKUP($A11,'ADR Raw Data'!$B$6:$BE$49,'ADR Raw Data'!BE$1,FALSE))/100</f>
        <v>8.0778955225988408E-3</v>
      </c>
      <c r="X12" s="89">
        <f>(VLOOKUP($A11,'RevPAR Raw Data'!$B$6:$BE$49,'RevPAR Raw Data'!AT$1,FALSE))/100</f>
        <v>2.1177397047671999E-3</v>
      </c>
      <c r="Y12" s="90">
        <f>(VLOOKUP($A11,'RevPAR Raw Data'!$B$6:$BE$49,'RevPAR Raw Data'!AU$1,FALSE))/100</f>
        <v>9.6687726581682492E-4</v>
      </c>
      <c r="Z12" s="90">
        <f>(VLOOKUP($A11,'RevPAR Raw Data'!$B$6:$BE$49,'RevPAR Raw Data'!AV$1,FALSE))/100</f>
        <v>-1.8723660055779801E-2</v>
      </c>
      <c r="AA12" s="90">
        <f>(VLOOKUP($A11,'RevPAR Raw Data'!$B$6:$BE$49,'RevPAR Raw Data'!AW$1,FALSE))/100</f>
        <v>-5.20187521656039E-2</v>
      </c>
      <c r="AB12" s="90">
        <f>(VLOOKUP($A11,'RevPAR Raw Data'!$B$6:$BE$49,'RevPAR Raw Data'!AX$1,FALSE))/100</f>
        <v>-3.4054760304893496E-2</v>
      </c>
      <c r="AC12" s="90">
        <f>(VLOOKUP($A11,'RevPAR Raw Data'!$B$6:$BE$49,'RevPAR Raw Data'!AY$1,FALSE))/100</f>
        <v>-2.20077716013907E-2</v>
      </c>
      <c r="AD12" s="91">
        <f>(VLOOKUP($A11,'RevPAR Raw Data'!$B$6:$BE$49,'RevPAR Raw Data'!BA$1,FALSE))/100</f>
        <v>-1.20867240667834E-2</v>
      </c>
      <c r="AE12" s="91">
        <f>(VLOOKUP($A11,'RevPAR Raw Data'!$B$6:$BE$49,'RevPAR Raw Data'!BB$1,FALSE))/100</f>
        <v>-5.1357882921036102E-2</v>
      </c>
      <c r="AF12" s="90">
        <f>(VLOOKUP($A11,'RevPAR Raw Data'!$B$6:$BE$49,'RevPAR Raw Data'!BC$1,FALSE))/100</f>
        <v>-3.2800708301081595E-2</v>
      </c>
      <c r="AG12" s="92">
        <f>(VLOOKUP($A11,'RevPAR Raw Data'!$B$6:$BE$49,'RevPAR Raw Data'!BE$1,FALSE))/100</f>
        <v>-2.5639843389808001E-2</v>
      </c>
    </row>
    <row r="13" spans="1:33" x14ac:dyDescent="0.2">
      <c r="A13" s="139"/>
      <c r="B13" s="117"/>
      <c r="C13" s="118"/>
      <c r="D13" s="118"/>
      <c r="E13" s="118"/>
      <c r="F13" s="118"/>
      <c r="G13" s="119"/>
      <c r="H13" s="99"/>
      <c r="I13" s="99"/>
      <c r="J13" s="119"/>
      <c r="K13" s="120"/>
      <c r="M13" s="121"/>
      <c r="N13" s="122"/>
      <c r="O13" s="122"/>
      <c r="P13" s="122"/>
      <c r="Q13" s="122"/>
      <c r="R13" s="123"/>
      <c r="S13" s="122"/>
      <c r="T13" s="122"/>
      <c r="U13" s="123"/>
      <c r="V13" s="124"/>
      <c r="X13" s="121"/>
      <c r="Y13" s="122"/>
      <c r="Z13" s="122"/>
      <c r="AA13" s="122"/>
      <c r="AB13" s="122"/>
      <c r="AC13" s="123"/>
      <c r="AD13" s="122"/>
      <c r="AE13" s="122"/>
      <c r="AF13" s="123"/>
      <c r="AG13" s="124"/>
    </row>
    <row r="14" spans="1:33" x14ac:dyDescent="0.2">
      <c r="A14" s="116" t="s">
        <v>113</v>
      </c>
      <c r="B14" s="93">
        <f>(VLOOKUP($A14,'Occupancy Raw Data'!$B$8:$BE$51,'Occupancy Raw Data'!AG$3,FALSE))/100</f>
        <v>0.48357934753940301</v>
      </c>
      <c r="C14" s="99">
        <f>(VLOOKUP($A14,'Occupancy Raw Data'!$B$8:$BE$51,'Occupancy Raw Data'!AH$3,FALSE))/100</f>
        <v>0.67290569607013895</v>
      </c>
      <c r="D14" s="99">
        <f>(VLOOKUP($A14,'Occupancy Raw Data'!$B$8:$BE$51,'Occupancy Raw Data'!AI$3,FALSE))/100</f>
        <v>0.76457213536692903</v>
      </c>
      <c r="E14" s="99">
        <f>(VLOOKUP($A14,'Occupancy Raw Data'!$B$8:$BE$51,'Occupancy Raw Data'!AJ$3,FALSE))/100</f>
        <v>0.74032541176684508</v>
      </c>
      <c r="F14" s="99">
        <f>(VLOOKUP($A14,'Occupancy Raw Data'!$B$8:$BE$51,'Occupancy Raw Data'!AK$3,FALSE))/100</f>
        <v>0.66372904786590592</v>
      </c>
      <c r="G14" s="100">
        <f>(VLOOKUP($A14,'Occupancy Raw Data'!$B$8:$BE$51,'Occupancy Raw Data'!AL$3,FALSE))/100</f>
        <v>0.665022327721844</v>
      </c>
      <c r="H14" s="99">
        <f>(VLOOKUP($A14,'Occupancy Raw Data'!$B$8:$BE$51,'Occupancy Raw Data'!AN$3,FALSE))/100</f>
        <v>0.70623811992396701</v>
      </c>
      <c r="I14" s="99">
        <f>(VLOOKUP($A14,'Occupancy Raw Data'!$B$8:$BE$51,'Occupancy Raw Data'!AO$3,FALSE))/100</f>
        <v>0.72394187102633889</v>
      </c>
      <c r="J14" s="100">
        <f>(VLOOKUP($A14,'Occupancy Raw Data'!$B$8:$BE$51,'Occupancy Raw Data'!AP$3,FALSE))/100</f>
        <v>0.71509590871289996</v>
      </c>
      <c r="K14" s="94">
        <f>(VLOOKUP($A14,'Occupancy Raw Data'!$B$8:$BE$51,'Occupancy Raw Data'!AR$3,FALSE))/100</f>
        <v>0.67933589497777302</v>
      </c>
      <c r="M14" s="121">
        <f>VLOOKUP($A14,'ADR Raw Data'!$B$6:$BE$49,'ADR Raw Data'!AG$1,FALSE)</f>
        <v>175.14755374170099</v>
      </c>
      <c r="N14" s="122">
        <f>VLOOKUP($A14,'ADR Raw Data'!$B$6:$BE$49,'ADR Raw Data'!AH$1,FALSE)</f>
        <v>198.427659755636</v>
      </c>
      <c r="O14" s="122">
        <f>VLOOKUP($A14,'ADR Raw Data'!$B$6:$BE$49,'ADR Raw Data'!AI$1,FALSE)</f>
        <v>208.80453281311301</v>
      </c>
      <c r="P14" s="122">
        <f>VLOOKUP($A14,'ADR Raw Data'!$B$6:$BE$49,'ADR Raw Data'!AJ$1,FALSE)</f>
        <v>202.49798245721701</v>
      </c>
      <c r="Q14" s="122">
        <f>VLOOKUP($A14,'ADR Raw Data'!$B$6:$BE$49,'ADR Raw Data'!AK$1,FALSE)</f>
        <v>185.64910714041</v>
      </c>
      <c r="R14" s="123">
        <f>VLOOKUP($A14,'ADR Raw Data'!$B$6:$BE$49,'ADR Raw Data'!AL$1,FALSE)</f>
        <v>195.78352486009501</v>
      </c>
      <c r="S14" s="122">
        <f>VLOOKUP($A14,'ADR Raw Data'!$B$6:$BE$49,'ADR Raw Data'!AN$1,FALSE)</f>
        <v>184.33387209766499</v>
      </c>
      <c r="T14" s="122">
        <f>VLOOKUP($A14,'ADR Raw Data'!$B$6:$BE$49,'ADR Raw Data'!AO$1,FALSE)</f>
        <v>188.40068539382199</v>
      </c>
      <c r="U14" s="123">
        <f>VLOOKUP($A14,'ADR Raw Data'!$B$6:$BE$49,'ADR Raw Data'!AP$1,FALSE)</f>
        <v>186.39380778982999</v>
      </c>
      <c r="V14" s="124">
        <f>VLOOKUP($A14,'ADR Raw Data'!$B$6:$BE$49,'ADR Raw Data'!AR$1,FALSE)</f>
        <v>192.958179973803</v>
      </c>
      <c r="X14" s="121">
        <f>VLOOKUP($A14,'RevPAR Raw Data'!$B$6:$BE$49,'RevPAR Raw Data'!AG$1,FALSE)</f>
        <v>84.697739761534393</v>
      </c>
      <c r="Y14" s="122">
        <f>VLOOKUP($A14,'RevPAR Raw Data'!$B$6:$BE$49,'RevPAR Raw Data'!AH$1,FALSE)</f>
        <v>133.523102507434</v>
      </c>
      <c r="Z14" s="122">
        <f>VLOOKUP($A14,'RevPAR Raw Data'!$B$6:$BE$49,'RevPAR Raw Data'!AI$1,FALSE)</f>
        <v>159.64612752721601</v>
      </c>
      <c r="AA14" s="122">
        <f>VLOOKUP($A14,'RevPAR Raw Data'!$B$6:$BE$49,'RevPAR Raw Data'!AJ$1,FALSE)</f>
        <v>149.91440224459501</v>
      </c>
      <c r="AB14" s="122">
        <f>VLOOKUP($A14,'RevPAR Raw Data'!$B$6:$BE$49,'RevPAR Raw Data'!AK$1,FALSE)</f>
        <v>123.22070511946001</v>
      </c>
      <c r="AC14" s="123">
        <f>VLOOKUP($A14,'RevPAR Raw Data'!$B$6:$BE$49,'RevPAR Raw Data'!AL$1,FALSE)</f>
        <v>130.200415432048</v>
      </c>
      <c r="AD14" s="122">
        <f>VLOOKUP($A14,'RevPAR Raw Data'!$B$6:$BE$49,'RevPAR Raw Data'!AN$1,FALSE)</f>
        <v>130.18360726856</v>
      </c>
      <c r="AE14" s="122">
        <f>VLOOKUP($A14,'RevPAR Raw Data'!$B$6:$BE$49,'RevPAR Raw Data'!AO$1,FALSE)</f>
        <v>136.391144686648</v>
      </c>
      <c r="AF14" s="123">
        <f>VLOOKUP($A14,'RevPAR Raw Data'!$B$6:$BE$49,'RevPAR Raw Data'!AP$1,FALSE)</f>
        <v>133.28944935992601</v>
      </c>
      <c r="AG14" s="124">
        <f>VLOOKUP($A14,'RevPAR Raw Data'!$B$6:$BE$49,'RevPAR Raw Data'!AR$1,FALSE)</f>
        <v>131.083417885785</v>
      </c>
    </row>
    <row r="15" spans="1:33" x14ac:dyDescent="0.2">
      <c r="A15" s="101" t="s">
        <v>125</v>
      </c>
      <c r="B15" s="89">
        <f>(VLOOKUP($A14,'Occupancy Raw Data'!$B$8:$BE$51,'Occupancy Raw Data'!AT$3,FALSE))/100</f>
        <v>-3.1783340611462603E-2</v>
      </c>
      <c r="C15" s="90">
        <f>(VLOOKUP($A14,'Occupancy Raw Data'!$B$8:$BE$51,'Occupancy Raw Data'!AU$3,FALSE))/100</f>
        <v>-6.5278921064362602E-2</v>
      </c>
      <c r="D15" s="90">
        <f>(VLOOKUP($A14,'Occupancy Raw Data'!$B$8:$BE$51,'Occupancy Raw Data'!AV$3,FALSE))/100</f>
        <v>-5.6731882074273203E-2</v>
      </c>
      <c r="E15" s="90">
        <f>(VLOOKUP($A14,'Occupancy Raw Data'!$B$8:$BE$51,'Occupancy Raw Data'!AW$3,FALSE))/100</f>
        <v>-6.0951863270943499E-2</v>
      </c>
      <c r="F15" s="90">
        <f>(VLOOKUP($A14,'Occupancy Raw Data'!$B$8:$BE$51,'Occupancy Raw Data'!AX$3,FALSE))/100</f>
        <v>-5.5812576514704594E-2</v>
      </c>
      <c r="G15" s="90">
        <f>(VLOOKUP($A14,'Occupancy Raw Data'!$B$8:$BE$51,'Occupancy Raw Data'!AY$3,FALSE))/100</f>
        <v>-5.5701872788591705E-2</v>
      </c>
      <c r="H15" s="91">
        <f>(VLOOKUP($A14,'Occupancy Raw Data'!$B$8:$BE$51,'Occupancy Raw Data'!BA$3,FALSE))/100</f>
        <v>-1.2922655101936799E-2</v>
      </c>
      <c r="I15" s="91">
        <f>(VLOOKUP($A14,'Occupancy Raw Data'!$B$8:$BE$51,'Occupancy Raw Data'!BB$3,FALSE))/100</f>
        <v>-3.5517251991769701E-2</v>
      </c>
      <c r="J15" s="90">
        <f>(VLOOKUP($A14,'Occupancy Raw Data'!$B$8:$BE$51,'Occupancy Raw Data'!BC$3,FALSE))/100</f>
        <v>-2.4482490633000297E-2</v>
      </c>
      <c r="K15" s="92">
        <f>(VLOOKUP($A14,'Occupancy Raw Data'!$B$8:$BE$51,'Occupancy Raw Data'!BE$3,FALSE))/100</f>
        <v>-4.6524743706783805E-2</v>
      </c>
      <c r="M15" s="89">
        <f>(VLOOKUP($A14,'ADR Raw Data'!$B$6:$BE$49,'ADR Raw Data'!AT$1,FALSE))/100</f>
        <v>-1.37548676179378E-2</v>
      </c>
      <c r="N15" s="90">
        <f>(VLOOKUP($A14,'ADR Raw Data'!$B$6:$BE$49,'ADR Raw Data'!AU$1,FALSE))/100</f>
        <v>-2.3698545514632898E-3</v>
      </c>
      <c r="O15" s="90">
        <f>(VLOOKUP($A14,'ADR Raw Data'!$B$6:$BE$49,'ADR Raw Data'!AV$1,FALSE))/100</f>
        <v>5.35362211509283E-3</v>
      </c>
      <c r="P15" s="90">
        <f>(VLOOKUP($A14,'ADR Raw Data'!$B$6:$BE$49,'ADR Raw Data'!AW$1,FALSE))/100</f>
        <v>-3.8499526083174301E-3</v>
      </c>
      <c r="Q15" s="90">
        <f>(VLOOKUP($A14,'ADR Raw Data'!$B$6:$BE$49,'ADR Raw Data'!AX$1,FALSE))/100</f>
        <v>8.1851350897190495E-3</v>
      </c>
      <c r="R15" s="90">
        <f>(VLOOKUP($A14,'ADR Raw Data'!$B$6:$BE$49,'ADR Raw Data'!AY$1,FALSE))/100</f>
        <v>-7.7695640291526797E-4</v>
      </c>
      <c r="S15" s="91">
        <f>(VLOOKUP($A14,'ADR Raw Data'!$B$6:$BE$49,'ADR Raw Data'!BA$1,FALSE))/100</f>
        <v>1.34355384636002E-2</v>
      </c>
      <c r="T15" s="91">
        <f>(VLOOKUP($A14,'ADR Raw Data'!$B$6:$BE$49,'ADR Raw Data'!BB$1,FALSE))/100</f>
        <v>1.3582139209887801E-3</v>
      </c>
      <c r="U15" s="90">
        <f>(VLOOKUP($A14,'ADR Raw Data'!$B$6:$BE$49,'ADR Raw Data'!BC$1,FALSE))/100</f>
        <v>7.0304386919717099E-3</v>
      </c>
      <c r="V15" s="92">
        <f>(VLOOKUP($A14,'ADR Raw Data'!$B$6:$BE$49,'ADR Raw Data'!BE$1,FALSE))/100</f>
        <v>1.1035597787245901E-3</v>
      </c>
      <c r="X15" s="89">
        <f>(VLOOKUP($A14,'RevPAR Raw Data'!$B$6:$BE$49,'RevPAR Raw Data'!AT$1,FALSE))/100</f>
        <v>-4.5101032586833997E-2</v>
      </c>
      <c r="Y15" s="90">
        <f>(VLOOKUP($A14,'RevPAR Raw Data'!$B$6:$BE$49,'RevPAR Raw Data'!AU$1,FALSE))/100</f>
        <v>-6.7494074067626905E-2</v>
      </c>
      <c r="Z15" s="90">
        <f>(VLOOKUP($A14,'RevPAR Raw Data'!$B$6:$BE$49,'RevPAR Raw Data'!AV$1,FALSE))/100</f>
        <v>-5.1681981017684002E-2</v>
      </c>
      <c r="AA15" s="90">
        <f>(VLOOKUP($A14,'RevPAR Raw Data'!$B$6:$BE$49,'RevPAR Raw Data'!AW$1,FALSE))/100</f>
        <v>-6.45671540942791E-2</v>
      </c>
      <c r="AB15" s="90">
        <f>(VLOOKUP($A14,'RevPAR Raw Data'!$B$6:$BE$49,'RevPAR Raw Data'!AX$1,FALSE))/100</f>
        <v>-4.8084274903463696E-2</v>
      </c>
      <c r="AC15" s="90">
        <f>(VLOOKUP($A14,'RevPAR Raw Data'!$B$6:$BE$49,'RevPAR Raw Data'!AY$1,FALSE))/100</f>
        <v>-5.6435551264789503E-2</v>
      </c>
      <c r="AD15" s="91">
        <f>(VLOOKUP($A14,'RevPAR Raw Data'!$B$6:$BE$49,'RevPAR Raw Data'!BA$1,FALSE))/100</f>
        <v>3.39260531989536E-4</v>
      </c>
      <c r="AE15" s="91">
        <f>(VLOOKUP($A14,'RevPAR Raw Data'!$B$6:$BE$49,'RevPAR Raw Data'!BB$1,FALSE))/100</f>
        <v>-3.42072780968714E-2</v>
      </c>
      <c r="AF15" s="90">
        <f>(VLOOKUP($A14,'RevPAR Raw Data'!$B$6:$BE$49,'RevPAR Raw Data'!BC$1,FALSE))/100</f>
        <v>-1.7624174590450702E-2</v>
      </c>
      <c r="AG15" s="92">
        <f>(VLOOKUP($A14,'RevPAR Raw Data'!$B$6:$BE$49,'RevPAR Raw Data'!BE$1,FALSE))/100</f>
        <v>-4.5472526763929502E-2</v>
      </c>
    </row>
    <row r="16" spans="1:33" x14ac:dyDescent="0.2">
      <c r="A16" s="139"/>
      <c r="B16" s="93"/>
      <c r="C16" s="99"/>
      <c r="D16" s="99"/>
      <c r="E16" s="99"/>
      <c r="F16" s="99"/>
      <c r="G16" s="100"/>
      <c r="H16" s="99"/>
      <c r="I16" s="99"/>
      <c r="J16" s="100"/>
      <c r="K16" s="94"/>
      <c r="M16" s="121"/>
      <c r="N16" s="122"/>
      <c r="O16" s="122"/>
      <c r="P16" s="122"/>
      <c r="Q16" s="122"/>
      <c r="R16" s="123"/>
      <c r="S16" s="122"/>
      <c r="T16" s="122"/>
      <c r="U16" s="123"/>
      <c r="V16" s="124"/>
      <c r="X16" s="121"/>
      <c r="Y16" s="122"/>
      <c r="Z16" s="122"/>
      <c r="AA16" s="122"/>
      <c r="AB16" s="122"/>
      <c r="AC16" s="123"/>
      <c r="AD16" s="122"/>
      <c r="AE16" s="122"/>
      <c r="AF16" s="123"/>
      <c r="AG16" s="124"/>
    </row>
    <row r="17" spans="1:33" x14ac:dyDescent="0.2">
      <c r="A17" s="116" t="s">
        <v>114</v>
      </c>
      <c r="B17" s="93">
        <f>(VLOOKUP($A17,'Occupancy Raw Data'!$B$8:$BE$51,'Occupancy Raw Data'!AG$3,FALSE))/100</f>
        <v>0.47454850148878497</v>
      </c>
      <c r="C17" s="99">
        <f>(VLOOKUP($A17,'Occupancy Raw Data'!$B$8:$BE$51,'Occupancy Raw Data'!AH$3,FALSE))/100</f>
        <v>0.66131252524950201</v>
      </c>
      <c r="D17" s="99">
        <f>(VLOOKUP($A17,'Occupancy Raw Data'!$B$8:$BE$51,'Occupancy Raw Data'!AI$3,FALSE))/100</f>
        <v>0.74757230709379996</v>
      </c>
      <c r="E17" s="99">
        <f>(VLOOKUP($A17,'Occupancy Raw Data'!$B$8:$BE$51,'Occupancy Raw Data'!AJ$3,FALSE))/100</f>
        <v>0.73721065940478492</v>
      </c>
      <c r="F17" s="99">
        <f>(VLOOKUP($A17,'Occupancy Raw Data'!$B$8:$BE$51,'Occupancy Raw Data'!AK$3,FALSE))/100</f>
        <v>0.68147472057217195</v>
      </c>
      <c r="G17" s="100">
        <f>(VLOOKUP($A17,'Occupancy Raw Data'!$B$8:$BE$51,'Occupancy Raw Data'!AL$3,FALSE))/100</f>
        <v>0.66042374276180893</v>
      </c>
      <c r="H17" s="99">
        <f>(VLOOKUP($A17,'Occupancy Raw Data'!$B$8:$BE$51,'Occupancy Raw Data'!AN$3,FALSE))/100</f>
        <v>0.758278096150105</v>
      </c>
      <c r="I17" s="99">
        <f>(VLOOKUP($A17,'Occupancy Raw Data'!$B$8:$BE$51,'Occupancy Raw Data'!AO$3,FALSE))/100</f>
        <v>0.763036718095921</v>
      </c>
      <c r="J17" s="100">
        <f>(VLOOKUP($A17,'Occupancy Raw Data'!$B$8:$BE$51,'Occupancy Raw Data'!AP$3,FALSE))/100</f>
        <v>0.76065838574344991</v>
      </c>
      <c r="K17" s="94">
        <f>(VLOOKUP($A17,'Occupancy Raw Data'!$B$8:$BE$51,'Occupancy Raw Data'!AR$3,FALSE))/100</f>
        <v>0.68907062831544397</v>
      </c>
      <c r="M17" s="121">
        <f>VLOOKUP($A17,'ADR Raw Data'!$B$6:$BE$49,'ADR Raw Data'!AG$1,FALSE)</f>
        <v>133.80137866342901</v>
      </c>
      <c r="N17" s="122">
        <f>VLOOKUP($A17,'ADR Raw Data'!$B$6:$BE$49,'ADR Raw Data'!AH$1,FALSE)</f>
        <v>149.682918377736</v>
      </c>
      <c r="O17" s="122">
        <f>VLOOKUP($A17,'ADR Raw Data'!$B$6:$BE$49,'ADR Raw Data'!AI$1,FALSE)</f>
        <v>157.78166534901101</v>
      </c>
      <c r="P17" s="122">
        <f>VLOOKUP($A17,'ADR Raw Data'!$B$6:$BE$49,'ADR Raw Data'!AJ$1,FALSE)</f>
        <v>154.655732798863</v>
      </c>
      <c r="Q17" s="122">
        <f>VLOOKUP($A17,'ADR Raw Data'!$B$6:$BE$49,'ADR Raw Data'!AK$1,FALSE)</f>
        <v>143.354028433417</v>
      </c>
      <c r="R17" s="123">
        <f>VLOOKUP($A17,'ADR Raw Data'!$B$6:$BE$49,'ADR Raw Data'!AL$1,FALSE)</f>
        <v>149.03814185476901</v>
      </c>
      <c r="S17" s="122">
        <f>VLOOKUP($A17,'ADR Raw Data'!$B$6:$BE$49,'ADR Raw Data'!AN$1,FALSE)</f>
        <v>148.74597991238801</v>
      </c>
      <c r="T17" s="122">
        <f>VLOOKUP($A17,'ADR Raw Data'!$B$6:$BE$49,'ADR Raw Data'!AO$1,FALSE)</f>
        <v>148.75245650299701</v>
      </c>
      <c r="U17" s="123">
        <f>VLOOKUP($A17,'ADR Raw Data'!$B$6:$BE$49,'ADR Raw Data'!AP$1,FALSE)</f>
        <v>148.74922966888099</v>
      </c>
      <c r="V17" s="124">
        <f>VLOOKUP($A17,'ADR Raw Data'!$B$6:$BE$49,'ADR Raw Data'!AR$1,FALSE)</f>
        <v>148.946992973156</v>
      </c>
      <c r="X17" s="121">
        <f>VLOOKUP($A17,'RevPAR Raw Data'!$B$6:$BE$49,'RevPAR Raw Data'!AG$1,FALSE)</f>
        <v>63.495243741864002</v>
      </c>
      <c r="Y17" s="122">
        <f>VLOOKUP($A17,'RevPAR Raw Data'!$B$6:$BE$49,'RevPAR Raw Data'!AH$1,FALSE)</f>
        <v>98.987188739095899</v>
      </c>
      <c r="Z17" s="122">
        <f>VLOOKUP($A17,'RevPAR Raw Data'!$B$6:$BE$49,'RevPAR Raw Data'!AI$1,FALSE)</f>
        <v>117.953203582062</v>
      </c>
      <c r="AA17" s="122">
        <f>VLOOKUP($A17,'RevPAR Raw Data'!$B$6:$BE$49,'RevPAR Raw Data'!AJ$1,FALSE)</f>
        <v>114.01385475738</v>
      </c>
      <c r="AB17" s="122">
        <f>VLOOKUP($A17,'RevPAR Raw Data'!$B$6:$BE$49,'RevPAR Raw Data'!AK$1,FALSE)</f>
        <v>97.692146469558395</v>
      </c>
      <c r="AC17" s="123">
        <f>VLOOKUP($A17,'RevPAR Raw Data'!$B$6:$BE$49,'RevPAR Raw Data'!AL$1,FALSE)</f>
        <v>98.428327457992296</v>
      </c>
      <c r="AD17" s="122">
        <f>VLOOKUP($A17,'RevPAR Raw Data'!$B$6:$BE$49,'RevPAR Raw Data'!AN$1,FALSE)</f>
        <v>112.790818457947</v>
      </c>
      <c r="AE17" s="122">
        <f>VLOOKUP($A17,'RevPAR Raw Data'!$B$6:$BE$49,'RevPAR Raw Data'!AO$1,FALSE)</f>
        <v>113.503586218753</v>
      </c>
      <c r="AF17" s="123">
        <f>VLOOKUP($A17,'RevPAR Raw Data'!$B$6:$BE$49,'RevPAR Raw Data'!AP$1,FALSE)</f>
        <v>113.147348920513</v>
      </c>
      <c r="AG17" s="124">
        <f>VLOOKUP($A17,'RevPAR Raw Data'!$B$6:$BE$49,'RevPAR Raw Data'!AR$1,FALSE)</f>
        <v>102.634998033709</v>
      </c>
    </row>
    <row r="18" spans="1:33" x14ac:dyDescent="0.2">
      <c r="A18" s="101" t="s">
        <v>125</v>
      </c>
      <c r="B18" s="89">
        <f>(VLOOKUP($A17,'Occupancy Raw Data'!$B$8:$BE$51,'Occupancy Raw Data'!AT$3,FALSE))/100</f>
        <v>-4.3742197674706801E-2</v>
      </c>
      <c r="C18" s="90">
        <f>(VLOOKUP($A17,'Occupancy Raw Data'!$B$8:$BE$51,'Occupancy Raw Data'!AU$3,FALSE))/100</f>
        <v>-4.7774892691289296E-2</v>
      </c>
      <c r="D18" s="90">
        <f>(VLOOKUP($A17,'Occupancy Raw Data'!$B$8:$BE$51,'Occupancy Raw Data'!AV$3,FALSE))/100</f>
        <v>-2.7703904255502398E-2</v>
      </c>
      <c r="E18" s="90">
        <f>(VLOOKUP($A17,'Occupancy Raw Data'!$B$8:$BE$51,'Occupancy Raw Data'!AW$3,FALSE))/100</f>
        <v>-4.2800388438931504E-2</v>
      </c>
      <c r="F18" s="90">
        <f>(VLOOKUP($A17,'Occupancy Raw Data'!$B$8:$BE$51,'Occupancy Raw Data'!AX$3,FALSE))/100</f>
        <v>-4.4601946227253594E-2</v>
      </c>
      <c r="G18" s="90">
        <f>(VLOOKUP($A17,'Occupancy Raw Data'!$B$8:$BE$51,'Occupancy Raw Data'!AY$3,FALSE))/100</f>
        <v>-4.0941555208231097E-2</v>
      </c>
      <c r="H18" s="91">
        <f>(VLOOKUP($A17,'Occupancy Raw Data'!$B$8:$BE$51,'Occupancy Raw Data'!BA$3,FALSE))/100</f>
        <v>-1.9003702370672101E-2</v>
      </c>
      <c r="I18" s="91">
        <f>(VLOOKUP($A17,'Occupancy Raw Data'!$B$8:$BE$51,'Occupancy Raw Data'!BB$3,FALSE))/100</f>
        <v>-3.9403741129188104E-2</v>
      </c>
      <c r="J18" s="90">
        <f>(VLOOKUP($A17,'Occupancy Raw Data'!$B$8:$BE$51,'Occupancy Raw Data'!BC$3,FALSE))/100</f>
        <v>-2.93415438676142E-2</v>
      </c>
      <c r="K18" s="92">
        <f>(VLOOKUP($A17,'Occupancy Raw Data'!$B$8:$BE$51,'Occupancy Raw Data'!BE$3,FALSE))/100</f>
        <v>-3.7301187144089601E-2</v>
      </c>
      <c r="M18" s="89">
        <f>(VLOOKUP($A17,'ADR Raw Data'!$B$6:$BE$49,'ADR Raw Data'!AT$1,FALSE))/100</f>
        <v>-1.20650827223355E-2</v>
      </c>
      <c r="N18" s="90">
        <f>(VLOOKUP($A17,'ADR Raw Data'!$B$6:$BE$49,'ADR Raw Data'!AU$1,FALSE))/100</f>
        <v>2.3434607099542103E-3</v>
      </c>
      <c r="O18" s="90">
        <f>(VLOOKUP($A17,'ADR Raw Data'!$B$6:$BE$49,'ADR Raw Data'!AV$1,FALSE))/100</f>
        <v>1.1738224642172199E-2</v>
      </c>
      <c r="P18" s="90">
        <f>(VLOOKUP($A17,'ADR Raw Data'!$B$6:$BE$49,'ADR Raw Data'!AW$1,FALSE))/100</f>
        <v>2.4105138379073503E-3</v>
      </c>
      <c r="Q18" s="90">
        <f>(VLOOKUP($A17,'ADR Raw Data'!$B$6:$BE$49,'ADR Raw Data'!AX$1,FALSE))/100</f>
        <v>-1.5168144825852501E-2</v>
      </c>
      <c r="R18" s="90">
        <f>(VLOOKUP($A17,'ADR Raw Data'!$B$6:$BE$49,'ADR Raw Data'!AY$1,FALSE))/100</f>
        <v>-6.4275572017059E-4</v>
      </c>
      <c r="S18" s="91">
        <f>(VLOOKUP($A17,'ADR Raw Data'!$B$6:$BE$49,'ADR Raw Data'!BA$1,FALSE))/100</f>
        <v>-2.0297346782445599E-2</v>
      </c>
      <c r="T18" s="91">
        <f>(VLOOKUP($A17,'ADR Raw Data'!$B$6:$BE$49,'ADR Raw Data'!BB$1,FALSE))/100</f>
        <v>-2.18119186742112E-2</v>
      </c>
      <c r="U18" s="90">
        <f>(VLOOKUP($A17,'ADR Raw Data'!$B$6:$BE$49,'ADR Raw Data'!BC$1,FALSE))/100</f>
        <v>-2.1065775177067102E-2</v>
      </c>
      <c r="V18" s="92">
        <f>(VLOOKUP($A17,'ADR Raw Data'!$B$6:$BE$49,'ADR Raw Data'!BE$1,FALSE))/100</f>
        <v>-7.1188727393350507E-3</v>
      </c>
      <c r="X18" s="89">
        <f>(VLOOKUP($A17,'RevPAR Raw Data'!$B$6:$BE$49,'RevPAR Raw Data'!AT$1,FALSE))/100</f>
        <v>-5.5279527163640194E-2</v>
      </c>
      <c r="Y18" s="90">
        <f>(VLOOKUP($A17,'RevPAR Raw Data'!$B$6:$BE$49,'RevPAR Raw Data'!AU$1,FALSE))/100</f>
        <v>-4.5543390565279403E-2</v>
      </c>
      <c r="Z18" s="90">
        <f>(VLOOKUP($A17,'RevPAR Raw Data'!$B$6:$BE$49,'RevPAR Raw Data'!AV$1,FALSE))/100</f>
        <v>-1.6290874264946398E-2</v>
      </c>
      <c r="AA18" s="90">
        <f>(VLOOKUP($A17,'RevPAR Raw Data'!$B$6:$BE$49,'RevPAR Raw Data'!AW$1,FALSE))/100</f>
        <v>-4.0493045529623996E-2</v>
      </c>
      <c r="AB18" s="90">
        <f>(VLOOKUP($A17,'RevPAR Raw Data'!$B$6:$BE$49,'RevPAR Raw Data'!AX$1,FALSE))/100</f>
        <v>-5.9093562273216299E-2</v>
      </c>
      <c r="AC18" s="90">
        <f>(VLOOKUP($A17,'RevPAR Raw Data'!$B$6:$BE$49,'RevPAR Raw Data'!AY$1,FALSE))/100</f>
        <v>-4.1557995509598905E-2</v>
      </c>
      <c r="AD18" s="91">
        <f>(VLOOKUP($A17,'RevPAR Raw Data'!$B$6:$BE$49,'RevPAR Raw Data'!BA$1,FALSE))/100</f>
        <v>-3.8915324415949797E-2</v>
      </c>
      <c r="AE18" s="91">
        <f>(VLOOKUP($A17,'RevPAR Raw Data'!$B$6:$BE$49,'RevPAR Raw Data'!BB$1,FALSE))/100</f>
        <v>-6.03561886064298E-2</v>
      </c>
      <c r="AF18" s="90">
        <f>(VLOOKUP($A17,'RevPAR Raw Data'!$B$6:$BE$49,'RevPAR Raw Data'!BC$1,FALSE))/100</f>
        <v>-4.9789216678218097E-2</v>
      </c>
      <c r="AG18" s="92">
        <f>(VLOOKUP($A17,'RevPAR Raw Data'!$B$6:$BE$49,'RevPAR Raw Data'!BE$1,FALSE))/100</f>
        <v>-4.41545174791197E-2</v>
      </c>
    </row>
    <row r="19" spans="1:33" x14ac:dyDescent="0.2">
      <c r="A19" s="139"/>
      <c r="B19" s="117"/>
      <c r="C19" s="118"/>
      <c r="D19" s="118"/>
      <c r="E19" s="118"/>
      <c r="F19" s="118"/>
      <c r="G19" s="119"/>
      <c r="H19" s="99"/>
      <c r="I19" s="99"/>
      <c r="J19" s="119"/>
      <c r="K19" s="120"/>
      <c r="M19" s="121"/>
      <c r="N19" s="122"/>
      <c r="O19" s="122"/>
      <c r="P19" s="122"/>
      <c r="Q19" s="122"/>
      <c r="R19" s="123"/>
      <c r="S19" s="122"/>
      <c r="T19" s="122"/>
      <c r="U19" s="123"/>
      <c r="V19" s="124"/>
      <c r="X19" s="121"/>
      <c r="Y19" s="122"/>
      <c r="Z19" s="122"/>
      <c r="AA19" s="122"/>
      <c r="AB19" s="122"/>
      <c r="AC19" s="123"/>
      <c r="AD19" s="122"/>
      <c r="AE19" s="122"/>
      <c r="AF19" s="123"/>
      <c r="AG19" s="124"/>
    </row>
    <row r="20" spans="1:33" x14ac:dyDescent="0.2">
      <c r="A20" s="116" t="s">
        <v>115</v>
      </c>
      <c r="B20" s="93">
        <f>(VLOOKUP($A20,'Occupancy Raw Data'!$B$8:$BE$51,'Occupancy Raw Data'!AG$3,FALSE))/100</f>
        <v>0.44347523516989801</v>
      </c>
      <c r="C20" s="99">
        <f>(VLOOKUP($A20,'Occupancy Raw Data'!$B$8:$BE$51,'Occupancy Raw Data'!AH$3,FALSE))/100</f>
        <v>0.60187895949318404</v>
      </c>
      <c r="D20" s="99">
        <f>(VLOOKUP($A20,'Occupancy Raw Data'!$B$8:$BE$51,'Occupancy Raw Data'!AI$3,FALSE))/100</f>
        <v>0.65500215972355502</v>
      </c>
      <c r="E20" s="99">
        <f>(VLOOKUP($A20,'Occupancy Raw Data'!$B$8:$BE$51,'Occupancy Raw Data'!AJ$3,FALSE))/100</f>
        <v>0.66230322518717599</v>
      </c>
      <c r="F20" s="99">
        <f>(VLOOKUP($A20,'Occupancy Raw Data'!$B$8:$BE$51,'Occupancy Raw Data'!AK$3,FALSE))/100</f>
        <v>0.63741841044346303</v>
      </c>
      <c r="G20" s="100">
        <f>(VLOOKUP($A20,'Occupancy Raw Data'!$B$8:$BE$51,'Occupancy Raw Data'!AL$3,FALSE))/100</f>
        <v>0.60001559800345494</v>
      </c>
      <c r="H20" s="99">
        <f>(VLOOKUP($A20,'Occupancy Raw Data'!$B$8:$BE$51,'Occupancy Raw Data'!AN$3,FALSE))/100</f>
        <v>0.72872072374736008</v>
      </c>
      <c r="I20" s="99">
        <f>(VLOOKUP($A20,'Occupancy Raw Data'!$B$8:$BE$51,'Occupancy Raw Data'!AO$3,FALSE))/100</f>
        <v>0.73851746976387</v>
      </c>
      <c r="J20" s="100">
        <f>(VLOOKUP($A20,'Occupancy Raw Data'!$B$8:$BE$51,'Occupancy Raw Data'!AP$3,FALSE))/100</f>
        <v>0.7336190967556151</v>
      </c>
      <c r="K20" s="94">
        <f>(VLOOKUP($A20,'Occupancy Raw Data'!$B$8:$BE$51,'Occupancy Raw Data'!AR$3,FALSE))/100</f>
        <v>0.63818802621835802</v>
      </c>
      <c r="M20" s="121">
        <f>VLOOKUP($A20,'ADR Raw Data'!$B$6:$BE$49,'ADR Raw Data'!AG$1,FALSE)</f>
        <v>106.354040880928</v>
      </c>
      <c r="N20" s="122">
        <f>VLOOKUP($A20,'ADR Raw Data'!$B$6:$BE$49,'ADR Raw Data'!AH$1,FALSE)</f>
        <v>113.218296752586</v>
      </c>
      <c r="O20" s="122">
        <f>VLOOKUP($A20,'ADR Raw Data'!$B$6:$BE$49,'ADR Raw Data'!AI$1,FALSE)</f>
        <v>116.896936738077</v>
      </c>
      <c r="P20" s="122">
        <f>VLOOKUP($A20,'ADR Raw Data'!$B$6:$BE$49,'ADR Raw Data'!AJ$1,FALSE)</f>
        <v>116.530977372778</v>
      </c>
      <c r="Q20" s="122">
        <f>VLOOKUP($A20,'ADR Raw Data'!$B$6:$BE$49,'ADR Raw Data'!AK$1,FALSE)</f>
        <v>114.688850352941</v>
      </c>
      <c r="R20" s="123">
        <f>VLOOKUP($A20,'ADR Raw Data'!$B$6:$BE$49,'ADR Raw Data'!AL$1,FALSE)</f>
        <v>114.050523999304</v>
      </c>
      <c r="S20" s="122">
        <f>VLOOKUP($A20,'ADR Raw Data'!$B$6:$BE$49,'ADR Raw Data'!AN$1,FALSE)</f>
        <v>131.36279067087</v>
      </c>
      <c r="T20" s="122">
        <f>VLOOKUP($A20,'ADR Raw Data'!$B$6:$BE$49,'ADR Raw Data'!AO$1,FALSE)</f>
        <v>131.64640355152599</v>
      </c>
      <c r="U20" s="123">
        <f>VLOOKUP($A20,'ADR Raw Data'!$B$6:$BE$49,'ADR Raw Data'!AP$1,FALSE)</f>
        <v>131.50554395247099</v>
      </c>
      <c r="V20" s="124">
        <f>VLOOKUP($A20,'ADR Raw Data'!$B$6:$BE$49,'ADR Raw Data'!AR$1,FALSE)</f>
        <v>119.783422878997</v>
      </c>
      <c r="X20" s="121">
        <f>VLOOKUP($A20,'RevPAR Raw Data'!$B$6:$BE$49,'RevPAR Raw Data'!AG$1,FALSE)</f>
        <v>47.165383290938699</v>
      </c>
      <c r="Y20" s="122">
        <f>VLOOKUP($A20,'RevPAR Raw Data'!$B$6:$BE$49,'RevPAR Raw Data'!AH$1,FALSE)</f>
        <v>68.143710645037402</v>
      </c>
      <c r="Z20" s="122">
        <f>VLOOKUP($A20,'RevPAR Raw Data'!$B$6:$BE$49,'RevPAR Raw Data'!AI$1,FALSE)</f>
        <v>76.567746028508296</v>
      </c>
      <c r="AA20" s="122">
        <f>VLOOKUP($A20,'RevPAR Raw Data'!$B$6:$BE$49,'RevPAR Raw Data'!AJ$1,FALSE)</f>
        <v>77.178842148205007</v>
      </c>
      <c r="AB20" s="122">
        <f>VLOOKUP($A20,'RevPAR Raw Data'!$B$6:$BE$49,'RevPAR Raw Data'!AK$1,FALSE)</f>
        <v>73.104784687559899</v>
      </c>
      <c r="AC20" s="123">
        <f>VLOOKUP($A20,'RevPAR Raw Data'!$B$6:$BE$49,'RevPAR Raw Data'!AL$1,FALSE)</f>
        <v>68.432093360049905</v>
      </c>
      <c r="AD20" s="122">
        <f>VLOOKUP($A20,'RevPAR Raw Data'!$B$6:$BE$49,'RevPAR Raw Data'!AN$1,FALSE)</f>
        <v>95.726787891149897</v>
      </c>
      <c r="AE20" s="122">
        <f>VLOOKUP($A20,'RevPAR Raw Data'!$B$6:$BE$49,'RevPAR Raw Data'!AO$1,FALSE)</f>
        <v>97.2231688543866</v>
      </c>
      <c r="AF20" s="123">
        <f>VLOOKUP($A20,'RevPAR Raw Data'!$B$6:$BE$49,'RevPAR Raw Data'!AP$1,FALSE)</f>
        <v>96.474978372768206</v>
      </c>
      <c r="AG20" s="124">
        <f>VLOOKUP($A20,'RevPAR Raw Data'!$B$6:$BE$49,'RevPAR Raw Data'!AR$1,FALSE)</f>
        <v>76.444346220826503</v>
      </c>
    </row>
    <row r="21" spans="1:33" x14ac:dyDescent="0.2">
      <c r="A21" s="101" t="s">
        <v>125</v>
      </c>
      <c r="B21" s="89">
        <f>(VLOOKUP($A20,'Occupancy Raw Data'!$B$8:$BE$51,'Occupancy Raw Data'!AT$3,FALSE))/100</f>
        <v>-1.5524714318028401E-2</v>
      </c>
      <c r="C21" s="90">
        <f>(VLOOKUP($A20,'Occupancy Raw Data'!$B$8:$BE$51,'Occupancy Raw Data'!AU$3,FALSE))/100</f>
        <v>-2.2216810890025099E-2</v>
      </c>
      <c r="D21" s="90">
        <f>(VLOOKUP($A20,'Occupancy Raw Data'!$B$8:$BE$51,'Occupancy Raw Data'!AV$3,FALSE))/100</f>
        <v>-2.2711899904078899E-2</v>
      </c>
      <c r="E21" s="90">
        <f>(VLOOKUP($A20,'Occupancy Raw Data'!$B$8:$BE$51,'Occupancy Raw Data'!AW$3,FALSE))/100</f>
        <v>-3.07005410980466E-2</v>
      </c>
      <c r="F21" s="90">
        <f>(VLOOKUP($A20,'Occupancy Raw Data'!$B$8:$BE$51,'Occupancy Raw Data'!AX$3,FALSE))/100</f>
        <v>-3.27316789018742E-2</v>
      </c>
      <c r="G21" s="90">
        <f>(VLOOKUP($A20,'Occupancy Raw Data'!$B$8:$BE$51,'Occupancy Raw Data'!AY$3,FALSE))/100</f>
        <v>-2.5479155736748603E-2</v>
      </c>
      <c r="H21" s="91">
        <f>(VLOOKUP($A20,'Occupancy Raw Data'!$B$8:$BE$51,'Occupancy Raw Data'!BA$3,FALSE))/100</f>
        <v>-8.5831679717302996E-3</v>
      </c>
      <c r="I21" s="91">
        <f>(VLOOKUP($A20,'Occupancy Raw Data'!$B$8:$BE$51,'Occupancy Raw Data'!BB$3,FALSE))/100</f>
        <v>-1.2643691489737E-2</v>
      </c>
      <c r="J21" s="90">
        <f>(VLOOKUP($A20,'Occupancy Raw Data'!$B$8:$BE$51,'Occupancy Raw Data'!BC$3,FALSE))/100</f>
        <v>-1.06311517212459E-2</v>
      </c>
      <c r="K21" s="92">
        <f>(VLOOKUP($A20,'Occupancy Raw Data'!$B$8:$BE$51,'Occupancy Raw Data'!BE$3,FALSE))/100</f>
        <v>-2.0632304102657501E-2</v>
      </c>
      <c r="M21" s="89">
        <f>(VLOOKUP($A20,'ADR Raw Data'!$B$6:$BE$49,'ADR Raw Data'!AT$1,FALSE))/100</f>
        <v>-3.1750548449705701E-3</v>
      </c>
      <c r="N21" s="90">
        <f>(VLOOKUP($A20,'ADR Raw Data'!$B$6:$BE$49,'ADR Raw Data'!AU$1,FALSE))/100</f>
        <v>-8.9405014081663788E-5</v>
      </c>
      <c r="O21" s="90">
        <f>(VLOOKUP($A20,'ADR Raw Data'!$B$6:$BE$49,'ADR Raw Data'!AV$1,FALSE))/100</f>
        <v>1.25291239889196E-3</v>
      </c>
      <c r="P21" s="90">
        <f>(VLOOKUP($A20,'ADR Raw Data'!$B$6:$BE$49,'ADR Raw Data'!AW$1,FALSE))/100</f>
        <v>1.54907069623065E-3</v>
      </c>
      <c r="Q21" s="90">
        <f>(VLOOKUP($A20,'ADR Raw Data'!$B$6:$BE$49,'ADR Raw Data'!AX$1,FALSE))/100</f>
        <v>-6.3338198411061796E-3</v>
      </c>
      <c r="R21" s="90">
        <f>(VLOOKUP($A20,'ADR Raw Data'!$B$6:$BE$49,'ADR Raw Data'!AY$1,FALSE))/100</f>
        <v>-1.3178487759807E-3</v>
      </c>
      <c r="S21" s="91">
        <f>(VLOOKUP($A20,'ADR Raw Data'!$B$6:$BE$49,'ADR Raw Data'!BA$1,FALSE))/100</f>
        <v>-1.44063190645509E-2</v>
      </c>
      <c r="T21" s="91">
        <f>(VLOOKUP($A20,'ADR Raw Data'!$B$6:$BE$49,'ADR Raw Data'!BB$1,FALSE))/100</f>
        <v>-1.8702182438987101E-2</v>
      </c>
      <c r="U21" s="90">
        <f>(VLOOKUP($A20,'ADR Raw Data'!$B$6:$BE$49,'ADR Raw Data'!BC$1,FALSE))/100</f>
        <v>-1.6582182550396299E-2</v>
      </c>
      <c r="V21" s="92">
        <f>(VLOOKUP($A20,'ADR Raw Data'!$B$6:$BE$49,'ADR Raw Data'!BE$1,FALSE))/100</f>
        <v>-6.3232431799106507E-3</v>
      </c>
      <c r="X21" s="89">
        <f>(VLOOKUP($A20,'RevPAR Raw Data'!$B$6:$BE$49,'RevPAR Raw Data'!AT$1,FALSE))/100</f>
        <v>-1.8650477343586699E-2</v>
      </c>
      <c r="Y21" s="90">
        <f>(VLOOKUP($A20,'RevPAR Raw Data'!$B$6:$BE$49,'RevPAR Raw Data'!AU$1,FALSE))/100</f>
        <v>-2.2304229609816303E-2</v>
      </c>
      <c r="Z21" s="90">
        <f>(VLOOKUP($A20,'RevPAR Raw Data'!$B$6:$BE$49,'RevPAR Raw Data'!AV$1,FALSE))/100</f>
        <v>-2.1487443526179199E-2</v>
      </c>
      <c r="AA21" s="90">
        <f>(VLOOKUP($A20,'RevPAR Raw Data'!$B$6:$BE$49,'RevPAR Raw Data'!AW$1,FALSE))/100</f>
        <v>-2.9199027710389399E-2</v>
      </c>
      <c r="AB21" s="90">
        <f>(VLOOKUP($A20,'RevPAR Raw Data'!$B$6:$BE$49,'RevPAR Raw Data'!AX$1,FALSE))/100</f>
        <v>-3.8858182185719001E-2</v>
      </c>
      <c r="AC21" s="90">
        <f>(VLOOKUP($A20,'RevPAR Raw Data'!$B$6:$BE$49,'RevPAR Raw Data'!AY$1,FALSE))/100</f>
        <v>-2.6763426838528601E-2</v>
      </c>
      <c r="AD21" s="91">
        <f>(VLOOKUP($A20,'RevPAR Raw Data'!$B$6:$BE$49,'RevPAR Raw Data'!BA$1,FALSE))/100</f>
        <v>-2.2865835179895801E-2</v>
      </c>
      <c r="AE21" s="91">
        <f>(VLOOKUP($A20,'RevPAR Raw Data'!$B$6:$BE$49,'RevPAR Raw Data'!BB$1,FALSE))/100</f>
        <v>-3.11094093037808E-2</v>
      </c>
      <c r="AF21" s="90">
        <f>(VLOOKUP($A20,'RevPAR Raw Data'!$B$6:$BE$49,'RevPAR Raw Data'!BC$1,FALSE))/100</f>
        <v>-2.7037046573079603E-2</v>
      </c>
      <c r="AG21" s="92">
        <f>(VLOOKUP($A20,'RevPAR Raw Data'!$B$6:$BE$49,'RevPAR Raw Data'!BE$1,FALSE))/100</f>
        <v>-2.6825084206365101E-2</v>
      </c>
    </row>
    <row r="22" spans="1:33" x14ac:dyDescent="0.2">
      <c r="A22" s="139"/>
      <c r="B22" s="117"/>
      <c r="C22" s="118"/>
      <c r="D22" s="118"/>
      <c r="E22" s="118"/>
      <c r="F22" s="118"/>
      <c r="G22" s="119"/>
      <c r="H22" s="99"/>
      <c r="I22" s="99"/>
      <c r="J22" s="119"/>
      <c r="K22" s="120"/>
      <c r="M22" s="121"/>
      <c r="N22" s="122"/>
      <c r="O22" s="122"/>
      <c r="P22" s="122"/>
      <c r="Q22" s="122"/>
      <c r="R22" s="123"/>
      <c r="S22" s="122"/>
      <c r="T22" s="122"/>
      <c r="U22" s="123"/>
      <c r="V22" s="124"/>
      <c r="X22" s="121"/>
      <c r="Y22" s="122"/>
      <c r="Z22" s="122"/>
      <c r="AA22" s="122"/>
      <c r="AB22" s="122"/>
      <c r="AC22" s="123"/>
      <c r="AD22" s="122"/>
      <c r="AE22" s="122"/>
      <c r="AF22" s="123"/>
      <c r="AG22" s="124"/>
    </row>
    <row r="23" spans="1:33" x14ac:dyDescent="0.2">
      <c r="A23" s="116" t="s">
        <v>116</v>
      </c>
      <c r="B23" s="93">
        <f>(VLOOKUP($A23,'Occupancy Raw Data'!$B$8:$BE$51,'Occupancy Raw Data'!AG$3,FALSE))/100</f>
        <v>0.47435382195225501</v>
      </c>
      <c r="C23" s="99">
        <f>(VLOOKUP($A23,'Occupancy Raw Data'!$B$8:$BE$51,'Occupancy Raw Data'!AH$3,FALSE))/100</f>
        <v>0.55605185499890897</v>
      </c>
      <c r="D23" s="99">
        <f>(VLOOKUP($A23,'Occupancy Raw Data'!$B$8:$BE$51,'Occupancy Raw Data'!AI$3,FALSE))/100</f>
        <v>0.58621639931564196</v>
      </c>
      <c r="E23" s="99">
        <f>(VLOOKUP($A23,'Occupancy Raw Data'!$B$8:$BE$51,'Occupancy Raw Data'!AJ$3,FALSE))/100</f>
        <v>0.59552871200725599</v>
      </c>
      <c r="F23" s="99">
        <f>(VLOOKUP($A23,'Occupancy Raw Data'!$B$8:$BE$51,'Occupancy Raw Data'!AK$3,FALSE))/100</f>
        <v>0.58823056608106494</v>
      </c>
      <c r="G23" s="100">
        <f>(VLOOKUP($A23,'Occupancy Raw Data'!$B$8:$BE$51,'Occupancy Raw Data'!AL$3,FALSE))/100</f>
        <v>0.560076335527252</v>
      </c>
      <c r="H23" s="99">
        <f>(VLOOKUP($A23,'Occupancy Raw Data'!$B$8:$BE$51,'Occupancy Raw Data'!AN$3,FALSE))/100</f>
        <v>0.65436904351819902</v>
      </c>
      <c r="I23" s="99">
        <f>(VLOOKUP($A23,'Occupancy Raw Data'!$B$8:$BE$51,'Occupancy Raw Data'!AO$3,FALSE))/100</f>
        <v>0.65693363528722004</v>
      </c>
      <c r="J23" s="100">
        <f>(VLOOKUP($A23,'Occupancy Raw Data'!$B$8:$BE$51,'Occupancy Raw Data'!AP$3,FALSE))/100</f>
        <v>0.65565059541932103</v>
      </c>
      <c r="K23" s="94">
        <f>(VLOOKUP($A23,'Occupancy Raw Data'!$B$8:$BE$51,'Occupancy Raw Data'!AR$3,FALSE))/100</f>
        <v>0.58737213403879995</v>
      </c>
      <c r="M23" s="121">
        <f>VLOOKUP($A23,'ADR Raw Data'!$B$6:$BE$49,'ADR Raw Data'!AG$1,FALSE)</f>
        <v>78.746253298152993</v>
      </c>
      <c r="N23" s="122">
        <f>VLOOKUP($A23,'ADR Raw Data'!$B$6:$BE$49,'ADR Raw Data'!AH$1,FALSE)</f>
        <v>81.863384751992697</v>
      </c>
      <c r="O23" s="122">
        <f>VLOOKUP($A23,'ADR Raw Data'!$B$6:$BE$49,'ADR Raw Data'!AI$1,FALSE)</f>
        <v>83.590950580769004</v>
      </c>
      <c r="P23" s="122">
        <f>VLOOKUP($A23,'ADR Raw Data'!$B$6:$BE$49,'ADR Raw Data'!AJ$1,FALSE)</f>
        <v>84.2181528613296</v>
      </c>
      <c r="Q23" s="122">
        <f>VLOOKUP($A23,'ADR Raw Data'!$B$6:$BE$49,'ADR Raw Data'!AK$1,FALSE)</f>
        <v>84.129832907142401</v>
      </c>
      <c r="R23" s="123">
        <f>VLOOKUP($A23,'ADR Raw Data'!$B$6:$BE$49,'ADR Raw Data'!AL$1,FALSE)</f>
        <v>82.673860129652297</v>
      </c>
      <c r="S23" s="122">
        <f>VLOOKUP($A23,'ADR Raw Data'!$B$6:$BE$49,'ADR Raw Data'!AN$1,FALSE)</f>
        <v>94.3830777869413</v>
      </c>
      <c r="T23" s="122">
        <f>VLOOKUP($A23,'ADR Raw Data'!$B$6:$BE$49,'ADR Raw Data'!AO$1,FALSE)</f>
        <v>94.529784411857307</v>
      </c>
      <c r="U23" s="123">
        <f>VLOOKUP($A23,'ADR Raw Data'!$B$6:$BE$49,'ADR Raw Data'!AP$1,FALSE)</f>
        <v>94.456532001577003</v>
      </c>
      <c r="V23" s="124">
        <f>VLOOKUP($A23,'ADR Raw Data'!$B$6:$BE$49,'ADR Raw Data'!AR$1,FALSE)</f>
        <v>86.430138456725601</v>
      </c>
      <c r="X23" s="121">
        <f>VLOOKUP($A23,'RevPAR Raw Data'!$B$6:$BE$49,'RevPAR Raw Data'!AG$1,FALSE)</f>
        <v>37.3535862163993</v>
      </c>
      <c r="Y23" s="122">
        <f>VLOOKUP($A23,'RevPAR Raw Data'!$B$6:$BE$49,'RevPAR Raw Data'!AH$1,FALSE)</f>
        <v>45.520286947834897</v>
      </c>
      <c r="Z23" s="122">
        <f>VLOOKUP($A23,'RevPAR Raw Data'!$B$6:$BE$49,'RevPAR Raw Data'!AI$1,FALSE)</f>
        <v>49.002386064830198</v>
      </c>
      <c r="AA23" s="122">
        <f>VLOOKUP($A23,'RevPAR Raw Data'!$B$6:$BE$49,'RevPAR Raw Data'!AJ$1,FALSE)</f>
        <v>50.154328101137899</v>
      </c>
      <c r="AB23" s="122">
        <f>VLOOKUP($A23,'RevPAR Raw Data'!$B$6:$BE$49,'RevPAR Raw Data'!AK$1,FALSE)</f>
        <v>49.4877392352738</v>
      </c>
      <c r="AC23" s="123">
        <f>VLOOKUP($A23,'RevPAR Raw Data'!$B$6:$BE$49,'RevPAR Raw Data'!AL$1,FALSE)</f>
        <v>46.303672625308302</v>
      </c>
      <c r="AD23" s="122">
        <f>VLOOKUP($A23,'RevPAR Raw Data'!$B$6:$BE$49,'RevPAR Raw Data'!AN$1,FALSE)</f>
        <v>61.761364335744602</v>
      </c>
      <c r="AE23" s="122">
        <f>VLOOKUP($A23,'RevPAR Raw Data'!$B$6:$BE$49,'RevPAR Raw Data'!AO$1,FALSE)</f>
        <v>62.099794916598597</v>
      </c>
      <c r="AF23" s="123">
        <f>VLOOKUP($A23,'RevPAR Raw Data'!$B$6:$BE$49,'RevPAR Raw Data'!AP$1,FALSE)</f>
        <v>61.930481448078098</v>
      </c>
      <c r="AG23" s="124">
        <f>VLOOKUP($A23,'RevPAR Raw Data'!$B$6:$BE$49,'RevPAR Raw Data'!AR$1,FALSE)</f>
        <v>50.7666548705959</v>
      </c>
    </row>
    <row r="24" spans="1:33" x14ac:dyDescent="0.2">
      <c r="A24" s="101" t="s">
        <v>125</v>
      </c>
      <c r="B24" s="89">
        <f>(VLOOKUP($A23,'Occupancy Raw Data'!$B$8:$BE$51,'Occupancy Raw Data'!AT$3,FALSE))/100</f>
        <v>-1.07265460339818E-2</v>
      </c>
      <c r="C24" s="90">
        <f>(VLOOKUP($A23,'Occupancy Raw Data'!$B$8:$BE$51,'Occupancy Raw Data'!AU$3,FALSE))/100</f>
        <v>-1.5835808783359599E-2</v>
      </c>
      <c r="D24" s="90">
        <f>(VLOOKUP($A23,'Occupancy Raw Data'!$B$8:$BE$51,'Occupancy Raw Data'!AV$3,FALSE))/100</f>
        <v>-6.8251690481650595E-3</v>
      </c>
      <c r="E24" s="90">
        <f>(VLOOKUP($A23,'Occupancy Raw Data'!$B$8:$BE$51,'Occupancy Raw Data'!AW$3,FALSE))/100</f>
        <v>-2.1910104109976701E-2</v>
      </c>
      <c r="F24" s="90">
        <f>(VLOOKUP($A23,'Occupancy Raw Data'!$B$8:$BE$51,'Occupancy Raw Data'!AX$3,FALSE))/100</f>
        <v>-2.5619536395895998E-2</v>
      </c>
      <c r="G24" s="90">
        <f>(VLOOKUP($A23,'Occupancy Raw Data'!$B$8:$BE$51,'Occupancy Raw Data'!AY$3,FALSE))/100</f>
        <v>-1.6480689344516498E-2</v>
      </c>
      <c r="H24" s="91">
        <f>(VLOOKUP($A23,'Occupancy Raw Data'!$B$8:$BE$51,'Occupancy Raw Data'!BA$3,FALSE))/100</f>
        <v>-8.7157834744338095E-3</v>
      </c>
      <c r="I24" s="91">
        <f>(VLOOKUP($A23,'Occupancy Raw Data'!$B$8:$BE$51,'Occupancy Raw Data'!BB$3,FALSE))/100</f>
        <v>-1.6994783950382099E-2</v>
      </c>
      <c r="J24" s="90">
        <f>(VLOOKUP($A23,'Occupancy Raw Data'!$B$8:$BE$51,'Occupancy Raw Data'!BC$3,FALSE))/100</f>
        <v>-1.2881858087856E-2</v>
      </c>
      <c r="K24" s="92">
        <f>(VLOOKUP($A23,'Occupancy Raw Data'!$B$8:$BE$51,'Occupancy Raw Data'!BE$3,FALSE))/100</f>
        <v>-1.5336694344518899E-2</v>
      </c>
      <c r="M24" s="89">
        <f>(VLOOKUP($A23,'ADR Raw Data'!$B$6:$BE$49,'ADR Raw Data'!AT$1,FALSE))/100</f>
        <v>9.7993085244438404E-3</v>
      </c>
      <c r="N24" s="90">
        <f>(VLOOKUP($A23,'ADR Raw Data'!$B$6:$BE$49,'ADR Raw Data'!AU$1,FALSE))/100</f>
        <v>2.1835602222314197E-2</v>
      </c>
      <c r="O24" s="90">
        <f>(VLOOKUP($A23,'ADR Raw Data'!$B$6:$BE$49,'ADR Raw Data'!AV$1,FALSE))/100</f>
        <v>2.67092564036416E-2</v>
      </c>
      <c r="P24" s="90">
        <f>(VLOOKUP($A23,'ADR Raw Data'!$B$6:$BE$49,'ADR Raw Data'!AW$1,FALSE))/100</f>
        <v>2.11297151701243E-2</v>
      </c>
      <c r="Q24" s="90">
        <f>(VLOOKUP($A23,'ADR Raw Data'!$B$6:$BE$49,'ADR Raw Data'!AX$1,FALSE))/100</f>
        <v>1.22368677590352E-2</v>
      </c>
      <c r="R24" s="90">
        <f>(VLOOKUP($A23,'ADR Raw Data'!$B$6:$BE$49,'ADR Raw Data'!AY$1,FALSE))/100</f>
        <v>1.8580474494562002E-2</v>
      </c>
      <c r="S24" s="91">
        <f>(VLOOKUP($A23,'ADR Raw Data'!$B$6:$BE$49,'ADR Raw Data'!BA$1,FALSE))/100</f>
        <v>1.35909925610054E-3</v>
      </c>
      <c r="T24" s="91">
        <f>(VLOOKUP($A23,'ADR Raw Data'!$B$6:$BE$49,'ADR Raw Data'!BB$1,FALSE))/100</f>
        <v>-5.6696124061919899E-3</v>
      </c>
      <c r="U24" s="90">
        <f>(VLOOKUP($A23,'ADR Raw Data'!$B$6:$BE$49,'ADR Raw Data'!BC$1,FALSE))/100</f>
        <v>-2.1956712281154499E-3</v>
      </c>
      <c r="V24" s="92">
        <f>(VLOOKUP($A23,'ADR Raw Data'!$B$6:$BE$49,'ADR Raw Data'!BE$1,FALSE))/100</f>
        <v>1.1370647792051901E-2</v>
      </c>
      <c r="X24" s="89">
        <f>(VLOOKUP($A23,'RevPAR Raw Data'!$B$6:$BE$49,'RevPAR Raw Data'!AT$1,FALSE))/100</f>
        <v>-1.03235024352668E-3</v>
      </c>
      <c r="Y24" s="90">
        <f>(VLOOKUP($A23,'RevPAR Raw Data'!$B$6:$BE$49,'RevPAR Raw Data'!AU$1,FALSE))/100</f>
        <v>5.6540090174924994E-3</v>
      </c>
      <c r="Z24" s="90">
        <f>(VLOOKUP($A23,'RevPAR Raw Data'!$B$6:$BE$49,'RevPAR Raw Data'!AV$1,FALSE))/100</f>
        <v>1.97017921653709E-2</v>
      </c>
      <c r="AA24" s="90">
        <f>(VLOOKUP($A23,'RevPAR Raw Data'!$B$6:$BE$49,'RevPAR Raw Data'!AW$1,FALSE))/100</f>
        <v>-1.2433431990439899E-3</v>
      </c>
      <c r="AB24" s="90">
        <f>(VLOOKUP($A23,'RevPAR Raw Data'!$B$6:$BE$49,'RevPAR Raw Data'!AX$1,FALSE))/100</f>
        <v>-1.3696171515785E-2</v>
      </c>
      <c r="AC24" s="90">
        <f>(VLOOKUP($A23,'RevPAR Raw Data'!$B$6:$BE$49,'RevPAR Raw Data'!AY$1,FALSE))/100</f>
        <v>1.7935661220269199E-3</v>
      </c>
      <c r="AD24" s="91">
        <f>(VLOOKUP($A23,'RevPAR Raw Data'!$B$6:$BE$49,'RevPAR Raw Data'!BA$1,FALSE))/100</f>
        <v>-7.3685298331697098E-3</v>
      </c>
      <c r="AE24" s="91">
        <f>(VLOOKUP($A23,'RevPAR Raw Data'!$B$6:$BE$49,'RevPAR Raw Data'!BB$1,FALSE))/100</f>
        <v>-2.2568042518648503E-2</v>
      </c>
      <c r="AF24" s="90">
        <f>(VLOOKUP($A23,'RevPAR Raw Data'!$B$6:$BE$49,'RevPAR Raw Data'!BC$1,FALSE))/100</f>
        <v>-1.5049244990803201E-2</v>
      </c>
      <c r="AG24" s="92">
        <f>(VLOOKUP($A23,'RevPAR Raw Data'!$B$6:$BE$49,'RevPAR Raw Data'!BE$1,FALSE))/100</f>
        <v>-4.1404347021529496E-3</v>
      </c>
    </row>
    <row r="25" spans="1:33" x14ac:dyDescent="0.2">
      <c r="A25" s="139"/>
      <c r="B25" s="117"/>
      <c r="C25" s="118"/>
      <c r="D25" s="118"/>
      <c r="E25" s="118"/>
      <c r="F25" s="118"/>
      <c r="G25" s="119"/>
      <c r="H25" s="99"/>
      <c r="I25" s="99"/>
      <c r="J25" s="119"/>
      <c r="K25" s="120"/>
      <c r="M25" s="121"/>
      <c r="N25" s="122"/>
      <c r="O25" s="122"/>
      <c r="P25" s="122"/>
      <c r="Q25" s="122"/>
      <c r="R25" s="123"/>
      <c r="S25" s="122"/>
      <c r="T25" s="122"/>
      <c r="U25" s="123"/>
      <c r="V25" s="124"/>
      <c r="X25" s="121"/>
      <c r="Y25" s="122"/>
      <c r="Z25" s="122"/>
      <c r="AA25" s="122"/>
      <c r="AB25" s="122"/>
      <c r="AC25" s="123"/>
      <c r="AD25" s="122"/>
      <c r="AE25" s="122"/>
      <c r="AF25" s="123"/>
      <c r="AG25" s="124"/>
    </row>
    <row r="26" spans="1:33" x14ac:dyDescent="0.2">
      <c r="A26" s="116" t="s">
        <v>117</v>
      </c>
      <c r="B26" s="93">
        <f>(VLOOKUP($A26,'Occupancy Raw Data'!$B$8:$BE$51,'Occupancy Raw Data'!AG$3,FALSE))/100</f>
        <v>0.46448718227952801</v>
      </c>
      <c r="C26" s="99">
        <f>(VLOOKUP($A26,'Occupancy Raw Data'!$B$8:$BE$51,'Occupancy Raw Data'!AH$3,FALSE))/100</f>
        <v>0.49572742650955703</v>
      </c>
      <c r="D26" s="99">
        <f>(VLOOKUP($A26,'Occupancy Raw Data'!$B$8:$BE$51,'Occupancy Raw Data'!AI$3,FALSE))/100</f>
        <v>0.503996689390804</v>
      </c>
      <c r="E26" s="99">
        <f>(VLOOKUP($A26,'Occupancy Raw Data'!$B$8:$BE$51,'Occupancy Raw Data'!AJ$3,FALSE))/100</f>
        <v>0.51758410896049001</v>
      </c>
      <c r="F26" s="99">
        <f>(VLOOKUP($A26,'Occupancy Raw Data'!$B$8:$BE$51,'Occupancy Raw Data'!AK$3,FALSE))/100</f>
        <v>0.52464824521918407</v>
      </c>
      <c r="G26" s="100">
        <f>(VLOOKUP($A26,'Occupancy Raw Data'!$B$8:$BE$51,'Occupancy Raw Data'!AL$3,FALSE))/100</f>
        <v>0.50128867289198498</v>
      </c>
      <c r="H26" s="99">
        <f>(VLOOKUP($A26,'Occupancy Raw Data'!$B$8:$BE$51,'Occupancy Raw Data'!AN$3,FALSE))/100</f>
        <v>0.59256704758309198</v>
      </c>
      <c r="I26" s="99">
        <f>(VLOOKUP($A26,'Occupancy Raw Data'!$B$8:$BE$51,'Occupancy Raw Data'!AO$3,FALSE))/100</f>
        <v>0.60134556486145097</v>
      </c>
      <c r="J26" s="100">
        <f>(VLOOKUP($A26,'Occupancy Raw Data'!$B$8:$BE$51,'Occupancy Raw Data'!AP$3,FALSE))/100</f>
        <v>0.59695707089037597</v>
      </c>
      <c r="K26" s="94">
        <f>(VLOOKUP($A26,'Occupancy Raw Data'!$B$8:$BE$51,'Occupancy Raw Data'!AR$3,FALSE))/100</f>
        <v>0.52862581763233696</v>
      </c>
      <c r="M26" s="121">
        <f>VLOOKUP($A26,'ADR Raw Data'!$B$6:$BE$49,'ADR Raw Data'!AG$1,FALSE)</f>
        <v>60.743240857794802</v>
      </c>
      <c r="N26" s="122">
        <f>VLOOKUP($A26,'ADR Raw Data'!$B$6:$BE$49,'ADR Raw Data'!AH$1,FALSE)</f>
        <v>61.127798093173702</v>
      </c>
      <c r="O26" s="122">
        <f>VLOOKUP($A26,'ADR Raw Data'!$B$6:$BE$49,'ADR Raw Data'!AI$1,FALSE)</f>
        <v>61.473142309132797</v>
      </c>
      <c r="P26" s="122">
        <f>VLOOKUP($A26,'ADR Raw Data'!$B$6:$BE$49,'ADR Raw Data'!AJ$1,FALSE)</f>
        <v>61.345649297947801</v>
      </c>
      <c r="Q26" s="122">
        <f>VLOOKUP($A26,'ADR Raw Data'!$B$6:$BE$49,'ADR Raw Data'!AK$1,FALSE)</f>
        <v>61.784950469113198</v>
      </c>
      <c r="R26" s="123">
        <f>VLOOKUP($A26,'ADR Raw Data'!$B$6:$BE$49,'ADR Raw Data'!AL$1,FALSE)</f>
        <v>61.308515757717899</v>
      </c>
      <c r="S26" s="122">
        <f>VLOOKUP($A26,'ADR Raw Data'!$B$6:$BE$49,'ADR Raw Data'!AN$1,FALSE)</f>
        <v>68.031768187554306</v>
      </c>
      <c r="T26" s="122">
        <f>VLOOKUP($A26,'ADR Raw Data'!$B$6:$BE$49,'ADR Raw Data'!AO$1,FALSE)</f>
        <v>68.679705480526593</v>
      </c>
      <c r="U26" s="123">
        <f>VLOOKUP($A26,'ADR Raw Data'!$B$6:$BE$49,'ADR Raw Data'!AP$1,FALSE)</f>
        <v>68.3581753246674</v>
      </c>
      <c r="V26" s="124">
        <f>VLOOKUP($A26,'ADR Raw Data'!$B$6:$BE$49,'ADR Raw Data'!AR$1,FALSE)</f>
        <v>63.583338317474599</v>
      </c>
      <c r="X26" s="121">
        <f>VLOOKUP($A26,'RevPAR Raw Data'!$B$6:$BE$49,'RevPAR Raw Data'!AG$1,FALSE)</f>
        <v>28.214456788563801</v>
      </c>
      <c r="Y26" s="122">
        <f>VLOOKUP($A26,'RevPAR Raw Data'!$B$6:$BE$49,'RevPAR Raw Data'!AH$1,FALSE)</f>
        <v>30.302726036924899</v>
      </c>
      <c r="Z26" s="122">
        <f>VLOOKUP($A26,'RevPAR Raw Data'!$B$6:$BE$49,'RevPAR Raw Data'!AI$1,FALSE)</f>
        <v>30.982260210252701</v>
      </c>
      <c r="AA26" s="122">
        <f>VLOOKUP($A26,'RevPAR Raw Data'!$B$6:$BE$49,'RevPAR Raw Data'!AJ$1,FALSE)</f>
        <v>31.751533230481002</v>
      </c>
      <c r="AB26" s="122">
        <f>VLOOKUP($A26,'RevPAR Raw Data'!$B$6:$BE$49,'RevPAR Raw Data'!AK$1,FALSE)</f>
        <v>32.415365844574403</v>
      </c>
      <c r="AC26" s="123">
        <f>VLOOKUP($A26,'RevPAR Raw Data'!$B$6:$BE$49,'RevPAR Raw Data'!AL$1,FALSE)</f>
        <v>30.733264501163699</v>
      </c>
      <c r="AD26" s="122">
        <f>VLOOKUP($A26,'RevPAR Raw Data'!$B$6:$BE$49,'RevPAR Raw Data'!AN$1,FALSE)</f>
        <v>40.313384016756402</v>
      </c>
      <c r="AE26" s="122">
        <f>VLOOKUP($A26,'RevPAR Raw Data'!$B$6:$BE$49,'RevPAR Raw Data'!AO$1,FALSE)</f>
        <v>41.300236286705399</v>
      </c>
      <c r="AF26" s="123">
        <f>VLOOKUP($A26,'RevPAR Raw Data'!$B$6:$BE$49,'RevPAR Raw Data'!AP$1,FALSE)</f>
        <v>40.806896113224198</v>
      </c>
      <c r="AG26" s="124">
        <f>VLOOKUP($A26,'RevPAR Raw Data'!$B$6:$BE$49,'RevPAR Raw Data'!AR$1,FALSE)</f>
        <v>33.611794205868499</v>
      </c>
    </row>
    <row r="27" spans="1:33" x14ac:dyDescent="0.2">
      <c r="A27" s="101" t="s">
        <v>125</v>
      </c>
      <c r="B27" s="89">
        <f>(VLOOKUP($A26,'Occupancy Raw Data'!$B$8:$BE$51,'Occupancy Raw Data'!AT$3,FALSE))/100</f>
        <v>3.8195349074865603E-2</v>
      </c>
      <c r="C27" s="90">
        <f>(VLOOKUP($A26,'Occupancy Raw Data'!$B$8:$BE$51,'Occupancy Raw Data'!AU$3,FALSE))/100</f>
        <v>4.6921228843384996E-2</v>
      </c>
      <c r="D27" s="90">
        <f>(VLOOKUP($A26,'Occupancy Raw Data'!$B$8:$BE$51,'Occupancy Raw Data'!AV$3,FALSE))/100</f>
        <v>5.0226933255372398E-2</v>
      </c>
      <c r="E27" s="90">
        <f>(VLOOKUP($A26,'Occupancy Raw Data'!$B$8:$BE$51,'Occupancy Raw Data'!AW$3,FALSE))/100</f>
        <v>4.9529765420506404E-2</v>
      </c>
      <c r="F27" s="90">
        <f>(VLOOKUP($A26,'Occupancy Raw Data'!$B$8:$BE$51,'Occupancy Raw Data'!AX$3,FALSE))/100</f>
        <v>3.7052701101608999E-2</v>
      </c>
      <c r="G27" s="90">
        <f>(VLOOKUP($A26,'Occupancy Raw Data'!$B$8:$BE$51,'Occupancy Raw Data'!AY$3,FALSE))/100</f>
        <v>4.4411106913697707E-2</v>
      </c>
      <c r="H27" s="91">
        <f>(VLOOKUP($A26,'Occupancy Raw Data'!$B$8:$BE$51,'Occupancy Raw Data'!BA$3,FALSE))/100</f>
        <v>2.3875239869885399E-2</v>
      </c>
      <c r="I27" s="91">
        <f>(VLOOKUP($A26,'Occupancy Raw Data'!$B$8:$BE$51,'Occupancy Raw Data'!BB$3,FALSE))/100</f>
        <v>1.5115717659254999E-2</v>
      </c>
      <c r="J27" s="90">
        <f>(VLOOKUP($A26,'Occupancy Raw Data'!$B$8:$BE$51,'Occupancy Raw Data'!BC$3,FALSE))/100</f>
        <v>1.9448293976516901E-2</v>
      </c>
      <c r="K27" s="92">
        <f>(VLOOKUP($A26,'Occupancy Raw Data'!$B$8:$BE$51,'Occupancy Raw Data'!BE$3,FALSE))/100</f>
        <v>3.6176354856333102E-2</v>
      </c>
      <c r="M27" s="89">
        <f>(VLOOKUP($A26,'ADR Raw Data'!$B$6:$BE$49,'ADR Raw Data'!AT$1,FALSE))/100</f>
        <v>-1.1530951441962801E-2</v>
      </c>
      <c r="N27" s="90">
        <f>(VLOOKUP($A26,'ADR Raw Data'!$B$6:$BE$49,'ADR Raw Data'!AU$1,FALSE))/100</f>
        <v>-1.0045055744924401E-2</v>
      </c>
      <c r="O27" s="90">
        <f>(VLOOKUP($A26,'ADR Raw Data'!$B$6:$BE$49,'ADR Raw Data'!AV$1,FALSE))/100</f>
        <v>-9.5080471520789904E-3</v>
      </c>
      <c r="P27" s="90">
        <f>(VLOOKUP($A26,'ADR Raw Data'!$B$6:$BE$49,'ADR Raw Data'!AW$1,FALSE))/100</f>
        <v>-1.6351064725109502E-2</v>
      </c>
      <c r="Q27" s="90">
        <f>(VLOOKUP($A26,'ADR Raw Data'!$B$6:$BE$49,'ADR Raw Data'!AX$1,FALSE))/100</f>
        <v>-1.7553254514587401E-2</v>
      </c>
      <c r="R27" s="90">
        <f>(VLOOKUP($A26,'ADR Raw Data'!$B$6:$BE$49,'ADR Raw Data'!AY$1,FALSE))/100</f>
        <v>-1.3114100341276899E-2</v>
      </c>
      <c r="S27" s="91">
        <f>(VLOOKUP($A26,'ADR Raw Data'!$B$6:$BE$49,'ADR Raw Data'!BA$1,FALSE))/100</f>
        <v>-2.72076080786657E-2</v>
      </c>
      <c r="T27" s="91">
        <f>(VLOOKUP($A26,'ADR Raw Data'!$B$6:$BE$49,'ADR Raw Data'!BB$1,FALSE))/100</f>
        <v>-3.4425899412592602E-2</v>
      </c>
      <c r="U27" s="90">
        <f>(VLOOKUP($A26,'ADR Raw Data'!$B$6:$BE$49,'ADR Raw Data'!BC$1,FALSE))/100</f>
        <v>-3.0906516597023301E-2</v>
      </c>
      <c r="V27" s="92">
        <f>(VLOOKUP($A26,'ADR Raw Data'!$B$6:$BE$49,'ADR Raw Data'!BE$1,FALSE))/100</f>
        <v>-2.00655938875073E-2</v>
      </c>
      <c r="X27" s="89">
        <f>(VLOOKUP($A26,'RevPAR Raw Data'!$B$6:$BE$49,'RevPAR Raw Data'!AT$1,FALSE))/100</f>
        <v>2.6223968917411602E-2</v>
      </c>
      <c r="Y27" s="90">
        <f>(VLOOKUP($A26,'RevPAR Raw Data'!$B$6:$BE$49,'RevPAR Raw Data'!AU$1,FALSE))/100</f>
        <v>3.6404846739108397E-2</v>
      </c>
      <c r="Z27" s="90">
        <f>(VLOOKUP($A26,'RevPAR Raw Data'!$B$6:$BE$49,'RevPAR Raw Data'!AV$1,FALSE))/100</f>
        <v>4.0241326053597003E-2</v>
      </c>
      <c r="AA27" s="90">
        <f>(VLOOKUP($A26,'RevPAR Raw Data'!$B$6:$BE$49,'RevPAR Raw Data'!AW$1,FALSE))/100</f>
        <v>3.2368836295186602E-2</v>
      </c>
      <c r="AB27" s="90">
        <f>(VLOOKUP($A26,'RevPAR Raw Data'!$B$6:$BE$49,'RevPAR Raw Data'!AX$1,FALSE))/100</f>
        <v>1.88490510941321E-2</v>
      </c>
      <c r="AC27" s="90">
        <f>(VLOOKUP($A26,'RevPAR Raw Data'!$B$6:$BE$49,'RevPAR Raw Data'!AY$1,FALSE))/100</f>
        <v>3.0714594860087398E-2</v>
      </c>
      <c r="AD27" s="91">
        <f>(VLOOKUP($A26,'RevPAR Raw Data'!$B$6:$BE$49,'RevPAR Raw Data'!BA$1,FALSE))/100</f>
        <v>-3.9819563779443304E-3</v>
      </c>
      <c r="AE27" s="91">
        <f>(VLOOKUP($A26,'RevPAR Raw Data'!$B$6:$BE$49,'RevPAR Raw Data'!BB$1,FALSE))/100</f>
        <v>-1.9830553929024199E-2</v>
      </c>
      <c r="AF27" s="90">
        <f>(VLOOKUP($A26,'RevPAR Raw Data'!$B$6:$BE$49,'RevPAR Raw Data'!BC$1,FALSE))/100</f>
        <v>-1.20593016410753E-2</v>
      </c>
      <c r="AG27" s="92">
        <f>(VLOOKUP($A26,'RevPAR Raw Data'!$B$6:$BE$49,'RevPAR Raw Data'!BE$1,FALSE))/100</f>
        <v>1.5384860923948201E-2</v>
      </c>
    </row>
    <row r="28" spans="1:33" x14ac:dyDescent="0.2">
      <c r="A28" s="155" t="s">
        <v>126</v>
      </c>
      <c r="B28" s="130"/>
      <c r="C28" s="131"/>
      <c r="D28" s="131"/>
      <c r="E28" s="131"/>
      <c r="F28" s="131"/>
      <c r="G28" s="132"/>
      <c r="H28" s="131"/>
      <c r="I28" s="131"/>
      <c r="J28" s="132"/>
      <c r="K28" s="133"/>
      <c r="M28" s="130"/>
      <c r="N28" s="131"/>
      <c r="O28" s="131"/>
      <c r="P28" s="131"/>
      <c r="Q28" s="131"/>
      <c r="R28" s="132"/>
      <c r="S28" s="131"/>
      <c r="T28" s="131"/>
      <c r="U28" s="132"/>
      <c r="V28" s="133"/>
      <c r="X28" s="130"/>
      <c r="Y28" s="131"/>
      <c r="Z28" s="131"/>
      <c r="AA28" s="131"/>
      <c r="AB28" s="131"/>
      <c r="AC28" s="132"/>
      <c r="AD28" s="131"/>
      <c r="AE28" s="131"/>
      <c r="AF28" s="132"/>
      <c r="AG28" s="133"/>
    </row>
    <row r="29" spans="1:33" x14ac:dyDescent="0.2">
      <c r="A29" s="116" t="s">
        <v>73</v>
      </c>
      <c r="B29" s="117">
        <f>(VLOOKUP($A29,'Occupancy Raw Data'!$B$8:$BE$45,'Occupancy Raw Data'!AG$3,FALSE))/100</f>
        <v>0.45460696366124304</v>
      </c>
      <c r="C29" s="118">
        <f>(VLOOKUP($A29,'Occupancy Raw Data'!$B$8:$BE$45,'Occupancy Raw Data'!AH$3,FALSE))/100</f>
        <v>0.60470579291470206</v>
      </c>
      <c r="D29" s="118">
        <f>(VLOOKUP($A29,'Occupancy Raw Data'!$B$8:$BE$45,'Occupancy Raw Data'!AI$3,FALSE))/100</f>
        <v>0.67085297247985398</v>
      </c>
      <c r="E29" s="118">
        <f>(VLOOKUP($A29,'Occupancy Raw Data'!$B$8:$BE$45,'Occupancy Raw Data'!AJ$3,FALSE))/100</f>
        <v>0.6823679669147551</v>
      </c>
      <c r="F29" s="118">
        <f>(VLOOKUP($A29,'Occupancy Raw Data'!$B$8:$BE$45,'Occupancy Raw Data'!AK$3,FALSE))/100</f>
        <v>0.67812072373422494</v>
      </c>
      <c r="G29" s="119">
        <f>(VLOOKUP($A29,'Occupancy Raw Data'!$B$8:$BE$45,'Occupancy Raw Data'!AL$3,FALSE))/100</f>
        <v>0.61813078627153095</v>
      </c>
      <c r="H29" s="99">
        <f>(VLOOKUP($A29,'Occupancy Raw Data'!$B$8:$BE$45,'Occupancy Raw Data'!AN$3,FALSE))/100</f>
        <v>0.778325984491409</v>
      </c>
      <c r="I29" s="99">
        <f>(VLOOKUP($A29,'Occupancy Raw Data'!$B$8:$BE$45,'Occupancy Raw Data'!AO$3,FALSE))/100</f>
        <v>0.77425972782602703</v>
      </c>
      <c r="J29" s="119">
        <f>(VLOOKUP($A29,'Occupancy Raw Data'!$B$8:$BE$45,'Occupancy Raw Data'!AP$3,FALSE))/100</f>
        <v>0.77629233850281398</v>
      </c>
      <c r="K29" s="120">
        <f>(VLOOKUP($A29,'Occupancy Raw Data'!$B$8:$BE$45,'Occupancy Raw Data'!AR$3,FALSE))/100</f>
        <v>0.66332807005731598</v>
      </c>
      <c r="M29" s="121">
        <f>VLOOKUP($A29,'ADR Raw Data'!$B$6:$BE$43,'ADR Raw Data'!AG$1,FALSE)</f>
        <v>102.874596063479</v>
      </c>
      <c r="N29" s="122">
        <f>VLOOKUP($A29,'ADR Raw Data'!$B$6:$BE$43,'ADR Raw Data'!AH$1,FALSE)</f>
        <v>112.040677746627</v>
      </c>
      <c r="O29" s="122">
        <f>VLOOKUP($A29,'ADR Raw Data'!$B$6:$BE$43,'ADR Raw Data'!AI$1,FALSE)</f>
        <v>117.90499161416</v>
      </c>
      <c r="P29" s="122">
        <f>VLOOKUP($A29,'ADR Raw Data'!$B$6:$BE$43,'ADR Raw Data'!AJ$1,FALSE)</f>
        <v>118.536226074556</v>
      </c>
      <c r="Q29" s="122">
        <f>VLOOKUP($A29,'ADR Raw Data'!$B$6:$BE$43,'ADR Raw Data'!AK$1,FALSE)</f>
        <v>121.566422645739</v>
      </c>
      <c r="R29" s="123">
        <f>VLOOKUP($A29,'ADR Raw Data'!$B$6:$BE$43,'ADR Raw Data'!AL$1,FALSE)</f>
        <v>115.4894849266</v>
      </c>
      <c r="S29" s="122">
        <f>VLOOKUP($A29,'ADR Raw Data'!$B$6:$BE$43,'ADR Raw Data'!AN$1,FALSE)</f>
        <v>142.40660063879</v>
      </c>
      <c r="T29" s="122">
        <f>VLOOKUP($A29,'ADR Raw Data'!$B$6:$BE$43,'ADR Raw Data'!AO$1,FALSE)</f>
        <v>141.79833078176199</v>
      </c>
      <c r="U29" s="123">
        <f>VLOOKUP($A29,'ADR Raw Data'!$B$6:$BE$43,'ADR Raw Data'!AP$1,FALSE)</f>
        <v>142.103184810969</v>
      </c>
      <c r="V29" s="124">
        <f>VLOOKUP($A29,'ADR Raw Data'!$B$6:$BE$43,'ADR Raw Data'!AR$1,FALSE)</f>
        <v>124.38996837054199</v>
      </c>
      <c r="X29" s="121">
        <f>VLOOKUP($A29,'RevPAR Raw Data'!$B$6:$BE$43,'RevPAR Raw Data'!AG$1,FALSE)</f>
        <v>46.767507754295202</v>
      </c>
      <c r="Y29" s="122">
        <f>VLOOKUP($A29,'RevPAR Raw Data'!$B$6:$BE$43,'RevPAR Raw Data'!AH$1,FALSE)</f>
        <v>67.751646875475103</v>
      </c>
      <c r="Z29" s="122">
        <f>VLOOKUP($A29,'RevPAR Raw Data'!$B$6:$BE$43,'RevPAR Raw Data'!AI$1,FALSE)</f>
        <v>79.0969140945719</v>
      </c>
      <c r="AA29" s="122">
        <f>VLOOKUP($A29,'RevPAR Raw Data'!$B$6:$BE$43,'RevPAR Raw Data'!AJ$1,FALSE)</f>
        <v>80.885323592242599</v>
      </c>
      <c r="AB29" s="122">
        <f>VLOOKUP($A29,'RevPAR Raw Data'!$B$6:$BE$43,'RevPAR Raw Data'!AK$1,FALSE)</f>
        <v>82.436710506309794</v>
      </c>
      <c r="AC29" s="123">
        <f>VLOOKUP($A29,'RevPAR Raw Data'!$B$6:$BE$43,'RevPAR Raw Data'!AL$1,FALSE)</f>
        <v>71.387606123773907</v>
      </c>
      <c r="AD29" s="122">
        <f>VLOOKUP($A29,'RevPAR Raw Data'!$B$6:$BE$43,'RevPAR Raw Data'!AN$1,FALSE)</f>
        <v>110.83875764026099</v>
      </c>
      <c r="AE29" s="122">
        <f>VLOOKUP($A29,'RevPAR Raw Data'!$B$6:$BE$43,'RevPAR Raw Data'!AO$1,FALSE)</f>
        <v>109.788736997272</v>
      </c>
      <c r="AF29" s="123">
        <f>VLOOKUP($A29,'RevPAR Raw Data'!$B$6:$BE$43,'RevPAR Raw Data'!AP$1,FALSE)</f>
        <v>110.31361364560399</v>
      </c>
      <c r="AG29" s="124">
        <f>VLOOKUP($A29,'RevPAR Raw Data'!$B$6:$BE$43,'RevPAR Raw Data'!AR$1,FALSE)</f>
        <v>82.511357653722698</v>
      </c>
    </row>
    <row r="30" spans="1:33" x14ac:dyDescent="0.2">
      <c r="A30" s="101" t="s">
        <v>125</v>
      </c>
      <c r="B30" s="89">
        <f>(VLOOKUP($A29,'Occupancy Raw Data'!$B$8:$BE$51,'Occupancy Raw Data'!AT$3,FALSE))/100</f>
        <v>-1.4399795632028201E-2</v>
      </c>
      <c r="C30" s="90">
        <f>(VLOOKUP($A29,'Occupancy Raw Data'!$B$8:$BE$51,'Occupancy Raw Data'!AU$3,FALSE))/100</f>
        <v>-4.7023540398373597E-3</v>
      </c>
      <c r="D30" s="90">
        <f>(VLOOKUP($A29,'Occupancy Raw Data'!$B$8:$BE$51,'Occupancy Raw Data'!AV$3,FALSE))/100</f>
        <v>5.4316952563747403E-3</v>
      </c>
      <c r="E30" s="90">
        <f>(VLOOKUP($A29,'Occupancy Raw Data'!$B$8:$BE$51,'Occupancy Raw Data'!AW$3,FALSE))/100</f>
        <v>1.46148909062196E-2</v>
      </c>
      <c r="F30" s="90">
        <f>(VLOOKUP($A29,'Occupancy Raw Data'!$B$8:$BE$51,'Occupancy Raw Data'!AX$3,FALSE))/100</f>
        <v>-1.7549483738095499E-2</v>
      </c>
      <c r="G30" s="90">
        <f>(VLOOKUP($A29,'Occupancy Raw Data'!$B$8:$BE$51,'Occupancy Raw Data'!AY$3,FALSE))/100</f>
        <v>-2.6330521124190097E-3</v>
      </c>
      <c r="H30" s="91">
        <f>(VLOOKUP($A29,'Occupancy Raw Data'!$B$8:$BE$51,'Occupancy Raw Data'!BA$3,FALSE))/100</f>
        <v>-2.9522005688121702E-2</v>
      </c>
      <c r="I30" s="91">
        <f>(VLOOKUP($A29,'Occupancy Raw Data'!$B$8:$BE$51,'Occupancy Raw Data'!BB$3,FALSE))/100</f>
        <v>-2.6452882993557799E-2</v>
      </c>
      <c r="J30" s="90">
        <f>(VLOOKUP($A29,'Occupancy Raw Data'!$B$8:$BE$51,'Occupancy Raw Data'!BC$3,FALSE))/100</f>
        <v>-2.7995478283910403E-2</v>
      </c>
      <c r="K30" s="92">
        <f>(VLOOKUP($A29,'Occupancy Raw Data'!$B$8:$BE$51,'Occupancy Raw Data'!BE$3,FALSE))/100</f>
        <v>-1.12492139125497E-2</v>
      </c>
      <c r="M30" s="89">
        <f>(VLOOKUP($A29,'ADR Raw Data'!$B$6:$BE$49,'ADR Raw Data'!AT$1,FALSE))/100</f>
        <v>-2.6126945283360098E-2</v>
      </c>
      <c r="N30" s="90">
        <f>(VLOOKUP($A29,'ADR Raw Data'!$B$6:$BE$49,'ADR Raw Data'!AU$1,FALSE))/100</f>
        <v>-1.2358652383531401E-2</v>
      </c>
      <c r="O30" s="90">
        <f>(VLOOKUP($A29,'ADR Raw Data'!$B$6:$BE$49,'ADR Raw Data'!AV$1,FALSE))/100</f>
        <v>-5.0587942960847098E-3</v>
      </c>
      <c r="P30" s="90">
        <f>(VLOOKUP($A29,'ADR Raw Data'!$B$6:$BE$49,'ADR Raw Data'!AW$1,FALSE))/100</f>
        <v>1.05268596001729E-2</v>
      </c>
      <c r="Q30" s="90">
        <f>(VLOOKUP($A29,'ADR Raw Data'!$B$6:$BE$49,'ADR Raw Data'!AX$1,FALSE))/100</f>
        <v>-1.6252149420834E-2</v>
      </c>
      <c r="R30" s="90">
        <f>(VLOOKUP($A29,'ADR Raw Data'!$B$6:$BE$49,'ADR Raw Data'!AY$1,FALSE))/100</f>
        <v>-8.3730807120172696E-3</v>
      </c>
      <c r="S30" s="91">
        <f>(VLOOKUP($A29,'ADR Raw Data'!$B$6:$BE$49,'ADR Raw Data'!BA$1,FALSE))/100</f>
        <v>-2.79180356473443E-2</v>
      </c>
      <c r="T30" s="91">
        <f>(VLOOKUP($A29,'ADR Raw Data'!$B$6:$BE$49,'ADR Raw Data'!BB$1,FALSE))/100</f>
        <v>-2.7607226634920597E-2</v>
      </c>
      <c r="U30" s="90">
        <f>(VLOOKUP($A29,'ADR Raw Data'!$B$6:$BE$49,'ADR Raw Data'!BC$1,FALSE))/100</f>
        <v>-2.77679731518055E-2</v>
      </c>
      <c r="V30" s="92">
        <f>(VLOOKUP($A29,'ADR Raw Data'!$B$6:$BE$49,'ADR Raw Data'!BE$1,FALSE))/100</f>
        <v>-1.7191749470865901E-2</v>
      </c>
      <c r="X30" s="89">
        <f>(VLOOKUP($A29,'RevPAR Raw Data'!$B$6:$BE$49,'RevPAR Raw Data'!AT$1,FALSE))/100</f>
        <v>-4.0150518242818796E-2</v>
      </c>
      <c r="Y30" s="90">
        <f>(VLOOKUP($A29,'RevPAR Raw Data'!$B$6:$BE$49,'RevPAR Raw Data'!AU$1,FALSE))/100</f>
        <v>-1.7002891664406099E-2</v>
      </c>
      <c r="Z30" s="90">
        <f>(VLOOKUP($A29,'RevPAR Raw Data'!$B$6:$BE$49,'RevPAR Raw Data'!AV$1,FALSE))/100</f>
        <v>3.45423131309009E-4</v>
      </c>
      <c r="AA30" s="90">
        <f>(VLOOKUP($A29,'RevPAR Raw Data'!$B$6:$BE$49,'RevPAR Raw Data'!AW$1,FALSE))/100</f>
        <v>2.5295599411034198E-2</v>
      </c>
      <c r="AB30" s="90">
        <f>(VLOOKUP($A29,'RevPAR Raw Data'!$B$6:$BE$49,'RevPAR Raw Data'!AX$1,FALSE))/100</f>
        <v>-3.3516416326959501E-2</v>
      </c>
      <c r="AC30" s="90">
        <f>(VLOOKUP($A29,'RevPAR Raw Data'!$B$6:$BE$49,'RevPAR Raw Data'!AY$1,FALSE))/100</f>
        <v>-1.0984086066580001E-2</v>
      </c>
      <c r="AD30" s="91">
        <f>(VLOOKUP($A29,'RevPAR Raw Data'!$B$6:$BE$49,'RevPAR Raw Data'!BA$1,FALSE))/100</f>
        <v>-5.66158449282839E-2</v>
      </c>
      <c r="AE30" s="91">
        <f>(VLOOKUP($A29,'RevPAR Raw Data'!$B$6:$BE$49,'RevPAR Raw Data'!BB$1,FALSE))/100</f>
        <v>-5.3329818892528198E-2</v>
      </c>
      <c r="AF30" s="90">
        <f>(VLOOKUP($A29,'RevPAR Raw Data'!$B$6:$BE$49,'RevPAR Raw Data'!BC$1,FALSE))/100</f>
        <v>-5.4986073746356397E-2</v>
      </c>
      <c r="AG30" s="92">
        <f>(VLOOKUP($A29,'RevPAR Raw Data'!$B$6:$BE$49,'RevPAR Raw Data'!BE$1,FALSE))/100</f>
        <v>-2.8247569716086902E-2</v>
      </c>
    </row>
    <row r="31" spans="1:33" x14ac:dyDescent="0.2">
      <c r="A31" s="139"/>
      <c r="B31" s="117"/>
      <c r="C31" s="118"/>
      <c r="D31" s="118"/>
      <c r="E31" s="118"/>
      <c r="F31" s="118"/>
      <c r="G31" s="119"/>
      <c r="H31" s="99"/>
      <c r="I31" s="99"/>
      <c r="J31" s="119"/>
      <c r="K31" s="120"/>
      <c r="M31" s="121"/>
      <c r="N31" s="122"/>
      <c r="O31" s="122"/>
      <c r="P31" s="122"/>
      <c r="Q31" s="122"/>
      <c r="R31" s="123"/>
      <c r="S31" s="122"/>
      <c r="T31" s="122"/>
      <c r="U31" s="123"/>
      <c r="V31" s="124"/>
      <c r="X31" s="121"/>
      <c r="Y31" s="122"/>
      <c r="Z31" s="122"/>
      <c r="AA31" s="122"/>
      <c r="AB31" s="122"/>
      <c r="AC31" s="123"/>
      <c r="AD31" s="122"/>
      <c r="AE31" s="122"/>
      <c r="AF31" s="123"/>
      <c r="AG31" s="124"/>
    </row>
    <row r="32" spans="1:33" x14ac:dyDescent="0.2">
      <c r="A32" s="116" t="s">
        <v>74</v>
      </c>
      <c r="B32" s="117">
        <f>(VLOOKUP($A32,'Occupancy Raw Data'!$B$8:$BE$45,'Occupancy Raw Data'!AG$3,FALSE))/100</f>
        <v>0.38936669272869401</v>
      </c>
      <c r="C32" s="118">
        <f>(VLOOKUP($A32,'Occupancy Raw Data'!$B$8:$BE$45,'Occupancy Raw Data'!AH$3,FALSE))/100</f>
        <v>0.56430805316653598</v>
      </c>
      <c r="D32" s="118">
        <f>(VLOOKUP($A32,'Occupancy Raw Data'!$B$8:$BE$45,'Occupancy Raw Data'!AI$3,FALSE))/100</f>
        <v>0.59695074276778692</v>
      </c>
      <c r="E32" s="118">
        <f>(VLOOKUP($A32,'Occupancy Raw Data'!$B$8:$BE$45,'Occupancy Raw Data'!AJ$3,FALSE))/100</f>
        <v>0.58893666927286903</v>
      </c>
      <c r="F32" s="118">
        <f>(VLOOKUP($A32,'Occupancy Raw Data'!$B$8:$BE$45,'Occupancy Raw Data'!AK$3,FALSE))/100</f>
        <v>0.53303362001563703</v>
      </c>
      <c r="G32" s="119">
        <f>(VLOOKUP($A32,'Occupancy Raw Data'!$B$8:$BE$45,'Occupancy Raw Data'!AL$3,FALSE))/100</f>
        <v>0.53451915559030394</v>
      </c>
      <c r="H32" s="99">
        <f>(VLOOKUP($A32,'Occupancy Raw Data'!$B$8:$BE$45,'Occupancy Raw Data'!AN$3,FALSE))/100</f>
        <v>0.54593432369038297</v>
      </c>
      <c r="I32" s="99">
        <f>(VLOOKUP($A32,'Occupancy Raw Data'!$B$8:$BE$45,'Occupancy Raw Data'!AO$3,FALSE))/100</f>
        <v>0.55023455824863099</v>
      </c>
      <c r="J32" s="119">
        <f>(VLOOKUP($A32,'Occupancy Raw Data'!$B$8:$BE$45,'Occupancy Raw Data'!AP$3,FALSE))/100</f>
        <v>0.54808444096950704</v>
      </c>
      <c r="K32" s="120">
        <f>(VLOOKUP($A32,'Occupancy Raw Data'!$B$8:$BE$45,'Occupancy Raw Data'!AR$3,FALSE))/100</f>
        <v>0.53839495141293403</v>
      </c>
      <c r="M32" s="121">
        <f>VLOOKUP($A32,'ADR Raw Data'!$B$6:$BE$43,'ADR Raw Data'!AG$1,FALSE)</f>
        <v>92.095707831325299</v>
      </c>
      <c r="N32" s="122">
        <f>VLOOKUP($A32,'ADR Raw Data'!$B$6:$BE$43,'ADR Raw Data'!AH$1,FALSE)</f>
        <v>99.469515067544094</v>
      </c>
      <c r="O32" s="122">
        <f>VLOOKUP($A32,'ADR Raw Data'!$B$6:$BE$43,'ADR Raw Data'!AI$1,FALSE)</f>
        <v>100.971015062213</v>
      </c>
      <c r="P32" s="122">
        <f>VLOOKUP($A32,'ADR Raw Data'!$B$6:$BE$43,'ADR Raw Data'!AJ$1,FALSE)</f>
        <v>100.005950879522</v>
      </c>
      <c r="Q32" s="122">
        <f>VLOOKUP($A32,'ADR Raw Data'!$B$6:$BE$43,'ADR Raw Data'!AK$1,FALSE)</f>
        <v>99.831122112211204</v>
      </c>
      <c r="R32" s="123">
        <f>VLOOKUP($A32,'ADR Raw Data'!$B$6:$BE$43,'ADR Raw Data'!AL$1,FALSE)</f>
        <v>98.920940539749793</v>
      </c>
      <c r="S32" s="122">
        <f>VLOOKUP($A32,'ADR Raw Data'!$B$6:$BE$43,'ADR Raw Data'!AN$1,FALSE)</f>
        <v>110.945929108485</v>
      </c>
      <c r="T32" s="122">
        <f>VLOOKUP($A32,'ADR Raw Data'!$B$6:$BE$43,'ADR Raw Data'!AO$1,FALSE)</f>
        <v>113.687818827708</v>
      </c>
      <c r="U32" s="123">
        <f>VLOOKUP($A32,'ADR Raw Data'!$B$6:$BE$43,'ADR Raw Data'!AP$1,FALSE)</f>
        <v>112.3222521398</v>
      </c>
      <c r="V32" s="124">
        <f>VLOOKUP($A32,'ADR Raw Data'!$B$6:$BE$43,'ADR Raw Data'!AR$1,FALSE)</f>
        <v>102.818796224262</v>
      </c>
      <c r="X32" s="121">
        <f>VLOOKUP($A32,'RevPAR Raw Data'!$B$6:$BE$43,'RevPAR Raw Data'!AG$1,FALSE)</f>
        <v>35.859001172791203</v>
      </c>
      <c r="Y32" s="122">
        <f>VLOOKUP($A32,'RevPAR Raw Data'!$B$6:$BE$43,'RevPAR Raw Data'!AH$1,FALSE)</f>
        <v>56.131448397185302</v>
      </c>
      <c r="Z32" s="122">
        <f>VLOOKUP($A32,'RevPAR Raw Data'!$B$6:$BE$43,'RevPAR Raw Data'!AI$1,FALSE)</f>
        <v>60.2747224394057</v>
      </c>
      <c r="AA32" s="122">
        <f>VLOOKUP($A32,'RevPAR Raw Data'!$B$6:$BE$43,'RevPAR Raw Data'!AJ$1,FALSE)</f>
        <v>58.8971716184519</v>
      </c>
      <c r="AB32" s="122">
        <f>VLOOKUP($A32,'RevPAR Raw Data'!$B$6:$BE$43,'RevPAR Raw Data'!AK$1,FALSE)</f>
        <v>53.213344409694997</v>
      </c>
      <c r="AC32" s="123">
        <f>VLOOKUP($A32,'RevPAR Raw Data'!$B$6:$BE$43,'RevPAR Raw Data'!AL$1,FALSE)</f>
        <v>52.875137607505799</v>
      </c>
      <c r="AD32" s="122">
        <f>VLOOKUP($A32,'RevPAR Raw Data'!$B$6:$BE$43,'RevPAR Raw Data'!AN$1,FALSE)</f>
        <v>60.569190774042198</v>
      </c>
      <c r="AE32" s="122">
        <f>VLOOKUP($A32,'RevPAR Raw Data'!$B$6:$BE$43,'RevPAR Raw Data'!AO$1,FALSE)</f>
        <v>62.554966770914703</v>
      </c>
      <c r="AF32" s="123">
        <f>VLOOKUP($A32,'RevPAR Raw Data'!$B$6:$BE$43,'RevPAR Raw Data'!AP$1,FALSE)</f>
        <v>61.562078772478401</v>
      </c>
      <c r="AG32" s="124">
        <f>VLOOKUP($A32,'RevPAR Raw Data'!$B$6:$BE$43,'RevPAR Raw Data'!AR$1,FALSE)</f>
        <v>55.357120797497998</v>
      </c>
    </row>
    <row r="33" spans="1:33" x14ac:dyDescent="0.2">
      <c r="A33" s="101" t="s">
        <v>125</v>
      </c>
      <c r="B33" s="89">
        <f>(VLOOKUP($A32,'Occupancy Raw Data'!$B$8:$BE$51,'Occupancy Raw Data'!AT$3,FALSE))/100</f>
        <v>-0.125164690382081</v>
      </c>
      <c r="C33" s="90">
        <f>(VLOOKUP($A32,'Occupancy Raw Data'!$B$8:$BE$51,'Occupancy Raw Data'!AU$3,FALSE))/100</f>
        <v>-3.2506702412868599E-2</v>
      </c>
      <c r="D33" s="90">
        <f>(VLOOKUP($A32,'Occupancy Raw Data'!$B$8:$BE$51,'Occupancy Raw Data'!AV$3,FALSE))/100</f>
        <v>-1.634521085322E-3</v>
      </c>
      <c r="E33" s="90">
        <f>(VLOOKUP($A32,'Occupancy Raw Data'!$B$8:$BE$51,'Occupancy Raw Data'!AW$3,FALSE))/100</f>
        <v>-3.63756613756613E-3</v>
      </c>
      <c r="F33" s="90">
        <f>(VLOOKUP($A32,'Occupancy Raw Data'!$B$8:$BE$51,'Occupancy Raw Data'!AX$3,FALSE))/100</f>
        <v>-2.2230190032269601E-2</v>
      </c>
      <c r="G33" s="90">
        <f>(VLOOKUP($A32,'Occupancy Raw Data'!$B$8:$BE$51,'Occupancy Raw Data'!AY$3,FALSE))/100</f>
        <v>-3.2547937451354897E-2</v>
      </c>
      <c r="H33" s="91">
        <f>(VLOOKUP($A32,'Occupancy Raw Data'!$B$8:$BE$51,'Occupancy Raw Data'!BA$3,FALSE))/100</f>
        <v>-1.8622628250175598E-2</v>
      </c>
      <c r="I33" s="91">
        <f>(VLOOKUP($A32,'Occupancy Raw Data'!$B$8:$BE$51,'Occupancy Raw Data'!BB$3,FALSE))/100</f>
        <v>7.5161059413027895E-3</v>
      </c>
      <c r="J33" s="90">
        <f>(VLOOKUP($A32,'Occupancy Raw Data'!$B$8:$BE$51,'Occupancy Raw Data'!BC$3,FALSE))/100</f>
        <v>-5.6737588652482195E-3</v>
      </c>
      <c r="K33" s="92">
        <f>(VLOOKUP($A32,'Occupancy Raw Data'!$B$8:$BE$51,'Occupancy Raw Data'!BE$3,FALSE))/100</f>
        <v>-2.4882415414959703E-2</v>
      </c>
      <c r="M33" s="89">
        <f>(VLOOKUP($A32,'ADR Raw Data'!$B$6:$BE$49,'ADR Raw Data'!AT$1,FALSE))/100</f>
        <v>1.0468281643534002E-2</v>
      </c>
      <c r="N33" s="90">
        <f>(VLOOKUP($A32,'ADR Raw Data'!$B$6:$BE$49,'ADR Raw Data'!AU$1,FALSE))/100</f>
        <v>2.3956244532909298E-2</v>
      </c>
      <c r="O33" s="90">
        <f>(VLOOKUP($A32,'ADR Raw Data'!$B$6:$BE$49,'ADR Raw Data'!AV$1,FALSE))/100</f>
        <v>5.0741020719993903E-2</v>
      </c>
      <c r="P33" s="90">
        <f>(VLOOKUP($A32,'ADR Raw Data'!$B$6:$BE$49,'ADR Raw Data'!AW$1,FALSE))/100</f>
        <v>2.01969964801747E-2</v>
      </c>
      <c r="Q33" s="90">
        <f>(VLOOKUP($A32,'ADR Raw Data'!$B$6:$BE$49,'ADR Raw Data'!AX$1,FALSE))/100</f>
        <v>-7.77313252896813E-3</v>
      </c>
      <c r="R33" s="90">
        <f>(VLOOKUP($A32,'ADR Raw Data'!$B$6:$BE$49,'ADR Raw Data'!AY$1,FALSE))/100</f>
        <v>2.1668738576952399E-2</v>
      </c>
      <c r="S33" s="91">
        <f>(VLOOKUP($A32,'ADR Raw Data'!$B$6:$BE$49,'ADR Raw Data'!BA$1,FALSE))/100</f>
        <v>-4.0151218739120802E-2</v>
      </c>
      <c r="T33" s="91">
        <f>(VLOOKUP($A32,'ADR Raw Data'!$B$6:$BE$49,'ADR Raw Data'!BB$1,FALSE))/100</f>
        <v>-1.75234212920969E-2</v>
      </c>
      <c r="U33" s="90">
        <f>(VLOOKUP($A32,'ADR Raw Data'!$B$6:$BE$49,'ADR Raw Data'!BC$1,FALSE))/100</f>
        <v>-2.87795418242544E-2</v>
      </c>
      <c r="V33" s="92">
        <f>(VLOOKUP($A32,'ADR Raw Data'!$B$6:$BE$49,'ADR Raw Data'!BE$1,FALSE))/100</f>
        <v>6.1209211594404102E-3</v>
      </c>
      <c r="X33" s="89">
        <f>(VLOOKUP($A32,'RevPAR Raw Data'!$B$6:$BE$49,'RevPAR Raw Data'!AT$1,FALSE))/100</f>
        <v>-0.116006667969293</v>
      </c>
      <c r="Y33" s="90">
        <f>(VLOOKUP($A32,'RevPAR Raw Data'!$B$6:$BE$49,'RevPAR Raw Data'!AU$1,FALSE))/100</f>
        <v>-9.3291963919204905E-3</v>
      </c>
      <c r="Z33" s="90">
        <f>(VLOOKUP($A32,'RevPAR Raw Data'!$B$6:$BE$49,'RevPAR Raw Data'!AV$1,FALSE))/100</f>
        <v>4.9023562366414301E-2</v>
      </c>
      <c r="AA33" s="90">
        <f>(VLOOKUP($A32,'RevPAR Raw Data'!$B$6:$BE$49,'RevPAR Raw Data'!AW$1,FALSE))/100</f>
        <v>1.6485962432131698E-2</v>
      </c>
      <c r="AB33" s="90">
        <f>(VLOOKUP($A32,'RevPAR Raw Data'!$B$6:$BE$49,'RevPAR Raw Data'!AX$1,FALSE))/100</f>
        <v>-2.98305243479727E-2</v>
      </c>
      <c r="AC33" s="90">
        <f>(VLOOKUP($A32,'RevPAR Raw Data'!$B$6:$BE$49,'RevPAR Raw Data'!AY$1,FALSE))/100</f>
        <v>-1.1584471622254899E-2</v>
      </c>
      <c r="AD33" s="91">
        <f>(VLOOKUP($A32,'RevPAR Raw Data'!$B$6:$BE$49,'RevPAR Raw Data'!BA$1,FALSE))/100</f>
        <v>-5.80261257689264E-2</v>
      </c>
      <c r="AE33" s="91">
        <f>(VLOOKUP($A32,'RevPAR Raw Data'!$B$6:$BE$49,'RevPAR Raw Data'!BB$1,FALSE))/100</f>
        <v>-1.01390232416795E-2</v>
      </c>
      <c r="AF33" s="90">
        <f>(VLOOKUP($A32,'RevPAR Raw Data'!$B$6:$BE$49,'RevPAR Raw Data'!BC$1,FALSE))/100</f>
        <v>-3.4290012508939503E-2</v>
      </c>
      <c r="AG33" s="92">
        <f>(VLOOKUP($A32,'RevPAR Raw Data'!$B$6:$BE$49,'RevPAR Raw Data'!BE$1,FALSE))/100</f>
        <v>-1.89137975585307E-2</v>
      </c>
    </row>
    <row r="34" spans="1:33" x14ac:dyDescent="0.2">
      <c r="A34" s="139"/>
      <c r="B34" s="117"/>
      <c r="C34" s="118"/>
      <c r="D34" s="118"/>
      <c r="E34" s="118"/>
      <c r="F34" s="118"/>
      <c r="G34" s="119"/>
      <c r="H34" s="99"/>
      <c r="I34" s="99"/>
      <c r="J34" s="119"/>
      <c r="K34" s="120"/>
      <c r="M34" s="121"/>
      <c r="N34" s="122"/>
      <c r="O34" s="122"/>
      <c r="P34" s="122"/>
      <c r="Q34" s="122"/>
      <c r="R34" s="123"/>
      <c r="S34" s="122"/>
      <c r="T34" s="122"/>
      <c r="U34" s="123"/>
      <c r="V34" s="124"/>
      <c r="X34" s="121"/>
      <c r="Y34" s="122"/>
      <c r="Z34" s="122"/>
      <c r="AA34" s="122"/>
      <c r="AB34" s="122"/>
      <c r="AC34" s="123"/>
      <c r="AD34" s="122"/>
      <c r="AE34" s="122"/>
      <c r="AF34" s="123"/>
      <c r="AG34" s="124"/>
    </row>
    <row r="35" spans="1:33" x14ac:dyDescent="0.2">
      <c r="A35" s="116" t="s">
        <v>75</v>
      </c>
      <c r="B35" s="117">
        <f>(VLOOKUP($A35,'Occupancy Raw Data'!$B$8:$BE$45,'Occupancy Raw Data'!AG$3,FALSE))/100</f>
        <v>0.30446000737191303</v>
      </c>
      <c r="C35" s="118">
        <f>(VLOOKUP($A35,'Occupancy Raw Data'!$B$8:$BE$45,'Occupancy Raw Data'!AH$3,FALSE))/100</f>
        <v>0.41411721341688101</v>
      </c>
      <c r="D35" s="118">
        <f>(VLOOKUP($A35,'Occupancy Raw Data'!$B$8:$BE$45,'Occupancy Raw Data'!AI$3,FALSE))/100</f>
        <v>0.44157758938444502</v>
      </c>
      <c r="E35" s="118">
        <f>(VLOOKUP($A35,'Occupancy Raw Data'!$B$8:$BE$45,'Occupancy Raw Data'!AJ$3,FALSE))/100</f>
        <v>0.45079248064872801</v>
      </c>
      <c r="F35" s="118">
        <f>(VLOOKUP($A35,'Occupancy Raw Data'!$B$8:$BE$45,'Occupancy Raw Data'!AK$3,FALSE))/100</f>
        <v>0.43309988942130401</v>
      </c>
      <c r="G35" s="119">
        <f>(VLOOKUP($A35,'Occupancy Raw Data'!$B$8:$BE$45,'Occupancy Raw Data'!AL$3,FALSE))/100</f>
        <v>0.408809436048654</v>
      </c>
      <c r="H35" s="99">
        <f>(VLOOKUP($A35,'Occupancy Raw Data'!$B$8:$BE$45,'Occupancy Raw Data'!AN$3,FALSE))/100</f>
        <v>0.50073719130114203</v>
      </c>
      <c r="I35" s="99">
        <f>(VLOOKUP($A35,'Occupancy Raw Data'!$B$8:$BE$45,'Occupancy Raw Data'!AO$3,FALSE))/100</f>
        <v>0.50403817914831106</v>
      </c>
      <c r="J35" s="119">
        <f>(VLOOKUP($A35,'Occupancy Raw Data'!$B$8:$BE$45,'Occupancy Raw Data'!AP$3,FALSE))/100</f>
        <v>0.502391024462019</v>
      </c>
      <c r="K35" s="120">
        <f>(VLOOKUP($A35,'Occupancy Raw Data'!$B$8:$BE$45,'Occupancy Raw Data'!AR$3,FALSE))/100</f>
        <v>0.43558572781812399</v>
      </c>
      <c r="M35" s="121">
        <f>VLOOKUP($A35,'ADR Raw Data'!$B$6:$BE$43,'ADR Raw Data'!AG$1,FALSE)</f>
        <v>92.616210653753001</v>
      </c>
      <c r="N35" s="122">
        <f>VLOOKUP($A35,'ADR Raw Data'!$B$6:$BE$43,'ADR Raw Data'!AH$1,FALSE)</f>
        <v>96.429425901201597</v>
      </c>
      <c r="O35" s="122">
        <f>VLOOKUP($A35,'ADR Raw Data'!$B$6:$BE$43,'ADR Raw Data'!AI$1,FALSE)</f>
        <v>98.157257929883102</v>
      </c>
      <c r="P35" s="122">
        <f>VLOOKUP($A35,'ADR Raw Data'!$B$6:$BE$43,'ADR Raw Data'!AJ$1,FALSE)</f>
        <v>97.971030253475007</v>
      </c>
      <c r="Q35" s="122">
        <f>VLOOKUP($A35,'ADR Raw Data'!$B$6:$BE$43,'ADR Raw Data'!AK$1,FALSE)</f>
        <v>97.6620127659574</v>
      </c>
      <c r="R35" s="123">
        <f>VLOOKUP($A35,'ADR Raw Data'!$B$6:$BE$43,'ADR Raw Data'!AL$1,FALSE)</f>
        <v>96.835863312595706</v>
      </c>
      <c r="S35" s="122">
        <f>VLOOKUP($A35,'ADR Raw Data'!$B$6:$BE$43,'ADR Raw Data'!AN$1,FALSE)</f>
        <v>108.97890688259101</v>
      </c>
      <c r="T35" s="122">
        <f>VLOOKUP($A35,'ADR Raw Data'!$B$6:$BE$43,'ADR Raw Data'!AO$1,FALSE)</f>
        <v>108.304348142753</v>
      </c>
      <c r="U35" s="123">
        <f>VLOOKUP($A35,'ADR Raw Data'!$B$6:$BE$43,'ADR Raw Data'!AP$1,FALSE)</f>
        <v>108.63983708585</v>
      </c>
      <c r="V35" s="124">
        <f>VLOOKUP($A35,'ADR Raw Data'!$B$6:$BE$43,'ADR Raw Data'!AR$1,FALSE)</f>
        <v>100.731303008336</v>
      </c>
      <c r="X35" s="121">
        <f>VLOOKUP($A35,'RevPAR Raw Data'!$B$6:$BE$43,'RevPAR Raw Data'!AG$1,FALSE)</f>
        <v>28.197932178400201</v>
      </c>
      <c r="Y35" s="122">
        <f>VLOOKUP($A35,'RevPAR Raw Data'!$B$6:$BE$43,'RevPAR Raw Data'!AH$1,FALSE)</f>
        <v>39.9330851455952</v>
      </c>
      <c r="Z35" s="122">
        <f>VLOOKUP($A35,'RevPAR Raw Data'!$B$6:$BE$43,'RevPAR Raw Data'!AI$1,FALSE)</f>
        <v>43.344045337265001</v>
      </c>
      <c r="AA35" s="122">
        <f>VLOOKUP($A35,'RevPAR Raw Data'!$B$6:$BE$43,'RevPAR Raw Data'!AJ$1,FALSE)</f>
        <v>44.1646037596756</v>
      </c>
      <c r="AB35" s="122">
        <f>VLOOKUP($A35,'RevPAR Raw Data'!$B$6:$BE$43,'RevPAR Raw Data'!AK$1,FALSE)</f>
        <v>42.297406929598203</v>
      </c>
      <c r="AC35" s="123">
        <f>VLOOKUP($A35,'RevPAR Raw Data'!$B$6:$BE$43,'RevPAR Raw Data'!AL$1,FALSE)</f>
        <v>39.587414670106803</v>
      </c>
      <c r="AD35" s="122">
        <f>VLOOKUP($A35,'RevPAR Raw Data'!$B$6:$BE$43,'RevPAR Raw Data'!AN$1,FALSE)</f>
        <v>54.569791743457401</v>
      </c>
      <c r="AE35" s="122">
        <f>VLOOKUP($A35,'RevPAR Raw Data'!$B$6:$BE$43,'RevPAR Raw Data'!AO$1,FALSE)</f>
        <v>54.589526431717999</v>
      </c>
      <c r="AF35" s="123">
        <f>VLOOKUP($A35,'RevPAR Raw Data'!$B$6:$BE$43,'RevPAR Raw Data'!AP$1,FALSE)</f>
        <v>54.579679050947199</v>
      </c>
      <c r="AG35" s="124">
        <f>VLOOKUP($A35,'RevPAR Raw Data'!$B$6:$BE$43,'RevPAR Raw Data'!AR$1,FALSE)</f>
        <v>43.8771179349542</v>
      </c>
    </row>
    <row r="36" spans="1:33" x14ac:dyDescent="0.2">
      <c r="A36" s="101" t="s">
        <v>125</v>
      </c>
      <c r="B36" s="89">
        <f>(VLOOKUP($A35,'Occupancy Raw Data'!$B$8:$BE$51,'Occupancy Raw Data'!AT$3,FALSE))/100</f>
        <v>-0.21897607799345001</v>
      </c>
      <c r="C36" s="90">
        <f>(VLOOKUP($A35,'Occupancy Raw Data'!$B$8:$BE$51,'Occupancy Raw Data'!AU$3,FALSE))/100</f>
        <v>-0.15852088616996102</v>
      </c>
      <c r="D36" s="90">
        <f>(VLOOKUP($A35,'Occupancy Raw Data'!$B$8:$BE$51,'Occupancy Raw Data'!AV$3,FALSE))/100</f>
        <v>-0.14059201630352</v>
      </c>
      <c r="E36" s="90">
        <f>(VLOOKUP($A35,'Occupancy Raw Data'!$B$8:$BE$51,'Occupancy Raw Data'!AW$3,FALSE))/100</f>
        <v>-0.15348722353056499</v>
      </c>
      <c r="F36" s="90">
        <f>(VLOOKUP($A35,'Occupancy Raw Data'!$B$8:$BE$51,'Occupancy Raw Data'!AX$3,FALSE))/100</f>
        <v>-0.15363459750135899</v>
      </c>
      <c r="G36" s="90">
        <f>(VLOOKUP($A35,'Occupancy Raw Data'!$B$8:$BE$51,'Occupancy Raw Data'!AY$3,FALSE))/100</f>
        <v>-0.16228054926669699</v>
      </c>
      <c r="H36" s="91">
        <f>(VLOOKUP($A35,'Occupancy Raw Data'!$B$8:$BE$51,'Occupancy Raw Data'!BA$3,FALSE))/100</f>
        <v>-8.609491953304961E-2</v>
      </c>
      <c r="I36" s="91">
        <f>(VLOOKUP($A35,'Occupancy Raw Data'!$B$8:$BE$51,'Occupancy Raw Data'!BB$3,FALSE))/100</f>
        <v>-8.7900646812324401E-2</v>
      </c>
      <c r="J36" s="90">
        <f>(VLOOKUP($A35,'Occupancy Raw Data'!$B$8:$BE$51,'Occupancy Raw Data'!BC$3,FALSE))/100</f>
        <v>-8.6995573717906588E-2</v>
      </c>
      <c r="K36" s="92">
        <f>(VLOOKUP($A35,'Occupancy Raw Data'!$B$8:$BE$51,'Occupancy Raw Data'!BE$3,FALSE))/100</f>
        <v>-0.138885977913451</v>
      </c>
      <c r="M36" s="89">
        <f>(VLOOKUP($A35,'ADR Raw Data'!$B$6:$BE$49,'ADR Raw Data'!AT$1,FALSE))/100</f>
        <v>-9.0544621560379301E-3</v>
      </c>
      <c r="N36" s="90">
        <f>(VLOOKUP($A35,'ADR Raw Data'!$B$6:$BE$49,'ADR Raw Data'!AU$1,FALSE))/100</f>
        <v>-6.1690061526097394E-3</v>
      </c>
      <c r="O36" s="90">
        <f>(VLOOKUP($A35,'ADR Raw Data'!$B$6:$BE$49,'ADR Raw Data'!AV$1,FALSE))/100</f>
        <v>-3.5098478039884101E-3</v>
      </c>
      <c r="P36" s="90">
        <f>(VLOOKUP($A35,'ADR Raw Data'!$B$6:$BE$49,'ADR Raw Data'!AW$1,FALSE))/100</f>
        <v>-1.23038906000295E-2</v>
      </c>
      <c r="Q36" s="90">
        <f>(VLOOKUP($A35,'ADR Raw Data'!$B$6:$BE$49,'ADR Raw Data'!AX$1,FALSE))/100</f>
        <v>-2.23823749311148E-2</v>
      </c>
      <c r="R36" s="90">
        <f>(VLOOKUP($A35,'ADR Raw Data'!$B$6:$BE$49,'ADR Raw Data'!AY$1,FALSE))/100</f>
        <v>-1.02936303142552E-2</v>
      </c>
      <c r="S36" s="91">
        <f>(VLOOKUP($A35,'ADR Raw Data'!$B$6:$BE$49,'ADR Raw Data'!BA$1,FALSE))/100</f>
        <v>-2.0736187471297199E-2</v>
      </c>
      <c r="T36" s="91">
        <f>(VLOOKUP($A35,'ADR Raw Data'!$B$6:$BE$49,'ADR Raw Data'!BB$1,FALSE))/100</f>
        <v>-5.3444534802792196E-2</v>
      </c>
      <c r="U36" s="90">
        <f>(VLOOKUP($A35,'ADR Raw Data'!$B$6:$BE$49,'ADR Raw Data'!BC$1,FALSE))/100</f>
        <v>-3.7390336563611098E-2</v>
      </c>
      <c r="V36" s="92">
        <f>(VLOOKUP($A35,'ADR Raw Data'!$B$6:$BE$49,'ADR Raw Data'!BE$1,FALSE))/100</f>
        <v>-1.7476944229852499E-2</v>
      </c>
      <c r="X36" s="89">
        <f>(VLOOKUP($A35,'RevPAR Raw Data'!$B$6:$BE$49,'RevPAR Raw Data'!AT$1,FALSE))/100</f>
        <v>-0.226047829538219</v>
      </c>
      <c r="Y36" s="90">
        <f>(VLOOKUP($A35,'RevPAR Raw Data'!$B$6:$BE$49,'RevPAR Raw Data'!AU$1,FALSE))/100</f>
        <v>-0.16371197600047099</v>
      </c>
      <c r="Z36" s="90">
        <f>(VLOOKUP($A35,'RevPAR Raw Data'!$B$6:$BE$49,'RevPAR Raw Data'!AV$1,FALSE))/100</f>
        <v>-0.143608407527827</v>
      </c>
      <c r="AA36" s="90">
        <f>(VLOOKUP($A35,'RevPAR Raw Data'!$B$6:$BE$49,'RevPAR Raw Data'!AW$1,FALSE))/100</f>
        <v>-0.16390262412377202</v>
      </c>
      <c r="AB36" s="90">
        <f>(VLOOKUP($A35,'RevPAR Raw Data'!$B$6:$BE$49,'RevPAR Raw Data'!AX$1,FALSE))/100</f>
        <v>-0.17257826526880801</v>
      </c>
      <c r="AC36" s="90">
        <f>(VLOOKUP($A35,'RevPAR Raw Data'!$B$6:$BE$49,'RevPAR Raw Data'!AY$1,FALSE))/100</f>
        <v>-0.17090372359960701</v>
      </c>
      <c r="AD36" s="91">
        <f>(VLOOKUP($A35,'RevPAR Raw Data'!$B$6:$BE$49,'RevPAR Raw Data'!BA$1,FALSE))/100</f>
        <v>-0.10504582661258301</v>
      </c>
      <c r="AE36" s="91">
        <f>(VLOOKUP($A35,'RevPAR Raw Data'!$B$6:$BE$49,'RevPAR Raw Data'!BB$1,FALSE))/100</f>
        <v>-0.13664737243736702</v>
      </c>
      <c r="AF36" s="90">
        <f>(VLOOKUP($A35,'RevPAR Raw Data'!$B$6:$BE$49,'RevPAR Raw Data'!BC$1,FALSE))/100</f>
        <v>-0.12113311650066</v>
      </c>
      <c r="AG36" s="92">
        <f>(VLOOKUP($A35,'RevPAR Raw Data'!$B$6:$BE$49,'RevPAR Raw Data'!BE$1,FALSE))/100</f>
        <v>-0.15393561965300201</v>
      </c>
    </row>
    <row r="37" spans="1:33" x14ac:dyDescent="0.2">
      <c r="A37" s="139"/>
      <c r="B37" s="117"/>
      <c r="C37" s="118"/>
      <c r="D37" s="118"/>
      <c r="E37" s="118"/>
      <c r="F37" s="118"/>
      <c r="G37" s="119"/>
      <c r="H37" s="99"/>
      <c r="I37" s="99"/>
      <c r="J37" s="119"/>
      <c r="K37" s="120"/>
      <c r="M37" s="121"/>
      <c r="N37" s="122"/>
      <c r="O37" s="122"/>
      <c r="P37" s="122"/>
      <c r="Q37" s="122"/>
      <c r="R37" s="123"/>
      <c r="S37" s="122"/>
      <c r="T37" s="122"/>
      <c r="U37" s="123"/>
      <c r="V37" s="124"/>
      <c r="X37" s="121"/>
      <c r="Y37" s="122"/>
      <c r="Z37" s="122"/>
      <c r="AA37" s="122"/>
      <c r="AB37" s="122"/>
      <c r="AC37" s="123"/>
      <c r="AD37" s="122"/>
      <c r="AE37" s="122"/>
      <c r="AF37" s="123"/>
      <c r="AG37" s="124"/>
    </row>
    <row r="38" spans="1:33" x14ac:dyDescent="0.2">
      <c r="A38" s="116" t="s">
        <v>76</v>
      </c>
      <c r="B38" s="117">
        <f>(VLOOKUP($A38,'Occupancy Raw Data'!$B$8:$BE$45,'Occupancy Raw Data'!AG$3,FALSE))/100</f>
        <v>0.45959059990794204</v>
      </c>
      <c r="C38" s="118">
        <f>(VLOOKUP($A38,'Occupancy Raw Data'!$B$8:$BE$45,'Occupancy Raw Data'!AH$3,FALSE))/100</f>
        <v>0.53507773743159603</v>
      </c>
      <c r="D38" s="118">
        <f>(VLOOKUP($A38,'Occupancy Raw Data'!$B$8:$BE$45,'Occupancy Raw Data'!AI$3,FALSE))/100</f>
        <v>0.57089704904618199</v>
      </c>
      <c r="E38" s="118">
        <f>(VLOOKUP($A38,'Occupancy Raw Data'!$B$8:$BE$45,'Occupancy Raw Data'!AJ$3,FALSE))/100</f>
        <v>0.58062701375747894</v>
      </c>
      <c r="F38" s="118">
        <f>(VLOOKUP($A38,'Occupancy Raw Data'!$B$8:$BE$45,'Occupancy Raw Data'!AK$3,FALSE))/100</f>
        <v>0.58976244054620697</v>
      </c>
      <c r="G38" s="119">
        <f>(VLOOKUP($A38,'Occupancy Raw Data'!$B$8:$BE$45,'Occupancy Raw Data'!AL$3,FALSE))/100</f>
        <v>0.54719096813788104</v>
      </c>
      <c r="H38" s="99">
        <f>(VLOOKUP($A38,'Occupancy Raw Data'!$B$8:$BE$45,'Occupancy Raw Data'!AN$3,FALSE))/100</f>
        <v>0.73443333503810093</v>
      </c>
      <c r="I38" s="99">
        <f>(VLOOKUP($A38,'Occupancy Raw Data'!$B$8:$BE$45,'Occupancy Raw Data'!AO$3,FALSE))/100</f>
        <v>0.75249169435215901</v>
      </c>
      <c r="J38" s="119">
        <f>(VLOOKUP($A38,'Occupancy Raw Data'!$B$8:$BE$45,'Occupancy Raw Data'!AP$3,FALSE))/100</f>
        <v>0.74346528452374794</v>
      </c>
      <c r="K38" s="120">
        <f>(VLOOKUP($A38,'Occupancy Raw Data'!$B$8:$BE$45,'Occupancy Raw Data'!AR$3,FALSE))/100</f>
        <v>0.60328163468071205</v>
      </c>
      <c r="M38" s="121">
        <f>VLOOKUP($A38,'ADR Raw Data'!$B$6:$BE$43,'ADR Raw Data'!AG$1,FALSE)</f>
        <v>96.799242464286195</v>
      </c>
      <c r="N38" s="122">
        <f>VLOOKUP($A38,'ADR Raw Data'!$B$6:$BE$43,'ADR Raw Data'!AH$1,FALSE)</f>
        <v>100.69088710737201</v>
      </c>
      <c r="O38" s="122">
        <f>VLOOKUP($A38,'ADR Raw Data'!$B$6:$BE$43,'ADR Raw Data'!AI$1,FALSE)</f>
        <v>103.943095451389</v>
      </c>
      <c r="P38" s="122">
        <f>VLOOKUP($A38,'ADR Raw Data'!$B$6:$BE$43,'ADR Raw Data'!AJ$1,FALSE)</f>
        <v>105.47142957808499</v>
      </c>
      <c r="Q38" s="122">
        <f>VLOOKUP($A38,'ADR Raw Data'!$B$6:$BE$43,'ADR Raw Data'!AK$1,FALSE)</f>
        <v>106.629366633063</v>
      </c>
      <c r="R38" s="123">
        <f>VLOOKUP($A38,'ADR Raw Data'!$B$6:$BE$43,'ADR Raw Data'!AL$1,FALSE)</f>
        <v>103.01041264670999</v>
      </c>
      <c r="S38" s="122">
        <f>VLOOKUP($A38,'ADR Raw Data'!$B$6:$BE$43,'ADR Raw Data'!AN$1,FALSE)</f>
        <v>131.224189305641</v>
      </c>
      <c r="T38" s="122">
        <f>VLOOKUP($A38,'ADR Raw Data'!$B$6:$BE$43,'ADR Raw Data'!AO$1,FALSE)</f>
        <v>135.98367948717899</v>
      </c>
      <c r="U38" s="123">
        <f>VLOOKUP($A38,'ADR Raw Data'!$B$6:$BE$43,'ADR Raw Data'!AP$1,FALSE)</f>
        <v>133.63356575819901</v>
      </c>
      <c r="V38" s="124">
        <f>VLOOKUP($A38,'ADR Raw Data'!$B$6:$BE$43,'ADR Raw Data'!AR$1,FALSE)</f>
        <v>113.795349907361</v>
      </c>
      <c r="X38" s="121">
        <f>VLOOKUP($A38,'RevPAR Raw Data'!$B$6:$BE$43,'RevPAR Raw Data'!AG$1,FALSE)</f>
        <v>44.488021914795603</v>
      </c>
      <c r="Y38" s="122">
        <f>VLOOKUP($A38,'RevPAR Raw Data'!$B$6:$BE$43,'RevPAR Raw Data'!AH$1,FALSE)</f>
        <v>53.877452053393299</v>
      </c>
      <c r="Z38" s="122">
        <f>VLOOKUP($A38,'RevPAR Raw Data'!$B$6:$BE$43,'RevPAR Raw Data'!AI$1,FALSE)</f>
        <v>59.340806461923997</v>
      </c>
      <c r="AA38" s="122">
        <f>VLOOKUP($A38,'RevPAR Raw Data'!$B$6:$BE$43,'RevPAR Raw Data'!AJ$1,FALSE)</f>
        <v>61.239561192655799</v>
      </c>
      <c r="AB38" s="122">
        <f>VLOOKUP($A38,'RevPAR Raw Data'!$B$6:$BE$43,'RevPAR Raw Data'!AK$1,FALSE)</f>
        <v>62.885995499411798</v>
      </c>
      <c r="AC38" s="123">
        <f>VLOOKUP($A38,'RevPAR Raw Data'!$B$6:$BE$43,'RevPAR Raw Data'!AL$1,FALSE)</f>
        <v>56.366367424436099</v>
      </c>
      <c r="AD38" s="122">
        <f>VLOOKUP($A38,'RevPAR Raw Data'!$B$6:$BE$43,'RevPAR Raw Data'!AN$1,FALSE)</f>
        <v>96.375418989413305</v>
      </c>
      <c r="AE38" s="122">
        <f>VLOOKUP($A38,'RevPAR Raw Data'!$B$6:$BE$43,'RevPAR Raw Data'!AO$1,FALSE)</f>
        <v>102.326589381548</v>
      </c>
      <c r="AF38" s="123">
        <f>VLOOKUP($A38,'RevPAR Raw Data'!$B$6:$BE$43,'RevPAR Raw Data'!AP$1,FALSE)</f>
        <v>99.351916988342893</v>
      </c>
      <c r="AG38" s="124">
        <f>VLOOKUP($A38,'RevPAR Raw Data'!$B$6:$BE$43,'RevPAR Raw Data'!AR$1,FALSE)</f>
        <v>68.650644711176597</v>
      </c>
    </row>
    <row r="39" spans="1:33" x14ac:dyDescent="0.2">
      <c r="A39" s="101" t="s">
        <v>125</v>
      </c>
      <c r="B39" s="89">
        <f>(VLOOKUP($A38,'Occupancy Raw Data'!$B$8:$BE$51,'Occupancy Raw Data'!AT$3,FALSE))/100</f>
        <v>1.09566804069399E-2</v>
      </c>
      <c r="C39" s="90">
        <f>(VLOOKUP($A38,'Occupancy Raw Data'!$B$8:$BE$51,'Occupancy Raw Data'!AU$3,FALSE))/100</f>
        <v>-4.4627328708966704E-3</v>
      </c>
      <c r="D39" s="90">
        <f>(VLOOKUP($A38,'Occupancy Raw Data'!$B$8:$BE$51,'Occupancy Raw Data'!AV$3,FALSE))/100</f>
        <v>-4.19363732184138E-3</v>
      </c>
      <c r="E39" s="90">
        <f>(VLOOKUP($A38,'Occupancy Raw Data'!$B$8:$BE$51,'Occupancy Raw Data'!AW$3,FALSE))/100</f>
        <v>-1.3097512477798002E-3</v>
      </c>
      <c r="F39" s="90">
        <f>(VLOOKUP($A38,'Occupancy Raw Data'!$B$8:$BE$51,'Occupancy Raw Data'!AX$3,FALSE))/100</f>
        <v>-5.4001974716363895E-3</v>
      </c>
      <c r="G39" s="90">
        <f>(VLOOKUP($A38,'Occupancy Raw Data'!$B$8:$BE$51,'Occupancy Raw Data'!AY$3,FALSE))/100</f>
        <v>-1.3816707760502501E-3</v>
      </c>
      <c r="H39" s="91">
        <f>(VLOOKUP($A38,'Occupancy Raw Data'!$B$8:$BE$51,'Occupancy Raw Data'!BA$3,FALSE))/100</f>
        <v>4.5574427703865696E-2</v>
      </c>
      <c r="I39" s="91">
        <f>(VLOOKUP($A38,'Occupancy Raw Data'!$B$8:$BE$51,'Occupancy Raw Data'!BB$3,FALSE))/100</f>
        <v>2.6122050567637299E-2</v>
      </c>
      <c r="J39" s="90">
        <f>(VLOOKUP($A38,'Occupancy Raw Data'!$B$8:$BE$51,'Occupancy Raw Data'!BC$3,FALSE))/100</f>
        <v>3.5642674162505099E-2</v>
      </c>
      <c r="K39" s="92">
        <f>(VLOOKUP($A38,'Occupancy Raw Data'!$B$8:$BE$51,'Occupancy Raw Data'!BE$3,FALSE))/100</f>
        <v>1.12888211762594E-2</v>
      </c>
      <c r="M39" s="89">
        <f>(VLOOKUP($A38,'ADR Raw Data'!$B$6:$BE$49,'ADR Raw Data'!AT$1,FALSE))/100</f>
        <v>8.80750481176264E-4</v>
      </c>
      <c r="N39" s="90">
        <f>(VLOOKUP($A38,'ADR Raw Data'!$B$6:$BE$49,'ADR Raw Data'!AU$1,FALSE))/100</f>
        <v>-2.5153497617827502E-3</v>
      </c>
      <c r="O39" s="90">
        <f>(VLOOKUP($A38,'ADR Raw Data'!$B$6:$BE$49,'ADR Raw Data'!AV$1,FALSE))/100</f>
        <v>-2.6006279118604095E-3</v>
      </c>
      <c r="P39" s="90">
        <f>(VLOOKUP($A38,'ADR Raw Data'!$B$6:$BE$49,'ADR Raw Data'!AW$1,FALSE))/100</f>
        <v>1.0629265496284599E-2</v>
      </c>
      <c r="Q39" s="90">
        <f>(VLOOKUP($A38,'ADR Raw Data'!$B$6:$BE$49,'ADR Raw Data'!AX$1,FALSE))/100</f>
        <v>1.4334803220565301E-2</v>
      </c>
      <c r="R39" s="90">
        <f>(VLOOKUP($A38,'ADR Raw Data'!$B$6:$BE$49,'ADR Raw Data'!AY$1,FALSE))/100</f>
        <v>4.4283634718583894E-3</v>
      </c>
      <c r="S39" s="91">
        <f>(VLOOKUP($A38,'ADR Raw Data'!$B$6:$BE$49,'ADR Raw Data'!BA$1,FALSE))/100</f>
        <v>1.7542461052390001E-2</v>
      </c>
      <c r="T39" s="91">
        <f>(VLOOKUP($A38,'ADR Raw Data'!$B$6:$BE$49,'ADR Raw Data'!BB$1,FALSE))/100</f>
        <v>4.1277930090628401E-3</v>
      </c>
      <c r="U39" s="90">
        <f>(VLOOKUP($A38,'ADR Raw Data'!$B$6:$BE$49,'ADR Raw Data'!BC$1,FALSE))/100</f>
        <v>1.03635305009588E-2</v>
      </c>
      <c r="V39" s="92">
        <f>(VLOOKUP($A38,'ADR Raw Data'!$B$6:$BE$49,'ADR Raw Data'!BE$1,FALSE))/100</f>
        <v>9.0012068387938203E-3</v>
      </c>
      <c r="X39" s="89">
        <f>(VLOOKUP($A38,'RevPAR Raw Data'!$B$6:$BE$49,'RevPAR Raw Data'!AT$1,FALSE))/100</f>
        <v>1.1847080989656599E-2</v>
      </c>
      <c r="Y39" s="90">
        <f>(VLOOKUP($A38,'RevPAR Raw Data'!$B$6:$BE$49,'RevPAR Raw Data'!AU$1,FALSE))/100</f>
        <v>-6.9668572986157197E-3</v>
      </c>
      <c r="Z39" s="90">
        <f>(VLOOKUP($A38,'RevPAR Raw Data'!$B$6:$BE$49,'RevPAR Raw Data'!AV$1,FALSE))/100</f>
        <v>-6.7833591434303996E-3</v>
      </c>
      <c r="AA39" s="90">
        <f>(VLOOKUP($A38,'RevPAR Raw Data'!$B$6:$BE$49,'RevPAR Raw Data'!AW$1,FALSE))/100</f>
        <v>9.3055925547581402E-3</v>
      </c>
      <c r="AB39" s="90">
        <f>(VLOOKUP($A38,'RevPAR Raw Data'!$B$6:$BE$49,'RevPAR Raw Data'!AX$1,FALSE))/100</f>
        <v>8.8571949808208608E-3</v>
      </c>
      <c r="AC39" s="90">
        <f>(VLOOKUP($A38,'RevPAR Raw Data'!$B$6:$BE$49,'RevPAR Raw Data'!AY$1,FALSE))/100</f>
        <v>3.0405741554133297E-3</v>
      </c>
      <c r="AD39" s="91">
        <f>(VLOOKUP($A38,'RevPAR Raw Data'!$B$6:$BE$49,'RevPAR Raw Data'!BA$1,FALSE))/100</f>
        <v>6.3916376379235695E-2</v>
      </c>
      <c r="AE39" s="91">
        <f>(VLOOKUP($A38,'RevPAR Raw Data'!$B$6:$BE$49,'RevPAR Raw Data'!BB$1,FALSE))/100</f>
        <v>3.0357669994415599E-2</v>
      </c>
      <c r="AF39" s="90">
        <f>(VLOOKUP($A38,'RevPAR Raw Data'!$B$6:$BE$49,'RevPAR Raw Data'!BC$1,FALSE))/100</f>
        <v>4.63755886042828E-2</v>
      </c>
      <c r="AG39" s="92">
        <f>(VLOOKUP($A38,'RevPAR Raw Data'!$B$6:$BE$49,'RevPAR Raw Data'!BE$1,FALSE))/100</f>
        <v>2.03916410294269E-2</v>
      </c>
    </row>
    <row r="40" spans="1:33" x14ac:dyDescent="0.2">
      <c r="A40" s="139"/>
      <c r="B40" s="117"/>
      <c r="C40" s="118"/>
      <c r="D40" s="118"/>
      <c r="E40" s="118"/>
      <c r="F40" s="118"/>
      <c r="G40" s="119"/>
      <c r="H40" s="99"/>
      <c r="I40" s="99"/>
      <c r="J40" s="119"/>
      <c r="K40" s="120"/>
      <c r="M40" s="121"/>
      <c r="N40" s="122"/>
      <c r="O40" s="122"/>
      <c r="P40" s="122"/>
      <c r="Q40" s="122"/>
      <c r="R40" s="123"/>
      <c r="S40" s="122"/>
      <c r="T40" s="122"/>
      <c r="U40" s="123"/>
      <c r="V40" s="124"/>
      <c r="X40" s="121"/>
      <c r="Y40" s="122"/>
      <c r="Z40" s="122"/>
      <c r="AA40" s="122"/>
      <c r="AB40" s="122"/>
      <c r="AC40" s="123"/>
      <c r="AD40" s="122"/>
      <c r="AE40" s="122"/>
      <c r="AF40" s="123"/>
      <c r="AG40" s="124"/>
    </row>
    <row r="41" spans="1:33" x14ac:dyDescent="0.2">
      <c r="A41" s="116" t="s">
        <v>77</v>
      </c>
      <c r="B41" s="117">
        <f>(VLOOKUP($A41,'Occupancy Raw Data'!$B$8:$BE$45,'Occupancy Raw Data'!AG$3,FALSE))/100</f>
        <v>0.53027924031590801</v>
      </c>
      <c r="C41" s="118">
        <f>(VLOOKUP($A41,'Occupancy Raw Data'!$B$8:$BE$45,'Occupancy Raw Data'!AH$3,FALSE))/100</f>
        <v>0.69635671305001789</v>
      </c>
      <c r="D41" s="118">
        <f>(VLOOKUP($A41,'Occupancy Raw Data'!$B$8:$BE$45,'Occupancy Raw Data'!AI$3,FALSE))/100</f>
        <v>0.77075498307634405</v>
      </c>
      <c r="E41" s="118">
        <f>(VLOOKUP($A41,'Occupancy Raw Data'!$B$8:$BE$45,'Occupancy Raw Data'!AJ$3,FALSE))/100</f>
        <v>0.75303215494546805</v>
      </c>
      <c r="F41" s="118">
        <f>(VLOOKUP($A41,'Occupancy Raw Data'!$B$8:$BE$45,'Occupancy Raw Data'!AK$3,FALSE))/100</f>
        <v>0.66136235426852197</v>
      </c>
      <c r="G41" s="119">
        <f>(VLOOKUP($A41,'Occupancy Raw Data'!$B$8:$BE$45,'Occupancy Raw Data'!AL$3,FALSE))/100</f>
        <v>0.68235708913125193</v>
      </c>
      <c r="H41" s="99">
        <f>(VLOOKUP($A41,'Occupancy Raw Data'!$B$8:$BE$45,'Occupancy Raw Data'!AN$3,FALSE))/100</f>
        <v>0.65179108687476406</v>
      </c>
      <c r="I41" s="99">
        <f>(VLOOKUP($A41,'Occupancy Raw Data'!$B$8:$BE$45,'Occupancy Raw Data'!AO$3,FALSE))/100</f>
        <v>0.67652312899586309</v>
      </c>
      <c r="J41" s="119">
        <f>(VLOOKUP($A41,'Occupancy Raw Data'!$B$8:$BE$45,'Occupancy Raw Data'!AP$3,FALSE))/100</f>
        <v>0.66415710793531402</v>
      </c>
      <c r="K41" s="120">
        <f>(VLOOKUP($A41,'Occupancy Raw Data'!$B$8:$BE$45,'Occupancy Raw Data'!AR$3,FALSE))/100</f>
        <v>0.67715709450384098</v>
      </c>
      <c r="M41" s="121">
        <f>VLOOKUP($A41,'ADR Raw Data'!$B$6:$BE$43,'ADR Raw Data'!AG$1,FALSE)</f>
        <v>139.25042623735601</v>
      </c>
      <c r="N41" s="122">
        <f>VLOOKUP($A41,'ADR Raw Data'!$B$6:$BE$43,'ADR Raw Data'!AH$1,FALSE)</f>
        <v>165.19101472365301</v>
      </c>
      <c r="O41" s="122">
        <f>VLOOKUP($A41,'ADR Raw Data'!$B$6:$BE$43,'ADR Raw Data'!AI$1,FALSE)</f>
        <v>176.35126992162401</v>
      </c>
      <c r="P41" s="122">
        <f>VLOOKUP($A41,'ADR Raw Data'!$B$6:$BE$43,'ADR Raw Data'!AJ$1,FALSE)</f>
        <v>168.02559940069199</v>
      </c>
      <c r="Q41" s="122">
        <f>VLOOKUP($A41,'ADR Raw Data'!$B$6:$BE$43,'ADR Raw Data'!AK$1,FALSE)</f>
        <v>147.09068962575901</v>
      </c>
      <c r="R41" s="123">
        <f>VLOOKUP($A41,'ADR Raw Data'!$B$6:$BE$43,'ADR Raw Data'!AL$1,FALSE)</f>
        <v>160.79734059014399</v>
      </c>
      <c r="S41" s="122">
        <f>VLOOKUP($A41,'ADR Raw Data'!$B$6:$BE$43,'ADR Raw Data'!AN$1,FALSE)</f>
        <v>132.32522340586601</v>
      </c>
      <c r="T41" s="122">
        <f>VLOOKUP($A41,'ADR Raw Data'!$B$6:$BE$43,'ADR Raw Data'!AO$1,FALSE)</f>
        <v>132.75297922312501</v>
      </c>
      <c r="U41" s="123">
        <f>VLOOKUP($A41,'ADR Raw Data'!$B$6:$BE$43,'ADR Raw Data'!AP$1,FALSE)</f>
        <v>132.54308353299601</v>
      </c>
      <c r="V41" s="124">
        <f>VLOOKUP($A41,'ADR Raw Data'!$B$6:$BE$43,'ADR Raw Data'!AR$1,FALSE)</f>
        <v>152.879673454895</v>
      </c>
      <c r="X41" s="121">
        <f>VLOOKUP($A41,'RevPAR Raw Data'!$B$6:$BE$43,'RevPAR Raw Data'!AG$1,FALSE)</f>
        <v>73.841610238811498</v>
      </c>
      <c r="Y41" s="122">
        <f>VLOOKUP($A41,'RevPAR Raw Data'!$B$6:$BE$43,'RevPAR Raw Data'!AH$1,FALSE)</f>
        <v>115.03187203836001</v>
      </c>
      <c r="Z41" s="122">
        <f>VLOOKUP($A41,'RevPAR Raw Data'!$B$6:$BE$43,'RevPAR Raw Data'!AI$1,FALSE)</f>
        <v>135.92362006393299</v>
      </c>
      <c r="AA41" s="122">
        <f>VLOOKUP($A41,'RevPAR Raw Data'!$B$6:$BE$43,'RevPAR Raw Data'!AJ$1,FALSE)</f>
        <v>126.528679202707</v>
      </c>
      <c r="AB41" s="122">
        <f>VLOOKUP($A41,'RevPAR Raw Data'!$B$6:$BE$43,'RevPAR Raw Data'!AK$1,FALSE)</f>
        <v>97.280244781872796</v>
      </c>
      <c r="AC41" s="123">
        <f>VLOOKUP($A41,'RevPAR Raw Data'!$B$6:$BE$43,'RevPAR Raw Data'!AL$1,FALSE)</f>
        <v>109.721205265137</v>
      </c>
      <c r="AD41" s="122">
        <f>VLOOKUP($A41,'RevPAR Raw Data'!$B$6:$BE$43,'RevPAR Raw Data'!AN$1,FALSE)</f>
        <v>86.248401184655805</v>
      </c>
      <c r="AE41" s="122">
        <f>VLOOKUP($A41,'RevPAR Raw Data'!$B$6:$BE$43,'RevPAR Raw Data'!AO$1,FALSE)</f>
        <v>89.810460887551699</v>
      </c>
      <c r="AF41" s="123">
        <f>VLOOKUP($A41,'RevPAR Raw Data'!$B$6:$BE$43,'RevPAR Raw Data'!AP$1,FALSE)</f>
        <v>88.029431036103702</v>
      </c>
      <c r="AG41" s="124">
        <f>VLOOKUP($A41,'RevPAR Raw Data'!$B$6:$BE$43,'RevPAR Raw Data'!AR$1,FALSE)</f>
        <v>103.523555485413</v>
      </c>
    </row>
    <row r="42" spans="1:33" x14ac:dyDescent="0.2">
      <c r="A42" s="101" t="s">
        <v>125</v>
      </c>
      <c r="B42" s="89">
        <f>(VLOOKUP($A41,'Occupancy Raw Data'!$B$8:$BE$51,'Occupancy Raw Data'!AT$3,FALSE))/100</f>
        <v>-3.0636421672627499E-2</v>
      </c>
      <c r="C42" s="90">
        <f>(VLOOKUP($A41,'Occupancy Raw Data'!$B$8:$BE$51,'Occupancy Raw Data'!AU$3,FALSE))/100</f>
        <v>-6.2963457147345692E-2</v>
      </c>
      <c r="D42" s="90">
        <f>(VLOOKUP($A41,'Occupancy Raw Data'!$B$8:$BE$51,'Occupancy Raw Data'!AV$3,FALSE))/100</f>
        <v>-5.8889359089406901E-2</v>
      </c>
      <c r="E42" s="90">
        <f>(VLOOKUP($A41,'Occupancy Raw Data'!$B$8:$BE$51,'Occupancy Raw Data'!AW$3,FALSE))/100</f>
        <v>-7.4192320009277002E-2</v>
      </c>
      <c r="F42" s="90">
        <f>(VLOOKUP($A41,'Occupancy Raw Data'!$B$8:$BE$51,'Occupancy Raw Data'!AX$3,FALSE))/100</f>
        <v>-6.16245846550433E-2</v>
      </c>
      <c r="G42" s="90">
        <f>(VLOOKUP($A41,'Occupancy Raw Data'!$B$8:$BE$51,'Occupancy Raw Data'!AY$3,FALSE))/100</f>
        <v>-5.9426139077819705E-2</v>
      </c>
      <c r="H42" s="91">
        <f>(VLOOKUP($A41,'Occupancy Raw Data'!$B$8:$BE$51,'Occupancy Raw Data'!BA$3,FALSE))/100</f>
        <v>-4.98325501987208E-2</v>
      </c>
      <c r="I42" s="91">
        <f>(VLOOKUP($A41,'Occupancy Raw Data'!$B$8:$BE$51,'Occupancy Raw Data'!BB$3,FALSE))/100</f>
        <v>-6.286037317950291E-2</v>
      </c>
      <c r="J42" s="90">
        <f>(VLOOKUP($A41,'Occupancy Raw Data'!$B$8:$BE$51,'Occupancy Raw Data'!BC$3,FALSE))/100</f>
        <v>-5.6512688267512795E-2</v>
      </c>
      <c r="K42" s="92">
        <f>(VLOOKUP($A41,'Occupancy Raw Data'!$B$8:$BE$51,'Occupancy Raw Data'!BE$3,FALSE))/100</f>
        <v>-5.8613828130204902E-2</v>
      </c>
      <c r="M42" s="89">
        <f>(VLOOKUP($A41,'ADR Raw Data'!$B$6:$BE$49,'ADR Raw Data'!AT$1,FALSE))/100</f>
        <v>-1.0277940282305999E-2</v>
      </c>
      <c r="N42" s="90">
        <f>(VLOOKUP($A41,'ADR Raw Data'!$B$6:$BE$49,'ADR Raw Data'!AU$1,FALSE))/100</f>
        <v>-6.7947878394371589E-4</v>
      </c>
      <c r="O42" s="90">
        <f>(VLOOKUP($A41,'ADR Raw Data'!$B$6:$BE$49,'ADR Raw Data'!AV$1,FALSE))/100</f>
        <v>8.1794897865899493E-3</v>
      </c>
      <c r="P42" s="90">
        <f>(VLOOKUP($A41,'ADR Raw Data'!$B$6:$BE$49,'ADR Raw Data'!AW$1,FALSE))/100</f>
        <v>-1.4463530321729302E-2</v>
      </c>
      <c r="Q42" s="90">
        <f>(VLOOKUP($A41,'ADR Raw Data'!$B$6:$BE$49,'ADR Raw Data'!AX$1,FALSE))/100</f>
        <v>-1.7830153769538299E-2</v>
      </c>
      <c r="R42" s="90">
        <f>(VLOOKUP($A41,'ADR Raw Data'!$B$6:$BE$49,'ADR Raw Data'!AY$1,FALSE))/100</f>
        <v>-6.8551343531472195E-3</v>
      </c>
      <c r="S42" s="91">
        <f>(VLOOKUP($A41,'ADR Raw Data'!$B$6:$BE$49,'ADR Raw Data'!BA$1,FALSE))/100</f>
        <v>-1.6461232346789801E-2</v>
      </c>
      <c r="T42" s="91">
        <f>(VLOOKUP($A41,'ADR Raw Data'!$B$6:$BE$49,'ADR Raw Data'!BB$1,FALSE))/100</f>
        <v>-2.4713715519130697E-2</v>
      </c>
      <c r="U42" s="90">
        <f>(VLOOKUP($A41,'ADR Raw Data'!$B$6:$BE$49,'ADR Raw Data'!BC$1,FALSE))/100</f>
        <v>-2.0727695866993301E-2</v>
      </c>
      <c r="V42" s="92">
        <f>(VLOOKUP($A41,'ADR Raw Data'!$B$6:$BE$49,'ADR Raw Data'!BE$1,FALSE))/100</f>
        <v>-1.03813445696554E-2</v>
      </c>
      <c r="X42" s="89">
        <f>(VLOOKUP($A41,'RevPAR Raw Data'!$B$6:$BE$49,'RevPAR Raw Data'!AT$1,FALSE))/100</f>
        <v>-4.0599482642518801E-2</v>
      </c>
      <c r="Y42" s="90">
        <f>(VLOOKUP($A41,'RevPAR Raw Data'!$B$6:$BE$49,'RevPAR Raw Data'!AU$1,FALSE))/100</f>
        <v>-6.3600153597994091E-2</v>
      </c>
      <c r="Z42" s="90">
        <f>(VLOOKUP($A41,'RevPAR Raw Data'!$B$6:$BE$49,'RevPAR Raw Data'!AV$1,FALSE))/100</f>
        <v>-5.1191554214027601E-2</v>
      </c>
      <c r="AA42" s="90">
        <f>(VLOOKUP($A41,'RevPAR Raw Data'!$B$6:$BE$49,'RevPAR Raw Data'!AW$1,FALSE))/100</f>
        <v>-8.7582767460912689E-2</v>
      </c>
      <c r="AB42" s="90">
        <f>(VLOOKUP($A41,'RevPAR Raw Data'!$B$6:$BE$49,'RevPAR Raw Data'!AX$1,FALSE))/100</f>
        <v>-7.8355962604198304E-2</v>
      </c>
      <c r="AC42" s="90">
        <f>(VLOOKUP($A41,'RevPAR Raw Data'!$B$6:$BE$49,'RevPAR Raw Data'!AY$1,FALSE))/100</f>
        <v>-6.5873899263499694E-2</v>
      </c>
      <c r="AD42" s="91">
        <f>(VLOOKUP($A41,'RevPAR Raw Data'!$B$6:$BE$49,'RevPAR Raw Data'!BA$1,FALSE))/100</f>
        <v>-6.5473477358256399E-2</v>
      </c>
      <c r="AE42" s="91">
        <f>(VLOOKUP($A41,'RevPAR Raw Data'!$B$6:$BE$49,'RevPAR Raw Data'!BB$1,FALSE))/100</f>
        <v>-8.6020575318449005E-2</v>
      </c>
      <c r="AF42" s="90">
        <f>(VLOOKUP($A41,'RevPAR Raw Data'!$B$6:$BE$49,'RevPAR Raw Data'!BC$1,FALSE))/100</f>
        <v>-7.6069006319470903E-2</v>
      </c>
      <c r="AG42" s="92">
        <f>(VLOOKUP($A41,'RevPAR Raw Data'!$B$6:$BE$49,'RevPAR Raw Data'!BE$1,FALSE))/100</f>
        <v>-6.8386682353494196E-2</v>
      </c>
    </row>
    <row r="43" spans="1:33" x14ac:dyDescent="0.2">
      <c r="A43" s="140"/>
      <c r="B43" s="117"/>
      <c r="C43" s="118"/>
      <c r="D43" s="118"/>
      <c r="E43" s="118"/>
      <c r="F43" s="118"/>
      <c r="G43" s="119"/>
      <c r="H43" s="99"/>
      <c r="I43" s="99"/>
      <c r="J43" s="119"/>
      <c r="K43" s="120"/>
      <c r="M43" s="121"/>
      <c r="N43" s="122"/>
      <c r="O43" s="122"/>
      <c r="P43" s="122"/>
      <c r="Q43" s="122"/>
      <c r="R43" s="123"/>
      <c r="S43" s="122"/>
      <c r="T43" s="122"/>
      <c r="U43" s="123"/>
      <c r="V43" s="124"/>
      <c r="X43" s="121"/>
      <c r="Y43" s="122"/>
      <c r="Z43" s="122"/>
      <c r="AA43" s="122"/>
      <c r="AB43" s="122"/>
      <c r="AC43" s="123"/>
      <c r="AD43" s="122"/>
      <c r="AE43" s="122"/>
      <c r="AF43" s="123"/>
      <c r="AG43" s="124"/>
    </row>
    <row r="44" spans="1:33" x14ac:dyDescent="0.2">
      <c r="A44" s="116" t="s">
        <v>78</v>
      </c>
      <c r="B44" s="117">
        <f>(VLOOKUP($A44,'Occupancy Raw Data'!$B$8:$BE$45,'Occupancy Raw Data'!AG$3,FALSE))/100</f>
        <v>0.361262723115503</v>
      </c>
      <c r="C44" s="118">
        <f>(VLOOKUP($A44,'Occupancy Raw Data'!$B$8:$BE$45,'Occupancy Raw Data'!AH$3,FALSE))/100</f>
        <v>0.47727224832992599</v>
      </c>
      <c r="D44" s="118">
        <f>(VLOOKUP($A44,'Occupancy Raw Data'!$B$8:$BE$45,'Occupancy Raw Data'!AI$3,FALSE))/100</f>
        <v>0.50302404484437202</v>
      </c>
      <c r="E44" s="118">
        <f>(VLOOKUP($A44,'Occupancy Raw Data'!$B$8:$BE$45,'Occupancy Raw Data'!AJ$3,FALSE))/100</f>
        <v>0.510947674541124</v>
      </c>
      <c r="F44" s="118">
        <f>(VLOOKUP($A44,'Occupancy Raw Data'!$B$8:$BE$45,'Occupancy Raw Data'!AK$3,FALSE))/100</f>
        <v>0.50637472867890299</v>
      </c>
      <c r="G44" s="119">
        <f>(VLOOKUP($A44,'Occupancy Raw Data'!$B$8:$BE$45,'Occupancy Raw Data'!AL$3,FALSE))/100</f>
        <v>0.47177628390196602</v>
      </c>
      <c r="H44" s="99">
        <f>(VLOOKUP($A44,'Occupancy Raw Data'!$B$8:$BE$45,'Occupancy Raw Data'!AN$3,FALSE))/100</f>
        <v>0.58061661011948607</v>
      </c>
      <c r="I44" s="99">
        <f>(VLOOKUP($A44,'Occupancy Raw Data'!$B$8:$BE$45,'Occupancy Raw Data'!AO$3,FALSE))/100</f>
        <v>0.56795584765756602</v>
      </c>
      <c r="J44" s="119">
        <f>(VLOOKUP($A44,'Occupancy Raw Data'!$B$8:$BE$45,'Occupancy Raw Data'!AP$3,FALSE))/100</f>
        <v>0.57428496181195599</v>
      </c>
      <c r="K44" s="120">
        <f>(VLOOKUP($A44,'Occupancy Raw Data'!$B$8:$BE$45,'Occupancy Raw Data'!AR$3,FALSE))/100</f>
        <v>0.50106866552274298</v>
      </c>
      <c r="M44" s="121">
        <f>VLOOKUP($A44,'ADR Raw Data'!$B$6:$BE$43,'ADR Raw Data'!AG$1,FALSE)</f>
        <v>87.277804934958795</v>
      </c>
      <c r="N44" s="122">
        <f>VLOOKUP($A44,'ADR Raw Data'!$B$6:$BE$43,'ADR Raw Data'!AH$1,FALSE)</f>
        <v>91.254556693747702</v>
      </c>
      <c r="O44" s="122">
        <f>VLOOKUP($A44,'ADR Raw Data'!$B$6:$BE$43,'ADR Raw Data'!AI$1,FALSE)</f>
        <v>92.983322999581006</v>
      </c>
      <c r="P44" s="122">
        <f>VLOOKUP($A44,'ADR Raw Data'!$B$6:$BE$43,'ADR Raw Data'!AJ$1,FALSE)</f>
        <v>92.639314113668206</v>
      </c>
      <c r="Q44" s="122">
        <f>VLOOKUP($A44,'ADR Raw Data'!$B$6:$BE$43,'ADR Raw Data'!AK$1,FALSE)</f>
        <v>92.679359940072402</v>
      </c>
      <c r="R44" s="123">
        <f>VLOOKUP($A44,'ADR Raw Data'!$B$6:$BE$43,'ADR Raw Data'!AL$1,FALSE)</f>
        <v>91.6199764150943</v>
      </c>
      <c r="S44" s="122">
        <f>VLOOKUP($A44,'ADR Raw Data'!$B$6:$BE$43,'ADR Raw Data'!AN$1,FALSE)</f>
        <v>104.216273228803</v>
      </c>
      <c r="T44" s="122">
        <f>VLOOKUP($A44,'ADR Raw Data'!$B$6:$BE$43,'ADR Raw Data'!AO$1,FALSE)</f>
        <v>103.737117795415</v>
      </c>
      <c r="U44" s="123">
        <f>VLOOKUP($A44,'ADR Raw Data'!$B$6:$BE$43,'ADR Raw Data'!AP$1,FALSE)</f>
        <v>103.97928843966601</v>
      </c>
      <c r="V44" s="124">
        <f>VLOOKUP($A44,'ADR Raw Data'!$B$6:$BE$43,'ADR Raw Data'!AR$1,FALSE)</f>
        <v>95.667771763292194</v>
      </c>
      <c r="X44" s="121">
        <f>VLOOKUP($A44,'RevPAR Raw Data'!$B$6:$BE$43,'RevPAR Raw Data'!AG$1,FALSE)</f>
        <v>31.530217478346898</v>
      </c>
      <c r="Y44" s="122">
        <f>VLOOKUP($A44,'RevPAR Raw Data'!$B$6:$BE$43,'RevPAR Raw Data'!AH$1,FALSE)</f>
        <v>43.553267443575699</v>
      </c>
      <c r="Z44" s="122">
        <f>VLOOKUP($A44,'RevPAR Raw Data'!$B$6:$BE$43,'RevPAR Raw Data'!AI$1,FALSE)</f>
        <v>46.772847238319997</v>
      </c>
      <c r="AA44" s="122">
        <f>VLOOKUP($A44,'RevPAR Raw Data'!$B$6:$BE$43,'RevPAR Raw Data'!AJ$1,FALSE)</f>
        <v>47.333842117463497</v>
      </c>
      <c r="AB44" s="122">
        <f>VLOOKUP($A44,'RevPAR Raw Data'!$B$6:$BE$43,'RevPAR Raw Data'!AK$1,FALSE)</f>
        <v>46.930485743788502</v>
      </c>
      <c r="AC44" s="123">
        <f>VLOOKUP($A44,'RevPAR Raw Data'!$B$6:$BE$43,'RevPAR Raw Data'!AL$1,FALSE)</f>
        <v>43.224132004298902</v>
      </c>
      <c r="AD44" s="122">
        <f>VLOOKUP($A44,'RevPAR Raw Data'!$B$6:$BE$43,'RevPAR Raw Data'!AN$1,FALSE)</f>
        <v>60.509699281394198</v>
      </c>
      <c r="AE44" s="122">
        <f>VLOOKUP($A44,'RevPAR Raw Data'!$B$6:$BE$43,'RevPAR Raw Data'!AO$1,FALSE)</f>
        <v>58.918102671048104</v>
      </c>
      <c r="AF44" s="123">
        <f>VLOOKUP($A44,'RevPAR Raw Data'!$B$6:$BE$43,'RevPAR Raw Data'!AP$1,FALSE)</f>
        <v>59.713741690808497</v>
      </c>
      <c r="AG44" s="124">
        <f>VLOOKUP($A44,'RevPAR Raw Data'!$B$6:$BE$43,'RevPAR Raw Data'!AR$1,FALSE)</f>
        <v>47.936122730967199</v>
      </c>
    </row>
    <row r="45" spans="1:33" x14ac:dyDescent="0.2">
      <c r="A45" s="101" t="s">
        <v>125</v>
      </c>
      <c r="B45" s="89">
        <f>(VLOOKUP($A44,'Occupancy Raw Data'!$B$8:$BE$51,'Occupancy Raw Data'!AT$3,FALSE))/100</f>
        <v>1.9241348633820401E-2</v>
      </c>
      <c r="C45" s="90">
        <f>(VLOOKUP($A44,'Occupancy Raw Data'!$B$8:$BE$51,'Occupancy Raw Data'!AU$3,FALSE))/100</f>
        <v>2.8989686375963698E-2</v>
      </c>
      <c r="D45" s="90">
        <f>(VLOOKUP($A44,'Occupancy Raw Data'!$B$8:$BE$51,'Occupancy Raw Data'!AV$3,FALSE))/100</f>
        <v>4.1886558163953903E-2</v>
      </c>
      <c r="E45" s="90">
        <f>(VLOOKUP($A44,'Occupancy Raw Data'!$B$8:$BE$51,'Occupancy Raw Data'!AW$3,FALSE))/100</f>
        <v>5.4055769151837799E-3</v>
      </c>
      <c r="F45" s="90">
        <f>(VLOOKUP($A44,'Occupancy Raw Data'!$B$8:$BE$51,'Occupancy Raw Data'!AX$3,FALSE))/100</f>
        <v>6.6890645549592702E-3</v>
      </c>
      <c r="G45" s="90">
        <f>(VLOOKUP($A44,'Occupancy Raw Data'!$B$8:$BE$51,'Occupancy Raw Data'!AY$3,FALSE))/100</f>
        <v>2.0153605859699598E-2</v>
      </c>
      <c r="H45" s="91">
        <f>(VLOOKUP($A44,'Occupancy Raw Data'!$B$8:$BE$51,'Occupancy Raw Data'!BA$3,FALSE))/100</f>
        <v>-1.1984073195106301E-3</v>
      </c>
      <c r="I45" s="91">
        <f>(VLOOKUP($A44,'Occupancy Raw Data'!$B$8:$BE$51,'Occupancy Raw Data'!BB$3,FALSE))/100</f>
        <v>-1.5886385776499E-2</v>
      </c>
      <c r="J45" s="90">
        <f>(VLOOKUP($A44,'Occupancy Raw Data'!$B$8:$BE$51,'Occupancy Raw Data'!BC$3,FALSE))/100</f>
        <v>-8.5180277136986809E-3</v>
      </c>
      <c r="K45" s="92">
        <f>(VLOOKUP($A44,'Occupancy Raw Data'!$B$8:$BE$51,'Occupancy Raw Data'!BE$3,FALSE))/100</f>
        <v>1.05725616490084E-2</v>
      </c>
      <c r="M45" s="89">
        <f>(VLOOKUP($A44,'ADR Raw Data'!$B$6:$BE$49,'ADR Raw Data'!AT$1,FALSE))/100</f>
        <v>-2.1489438881847001E-2</v>
      </c>
      <c r="N45" s="90">
        <f>(VLOOKUP($A44,'ADR Raw Data'!$B$6:$BE$49,'ADR Raw Data'!AU$1,FALSE))/100</f>
        <v>-1.67142768081418E-2</v>
      </c>
      <c r="O45" s="90">
        <f>(VLOOKUP($A44,'ADR Raw Data'!$B$6:$BE$49,'ADR Raw Data'!AV$1,FALSE))/100</f>
        <v>-5.4869654607254802E-3</v>
      </c>
      <c r="P45" s="90">
        <f>(VLOOKUP($A44,'ADR Raw Data'!$B$6:$BE$49,'ADR Raw Data'!AW$1,FALSE))/100</f>
        <v>-1.9268743670513001E-2</v>
      </c>
      <c r="Q45" s="90">
        <f>(VLOOKUP($A44,'ADR Raw Data'!$B$6:$BE$49,'ADR Raw Data'!AX$1,FALSE))/100</f>
        <v>-1.1249146242499E-2</v>
      </c>
      <c r="R45" s="90">
        <f>(VLOOKUP($A44,'ADR Raw Data'!$B$6:$BE$49,'ADR Raw Data'!AY$1,FALSE))/100</f>
        <v>-1.4433331238979901E-2</v>
      </c>
      <c r="S45" s="91">
        <f>(VLOOKUP($A44,'ADR Raw Data'!$B$6:$BE$49,'ADR Raw Data'!BA$1,FALSE))/100</f>
        <v>-2.1165123652395802E-2</v>
      </c>
      <c r="T45" s="91">
        <f>(VLOOKUP($A44,'ADR Raw Data'!$B$6:$BE$49,'ADR Raw Data'!BB$1,FALSE))/100</f>
        <v>-2.53133344334158E-2</v>
      </c>
      <c r="U45" s="90">
        <f>(VLOOKUP($A44,'ADR Raw Data'!$B$6:$BE$49,'ADR Raw Data'!BC$1,FALSE))/100</f>
        <v>-2.32151344386646E-2</v>
      </c>
      <c r="V45" s="92">
        <f>(VLOOKUP($A44,'ADR Raw Data'!$B$6:$BE$49,'ADR Raw Data'!BE$1,FALSE))/100</f>
        <v>-1.8441382614474301E-2</v>
      </c>
      <c r="X45" s="89">
        <f>(VLOOKUP($A44,'RevPAR Raw Data'!$B$6:$BE$49,'RevPAR Raw Data'!AT$1,FALSE))/100</f>
        <v>-2.6615760334974398E-3</v>
      </c>
      <c r="Y45" s="90">
        <f>(VLOOKUP($A44,'RevPAR Raw Data'!$B$6:$BE$49,'RevPAR Raw Data'!AU$1,FALSE))/100</f>
        <v>1.1790867925152699E-2</v>
      </c>
      <c r="Z45" s="90">
        <f>(VLOOKUP($A44,'RevPAR Raw Data'!$B$6:$BE$49,'RevPAR Raw Data'!AV$1,FALSE))/100</f>
        <v>3.6169762605314099E-2</v>
      </c>
      <c r="AA45" s="90">
        <f>(VLOOKUP($A44,'RevPAR Raw Data'!$B$6:$BE$49,'RevPAR Raw Data'!AW$1,FALSE))/100</f>
        <v>-1.39673254312991E-2</v>
      </c>
      <c r="AB45" s="90">
        <f>(VLOOKUP($A44,'RevPAR Raw Data'!$B$6:$BE$49,'RevPAR Raw Data'!AX$1,FALSE))/100</f>
        <v>-4.6353279529440803E-3</v>
      </c>
      <c r="AC45" s="90">
        <f>(VLOOKUP($A44,'RevPAR Raw Data'!$B$6:$BE$49,'RevPAR Raw Data'!AY$1,FALSE))/100</f>
        <v>5.4293909516868197E-3</v>
      </c>
      <c r="AD45" s="91">
        <f>(VLOOKUP($A44,'RevPAR Raw Data'!$B$6:$BE$49,'RevPAR Raw Data'!BA$1,FALSE))/100</f>
        <v>-2.23381665328031E-2</v>
      </c>
      <c r="AE45" s="91">
        <f>(VLOOKUP($A44,'RevPAR Raw Data'!$B$6:$BE$49,'RevPAR Raw Data'!BB$1,FALSE))/100</f>
        <v>-4.0797582813816E-2</v>
      </c>
      <c r="AF45" s="90">
        <f>(VLOOKUP($A44,'RevPAR Raw Data'!$B$6:$BE$49,'RevPAR Raw Data'!BC$1,FALSE))/100</f>
        <v>-3.1535414993837503E-2</v>
      </c>
      <c r="AG45" s="92">
        <f>(VLOOKUP($A44,'RevPAR Raw Data'!$B$6:$BE$49,'RevPAR Raw Data'!BE$1,FALSE))/100</f>
        <v>-8.0637936200504308E-3</v>
      </c>
    </row>
    <row r="46" spans="1:33" x14ac:dyDescent="0.2">
      <c r="A46" s="139"/>
      <c r="B46" s="117"/>
      <c r="C46" s="118"/>
      <c r="D46" s="118"/>
      <c r="E46" s="118"/>
      <c r="F46" s="118"/>
      <c r="G46" s="119"/>
      <c r="H46" s="99"/>
      <c r="I46" s="99"/>
      <c r="J46" s="119"/>
      <c r="K46" s="120"/>
      <c r="M46" s="121"/>
      <c r="N46" s="122"/>
      <c r="O46" s="122"/>
      <c r="P46" s="122"/>
      <c r="Q46" s="122"/>
      <c r="R46" s="123"/>
      <c r="S46" s="122"/>
      <c r="T46" s="122"/>
      <c r="U46" s="123"/>
      <c r="V46" s="124"/>
      <c r="X46" s="121"/>
      <c r="Y46" s="122"/>
      <c r="Z46" s="122"/>
      <c r="AA46" s="122"/>
      <c r="AB46" s="122"/>
      <c r="AC46" s="123"/>
      <c r="AD46" s="122"/>
      <c r="AE46" s="122"/>
      <c r="AF46" s="123"/>
      <c r="AG46" s="124"/>
    </row>
    <row r="47" spans="1:33" x14ac:dyDescent="0.2">
      <c r="A47" s="116" t="s">
        <v>79</v>
      </c>
      <c r="B47" s="117">
        <f>(VLOOKUP($A47,'Occupancy Raw Data'!$B$8:$BE$45,'Occupancy Raw Data'!AG$3,FALSE))/100</f>
        <v>0.449089495891627</v>
      </c>
      <c r="C47" s="118">
        <f>(VLOOKUP($A47,'Occupancy Raw Data'!$B$8:$BE$45,'Occupancy Raw Data'!AH$3,FALSE))/100</f>
        <v>0.63185654008438807</v>
      </c>
      <c r="D47" s="118">
        <f>(VLOOKUP($A47,'Occupancy Raw Data'!$B$8:$BE$45,'Occupancy Raw Data'!AI$3,FALSE))/100</f>
        <v>0.67016433488785199</v>
      </c>
      <c r="E47" s="118">
        <f>(VLOOKUP($A47,'Occupancy Raw Data'!$B$8:$BE$45,'Occupancy Raw Data'!AJ$3,FALSE))/100</f>
        <v>0.65939373750832697</v>
      </c>
      <c r="F47" s="118">
        <f>(VLOOKUP($A47,'Occupancy Raw Data'!$B$8:$BE$45,'Occupancy Raw Data'!AK$3,FALSE))/100</f>
        <v>0.62175216522318399</v>
      </c>
      <c r="G47" s="119">
        <f>(VLOOKUP($A47,'Occupancy Raw Data'!$B$8:$BE$45,'Occupancy Raw Data'!AL$3,FALSE))/100</f>
        <v>0.60645125471907602</v>
      </c>
      <c r="H47" s="99">
        <f>(VLOOKUP($A47,'Occupancy Raw Data'!$B$8:$BE$45,'Occupancy Raw Data'!AN$3,FALSE))/100</f>
        <v>0.65495225405285296</v>
      </c>
      <c r="I47" s="99">
        <f>(VLOOKUP($A47,'Occupancy Raw Data'!$B$8:$BE$45,'Occupancy Raw Data'!AO$3,FALSE))/100</f>
        <v>0.64484787919164999</v>
      </c>
      <c r="J47" s="119">
        <f>(VLOOKUP($A47,'Occupancy Raw Data'!$B$8:$BE$45,'Occupancy Raw Data'!AP$3,FALSE))/100</f>
        <v>0.64990006662225097</v>
      </c>
      <c r="K47" s="120">
        <f>(VLOOKUP($A47,'Occupancy Raw Data'!$B$8:$BE$45,'Occupancy Raw Data'!AR$3,FALSE))/100</f>
        <v>0.61886520097712594</v>
      </c>
      <c r="M47" s="121">
        <f>VLOOKUP($A47,'ADR Raw Data'!$B$6:$BE$43,'ADR Raw Data'!AG$1,FALSE)</f>
        <v>95.884429472122605</v>
      </c>
      <c r="N47" s="122">
        <f>VLOOKUP($A47,'ADR Raw Data'!$B$6:$BE$43,'ADR Raw Data'!AH$1,FALSE)</f>
        <v>106.362865301818</v>
      </c>
      <c r="O47" s="122">
        <f>VLOOKUP($A47,'ADR Raw Data'!$B$6:$BE$43,'ADR Raw Data'!AI$1,FALSE)</f>
        <v>110.36461602187001</v>
      </c>
      <c r="P47" s="122">
        <f>VLOOKUP($A47,'ADR Raw Data'!$B$6:$BE$43,'ADR Raw Data'!AJ$1,FALSE)</f>
        <v>108.265141028879</v>
      </c>
      <c r="Q47" s="122">
        <f>VLOOKUP($A47,'ADR Raw Data'!$B$6:$BE$43,'ADR Raw Data'!AK$1,FALSE)</f>
        <v>105.83888829359699</v>
      </c>
      <c r="R47" s="123">
        <f>VLOOKUP($A47,'ADR Raw Data'!$B$6:$BE$43,'ADR Raw Data'!AL$1,FALSE)</f>
        <v>106.001629346174</v>
      </c>
      <c r="S47" s="122">
        <f>VLOOKUP($A47,'ADR Raw Data'!$B$6:$BE$43,'ADR Raw Data'!AN$1,FALSE)</f>
        <v>110.05756717809599</v>
      </c>
      <c r="T47" s="122">
        <f>VLOOKUP($A47,'ADR Raw Data'!$B$6:$BE$43,'ADR Raw Data'!AO$1,FALSE)</f>
        <v>108.97103745157099</v>
      </c>
      <c r="U47" s="123">
        <f>VLOOKUP($A47,'ADR Raw Data'!$B$6:$BE$43,'ADR Raw Data'!AP$1,FALSE)</f>
        <v>109.518525542456</v>
      </c>
      <c r="V47" s="124">
        <f>VLOOKUP($A47,'ADR Raw Data'!$B$6:$BE$43,'ADR Raw Data'!AR$1,FALSE)</f>
        <v>107.056846941521</v>
      </c>
      <c r="X47" s="121">
        <f>VLOOKUP($A47,'RevPAR Raw Data'!$B$6:$BE$43,'RevPAR Raw Data'!AG$1,FALSE)</f>
        <v>43.0606900954918</v>
      </c>
      <c r="Y47" s="122">
        <f>VLOOKUP($A47,'RevPAR Raw Data'!$B$6:$BE$43,'RevPAR Raw Data'!AH$1,FALSE)</f>
        <v>67.206072063069001</v>
      </c>
      <c r="Z47" s="122">
        <f>VLOOKUP($A47,'RevPAR Raw Data'!$B$6:$BE$43,'RevPAR Raw Data'!AI$1,FALSE)</f>
        <v>73.962429491450095</v>
      </c>
      <c r="AA47" s="122">
        <f>VLOOKUP($A47,'RevPAR Raw Data'!$B$6:$BE$43,'RevPAR Raw Data'!AJ$1,FALSE)</f>
        <v>71.389355984898899</v>
      </c>
      <c r="AB47" s="122">
        <f>VLOOKUP($A47,'RevPAR Raw Data'!$B$6:$BE$43,'RevPAR Raw Data'!AK$1,FALSE)</f>
        <v>65.805557961359</v>
      </c>
      <c r="AC47" s="123">
        <f>VLOOKUP($A47,'RevPAR Raw Data'!$B$6:$BE$43,'RevPAR Raw Data'!AL$1,FALSE)</f>
        <v>64.284821119253806</v>
      </c>
      <c r="AD47" s="122">
        <f>VLOOKUP($A47,'RevPAR Raw Data'!$B$6:$BE$43,'RevPAR Raw Data'!AN$1,FALSE)</f>
        <v>72.082451698867402</v>
      </c>
      <c r="AE47" s="122">
        <f>VLOOKUP($A47,'RevPAR Raw Data'!$B$6:$BE$43,'RevPAR Raw Data'!AO$1,FALSE)</f>
        <v>70.269742393959504</v>
      </c>
      <c r="AF47" s="123">
        <f>VLOOKUP($A47,'RevPAR Raw Data'!$B$6:$BE$43,'RevPAR Raw Data'!AP$1,FALSE)</f>
        <v>71.176097046413503</v>
      </c>
      <c r="AG47" s="124">
        <f>VLOOKUP($A47,'RevPAR Raw Data'!$B$6:$BE$43,'RevPAR Raw Data'!AR$1,FALSE)</f>
        <v>66.253757098442307</v>
      </c>
    </row>
    <row r="48" spans="1:33" x14ac:dyDescent="0.2">
      <c r="A48" s="101" t="s">
        <v>125</v>
      </c>
      <c r="B48" s="89">
        <f>(VLOOKUP($A47,'Occupancy Raw Data'!$B$8:$BE$51,'Occupancy Raw Data'!AT$3,FALSE))/100</f>
        <v>4.6586595763867299E-3</v>
      </c>
      <c r="C48" s="90">
        <f>(VLOOKUP($A47,'Occupancy Raw Data'!$B$8:$BE$51,'Occupancy Raw Data'!AU$3,FALSE))/100</f>
        <v>2.63904140169661E-2</v>
      </c>
      <c r="D48" s="90">
        <f>(VLOOKUP($A47,'Occupancy Raw Data'!$B$8:$BE$51,'Occupancy Raw Data'!AV$3,FALSE))/100</f>
        <v>6.0217274764553602E-2</v>
      </c>
      <c r="E48" s="90">
        <f>(VLOOKUP($A47,'Occupancy Raw Data'!$B$8:$BE$51,'Occupancy Raw Data'!AW$3,FALSE))/100</f>
        <v>3.2726956538778003E-2</v>
      </c>
      <c r="F48" s="90">
        <f>(VLOOKUP($A47,'Occupancy Raw Data'!$B$8:$BE$51,'Occupancy Raw Data'!AX$3,FALSE))/100</f>
        <v>5.1265816174148097E-2</v>
      </c>
      <c r="G48" s="90">
        <f>(VLOOKUP($A47,'Occupancy Raw Data'!$B$8:$BE$51,'Occupancy Raw Data'!AY$3,FALSE))/100</f>
        <v>3.6793621118574704E-2</v>
      </c>
      <c r="H48" s="91">
        <f>(VLOOKUP($A47,'Occupancy Raw Data'!$B$8:$BE$51,'Occupancy Raw Data'!BA$3,FALSE))/100</f>
        <v>9.7167362274933708E-2</v>
      </c>
      <c r="I48" s="91">
        <f>(VLOOKUP($A47,'Occupancy Raw Data'!$B$8:$BE$51,'Occupancy Raw Data'!BB$3,FALSE))/100</f>
        <v>7.1497597408650998E-2</v>
      </c>
      <c r="J48" s="90">
        <f>(VLOOKUP($A47,'Occupancy Raw Data'!$B$8:$BE$51,'Occupancy Raw Data'!BC$3,FALSE))/100</f>
        <v>8.4280328510615399E-2</v>
      </c>
      <c r="K48" s="92">
        <f>(VLOOKUP($A47,'Occupancy Raw Data'!$B$8:$BE$51,'Occupancy Raw Data'!BE$3,FALSE))/100</f>
        <v>5.0599051742049601E-2</v>
      </c>
      <c r="M48" s="89">
        <f>(VLOOKUP($A47,'ADR Raw Data'!$B$6:$BE$49,'ADR Raw Data'!AT$1,FALSE))/100</f>
        <v>1.33182174048165E-2</v>
      </c>
      <c r="N48" s="90">
        <f>(VLOOKUP($A47,'ADR Raw Data'!$B$6:$BE$49,'ADR Raw Data'!AU$1,FALSE))/100</f>
        <v>1.6543881244264799E-2</v>
      </c>
      <c r="O48" s="90">
        <f>(VLOOKUP($A47,'ADR Raw Data'!$B$6:$BE$49,'ADR Raw Data'!AV$1,FALSE))/100</f>
        <v>3.21012575070211E-2</v>
      </c>
      <c r="P48" s="90">
        <f>(VLOOKUP($A47,'ADR Raw Data'!$B$6:$BE$49,'ADR Raw Data'!AW$1,FALSE))/100</f>
        <v>1.57115212847216E-2</v>
      </c>
      <c r="Q48" s="90">
        <f>(VLOOKUP($A47,'ADR Raw Data'!$B$6:$BE$49,'ADR Raw Data'!AX$1,FALSE))/100</f>
        <v>3.3927099306187702E-2</v>
      </c>
      <c r="R48" s="90">
        <f>(VLOOKUP($A47,'ADR Raw Data'!$B$6:$BE$49,'ADR Raw Data'!AY$1,FALSE))/100</f>
        <v>2.3490420547517699E-2</v>
      </c>
      <c r="S48" s="91">
        <f>(VLOOKUP($A47,'ADR Raw Data'!$B$6:$BE$49,'ADR Raw Data'!BA$1,FALSE))/100</f>
        <v>5.0102572172495197E-2</v>
      </c>
      <c r="T48" s="91">
        <f>(VLOOKUP($A47,'ADR Raw Data'!$B$6:$BE$49,'ADR Raw Data'!BB$1,FALSE))/100</f>
        <v>3.9846079301794499E-2</v>
      </c>
      <c r="U48" s="90">
        <f>(VLOOKUP($A47,'ADR Raw Data'!$B$6:$BE$49,'ADR Raw Data'!BC$1,FALSE))/100</f>
        <v>4.5015121538586805E-2</v>
      </c>
      <c r="V48" s="92">
        <f>(VLOOKUP($A47,'ADR Raw Data'!$B$6:$BE$49,'ADR Raw Data'!BE$1,FALSE))/100</f>
        <v>3.0116145719256502E-2</v>
      </c>
      <c r="X48" s="89">
        <f>(VLOOKUP($A47,'RevPAR Raw Data'!$B$6:$BE$49,'RevPAR Raw Data'!AT$1,FALSE))/100</f>
        <v>1.8038922022256602E-2</v>
      </c>
      <c r="Y48" s="90">
        <f>(VLOOKUP($A47,'RevPAR Raw Data'!$B$6:$BE$49,'RevPAR Raw Data'!AU$1,FALSE))/100</f>
        <v>4.3370895136714598E-2</v>
      </c>
      <c r="Z48" s="90">
        <f>(VLOOKUP($A47,'RevPAR Raw Data'!$B$6:$BE$49,'RevPAR Raw Data'!AV$1,FALSE))/100</f>
        <v>9.4251582515162705E-2</v>
      </c>
      <c r="AA48" s="90">
        <f>(VLOOKUP($A47,'RevPAR Raw Data'!$B$6:$BE$49,'RevPAR Raw Data'!AW$1,FALSE))/100</f>
        <v>4.8952668097742895E-2</v>
      </c>
      <c r="AB48" s="90">
        <f>(VLOOKUP($A47,'RevPAR Raw Data'!$B$6:$BE$49,'RevPAR Raw Data'!AX$1,FALSE))/100</f>
        <v>8.6932215916688899E-2</v>
      </c>
      <c r="AC48" s="90">
        <f>(VLOOKUP($A47,'RevPAR Raw Data'!$B$6:$BE$49,'RevPAR Raw Data'!AY$1,FALSE))/100</f>
        <v>6.1148339299633703E-2</v>
      </c>
      <c r="AD48" s="91">
        <f>(VLOOKUP($A47,'RevPAR Raw Data'!$B$6:$BE$49,'RevPAR Raw Data'!BA$1,FALSE))/100</f>
        <v>0.15213826922861901</v>
      </c>
      <c r="AE48" s="91">
        <f>(VLOOKUP($A47,'RevPAR Raw Data'!$B$6:$BE$49,'RevPAR Raw Data'!BB$1,FALSE))/100</f>
        <v>0.11419257564667801</v>
      </c>
      <c r="AF48" s="90">
        <f>(VLOOKUP($A47,'RevPAR Raw Data'!$B$6:$BE$49,'RevPAR Raw Data'!BC$1,FALSE))/100</f>
        <v>0.13308933928041899</v>
      </c>
      <c r="AG48" s="92">
        <f>(VLOOKUP($A47,'RevPAR Raw Data'!$B$6:$BE$49,'RevPAR Raw Data'!BE$1,FALSE))/100</f>
        <v>8.2239045876825789E-2</v>
      </c>
    </row>
    <row r="49" spans="1:33" x14ac:dyDescent="0.2">
      <c r="A49" s="139"/>
      <c r="B49" s="117"/>
      <c r="C49" s="118"/>
      <c r="D49" s="118"/>
      <c r="E49" s="118"/>
      <c r="F49" s="118"/>
      <c r="G49" s="119"/>
      <c r="H49" s="99"/>
      <c r="I49" s="99"/>
      <c r="J49" s="119"/>
      <c r="K49" s="120"/>
      <c r="M49" s="121"/>
      <c r="N49" s="122"/>
      <c r="O49" s="122"/>
      <c r="P49" s="122"/>
      <c r="Q49" s="122"/>
      <c r="R49" s="123"/>
      <c r="S49" s="122"/>
      <c r="T49" s="122"/>
      <c r="U49" s="123"/>
      <c r="V49" s="124"/>
      <c r="X49" s="121"/>
      <c r="Y49" s="122"/>
      <c r="Z49" s="122"/>
      <c r="AA49" s="122"/>
      <c r="AB49" s="122"/>
      <c r="AC49" s="123"/>
      <c r="AD49" s="122"/>
      <c r="AE49" s="122"/>
      <c r="AF49" s="123"/>
      <c r="AG49" s="124"/>
    </row>
    <row r="50" spans="1:33" x14ac:dyDescent="0.2">
      <c r="A50" s="116" t="s">
        <v>80</v>
      </c>
      <c r="B50" s="117">
        <f>(VLOOKUP($A50,'Occupancy Raw Data'!$B$8:$BE$45,'Occupancy Raw Data'!AG$3,FALSE))/100</f>
        <v>0.40981477298396202</v>
      </c>
      <c r="C50" s="118">
        <f>(VLOOKUP($A50,'Occupancy Raw Data'!$B$8:$BE$45,'Occupancy Raw Data'!AH$3,FALSE))/100</f>
        <v>0.505731872599954</v>
      </c>
      <c r="D50" s="118">
        <f>(VLOOKUP($A50,'Occupancy Raw Data'!$B$8:$BE$45,'Occupancy Raw Data'!AI$3,FALSE))/100</f>
        <v>0.53470182968149904</v>
      </c>
      <c r="E50" s="118">
        <f>(VLOOKUP($A50,'Occupancy Raw Data'!$B$8:$BE$45,'Occupancy Raw Data'!AJ$3,FALSE))/100</f>
        <v>0.53354416083126199</v>
      </c>
      <c r="F50" s="118">
        <f>(VLOOKUP($A50,'Occupancy Raw Data'!$B$8:$BE$45,'Occupancy Raw Data'!AK$3,FALSE))/100</f>
        <v>0.54390670883216596</v>
      </c>
      <c r="G50" s="119">
        <f>(VLOOKUP($A50,'Occupancy Raw Data'!$B$8:$BE$45,'Occupancy Raw Data'!AL$3,FALSE))/100</f>
        <v>0.50553986898576897</v>
      </c>
      <c r="H50" s="99">
        <f>(VLOOKUP($A50,'Occupancy Raw Data'!$B$8:$BE$45,'Occupancy Raw Data'!AN$3,FALSE))/100</f>
        <v>0.66306189292974904</v>
      </c>
      <c r="I50" s="99">
        <f>(VLOOKUP($A50,'Occupancy Raw Data'!$B$8:$BE$45,'Occupancy Raw Data'!AO$3,FALSE))/100</f>
        <v>0.65620058730517206</v>
      </c>
      <c r="J50" s="119">
        <f>(VLOOKUP($A50,'Occupancy Raw Data'!$B$8:$BE$45,'Occupancy Raw Data'!AP$3,FALSE))/100</f>
        <v>0.65963124011746099</v>
      </c>
      <c r="K50" s="120">
        <f>(VLOOKUP($A50,'Occupancy Raw Data'!$B$8:$BE$45,'Occupancy Raw Data'!AR$3,FALSE))/100</f>
        <v>0.54956597502339499</v>
      </c>
      <c r="M50" s="121">
        <f>VLOOKUP($A50,'ADR Raw Data'!$B$6:$BE$43,'ADR Raw Data'!AG$1,FALSE)</f>
        <v>101.662770428551</v>
      </c>
      <c r="N50" s="122">
        <f>VLOOKUP($A50,'ADR Raw Data'!$B$6:$BE$43,'ADR Raw Data'!AH$1,FALSE)</f>
        <v>100.964500586231</v>
      </c>
      <c r="O50" s="122">
        <f>VLOOKUP($A50,'ADR Raw Data'!$B$6:$BE$43,'ADR Raw Data'!AI$1,FALSE)</f>
        <v>102.02586946189901</v>
      </c>
      <c r="P50" s="122">
        <f>VLOOKUP($A50,'ADR Raw Data'!$B$6:$BE$43,'ADR Raw Data'!AJ$1,FALSE)</f>
        <v>102.978613992379</v>
      </c>
      <c r="Q50" s="122">
        <f>VLOOKUP($A50,'ADR Raw Data'!$B$6:$BE$43,'ADR Raw Data'!AK$1,FALSE)</f>
        <v>103.46327259512999</v>
      </c>
      <c r="R50" s="123">
        <f>VLOOKUP($A50,'ADR Raw Data'!$B$6:$BE$43,'ADR Raw Data'!AL$1,FALSE)</f>
        <v>102.265048647803</v>
      </c>
      <c r="S50" s="122">
        <f>VLOOKUP($A50,'ADR Raw Data'!$B$6:$BE$43,'ADR Raw Data'!AN$1,FALSE)</f>
        <v>128.12079291402199</v>
      </c>
      <c r="T50" s="122">
        <f>VLOOKUP($A50,'ADR Raw Data'!$B$6:$BE$43,'ADR Raw Data'!AO$1,FALSE)</f>
        <v>128.55021944922501</v>
      </c>
      <c r="U50" s="123">
        <f>VLOOKUP($A50,'ADR Raw Data'!$B$6:$BE$43,'ADR Raw Data'!AP$1,FALSE)</f>
        <v>128.33438948697599</v>
      </c>
      <c r="V50" s="124">
        <f>VLOOKUP($A50,'ADR Raw Data'!$B$6:$BE$43,'ADR Raw Data'!AR$1,FALSE)</f>
        <v>111.205169401955</v>
      </c>
      <c r="X50" s="121">
        <f>VLOOKUP($A50,'RevPAR Raw Data'!$B$6:$BE$43,'RevPAR Raw Data'!AG$1,FALSE)</f>
        <v>41.662905184097497</v>
      </c>
      <c r="Y50" s="122">
        <f>VLOOKUP($A50,'RevPAR Raw Data'!$B$6:$BE$43,'RevPAR Raw Data'!AH$1,FALSE)</f>
        <v>51.060965947594298</v>
      </c>
      <c r="Z50" s="122">
        <f>VLOOKUP($A50,'RevPAR Raw Data'!$B$6:$BE$43,'RevPAR Raw Data'!AI$1,FALSE)</f>
        <v>54.553419076123703</v>
      </c>
      <c r="AA50" s="122">
        <f>VLOOKUP($A50,'RevPAR Raw Data'!$B$6:$BE$43,'RevPAR Raw Data'!AJ$1,FALSE)</f>
        <v>54.943638186130499</v>
      </c>
      <c r="AB50" s="122">
        <f>VLOOKUP($A50,'RevPAR Raw Data'!$B$6:$BE$43,'RevPAR Raw Data'!AK$1,FALSE)</f>
        <v>56.274368082222701</v>
      </c>
      <c r="AC50" s="123">
        <f>VLOOKUP($A50,'RevPAR Raw Data'!$B$6:$BE$43,'RevPAR Raw Data'!AL$1,FALSE)</f>
        <v>51.699059295233702</v>
      </c>
      <c r="AD50" s="122">
        <f>VLOOKUP($A50,'RevPAR Raw Data'!$B$6:$BE$43,'RevPAR Raw Data'!AN$1,FALSE)</f>
        <v>84.952015473232393</v>
      </c>
      <c r="AE50" s="122">
        <f>VLOOKUP($A50,'RevPAR Raw Data'!$B$6:$BE$43,'RevPAR Raw Data'!AO$1,FALSE)</f>
        <v>84.354729500790597</v>
      </c>
      <c r="AF50" s="123">
        <f>VLOOKUP($A50,'RevPAR Raw Data'!$B$6:$BE$43,'RevPAR Raw Data'!AP$1,FALSE)</f>
        <v>84.653372487011495</v>
      </c>
      <c r="AG50" s="124">
        <f>VLOOKUP($A50,'RevPAR Raw Data'!$B$6:$BE$43,'RevPAR Raw Data'!AR$1,FALSE)</f>
        <v>61.114577350027403</v>
      </c>
    </row>
    <row r="51" spans="1:33" x14ac:dyDescent="0.2">
      <c r="A51" s="101" t="s">
        <v>125</v>
      </c>
      <c r="B51" s="89">
        <f>(VLOOKUP($A50,'Occupancy Raw Data'!$B$8:$BE$51,'Occupancy Raw Data'!AT$3,FALSE))/100</f>
        <v>3.7907484711999097E-2</v>
      </c>
      <c r="C51" s="90">
        <f>(VLOOKUP($A50,'Occupancy Raw Data'!$B$8:$BE$51,'Occupancy Raw Data'!AU$3,FALSE))/100</f>
        <v>6.1282736630645998E-2</v>
      </c>
      <c r="D51" s="90">
        <f>(VLOOKUP($A50,'Occupancy Raw Data'!$B$8:$BE$51,'Occupancy Raw Data'!AV$3,FALSE))/100</f>
        <v>7.5616164959025803E-2</v>
      </c>
      <c r="E51" s="90">
        <f>(VLOOKUP($A50,'Occupancy Raw Data'!$B$8:$BE$51,'Occupancy Raw Data'!AW$3,FALSE))/100</f>
        <v>3.7536737353972199E-2</v>
      </c>
      <c r="F51" s="90">
        <f>(VLOOKUP($A50,'Occupancy Raw Data'!$B$8:$BE$51,'Occupancy Raw Data'!AX$3,FALSE))/100</f>
        <v>2.5614486997603502E-2</v>
      </c>
      <c r="G51" s="90">
        <f>(VLOOKUP($A50,'Occupancy Raw Data'!$B$8:$BE$51,'Occupancy Raw Data'!AY$3,FALSE))/100</f>
        <v>4.7511303228793302E-2</v>
      </c>
      <c r="H51" s="91">
        <f>(VLOOKUP($A50,'Occupancy Raw Data'!$B$8:$BE$51,'Occupancy Raw Data'!BA$3,FALSE))/100</f>
        <v>6.6794791521830404E-2</v>
      </c>
      <c r="I51" s="91">
        <f>(VLOOKUP($A50,'Occupancy Raw Data'!$B$8:$BE$51,'Occupancy Raw Data'!BB$3,FALSE))/100</f>
        <v>3.2245345549312E-2</v>
      </c>
      <c r="J51" s="90">
        <f>(VLOOKUP($A50,'Occupancy Raw Data'!$B$8:$BE$51,'Occupancy Raw Data'!BC$3,FALSE))/100</f>
        <v>4.9325559651791299E-2</v>
      </c>
      <c r="K51" s="92">
        <f>(VLOOKUP($A50,'Occupancy Raw Data'!$B$8:$BE$51,'Occupancy Raw Data'!BE$3,FALSE))/100</f>
        <v>4.8132770199284698E-2</v>
      </c>
      <c r="M51" s="89">
        <f>(VLOOKUP($A50,'ADR Raw Data'!$B$6:$BE$49,'ADR Raw Data'!AT$1,FALSE))/100</f>
        <v>-3.5700958822817298E-2</v>
      </c>
      <c r="N51" s="90">
        <f>(VLOOKUP($A50,'ADR Raw Data'!$B$6:$BE$49,'ADR Raw Data'!AU$1,FALSE))/100</f>
        <v>2.3584911444526103E-2</v>
      </c>
      <c r="O51" s="90">
        <f>(VLOOKUP($A50,'ADR Raw Data'!$B$6:$BE$49,'ADR Raw Data'!AV$1,FALSE))/100</f>
        <v>2.4672905895487804E-2</v>
      </c>
      <c r="P51" s="90">
        <f>(VLOOKUP($A50,'ADR Raw Data'!$B$6:$BE$49,'ADR Raw Data'!AW$1,FALSE))/100</f>
        <v>1.8500145586332499E-2</v>
      </c>
      <c r="Q51" s="90">
        <f>(VLOOKUP($A50,'ADR Raw Data'!$B$6:$BE$49,'ADR Raw Data'!AX$1,FALSE))/100</f>
        <v>-4.1490605164747299E-2</v>
      </c>
      <c r="R51" s="90">
        <f>(VLOOKUP($A50,'ADR Raw Data'!$B$6:$BE$49,'ADR Raw Data'!AY$1,FALSE))/100</f>
        <v>-2.4071431121035301E-3</v>
      </c>
      <c r="S51" s="91">
        <f>(VLOOKUP($A50,'ADR Raw Data'!$B$6:$BE$49,'ADR Raw Data'!BA$1,FALSE))/100</f>
        <v>-3.16702605458834E-2</v>
      </c>
      <c r="T51" s="91">
        <f>(VLOOKUP($A50,'ADR Raw Data'!$B$6:$BE$49,'ADR Raw Data'!BB$1,FALSE))/100</f>
        <v>-5.8988974799712997E-2</v>
      </c>
      <c r="U51" s="90">
        <f>(VLOOKUP($A50,'ADR Raw Data'!$B$6:$BE$49,'ADR Raw Data'!BC$1,FALSE))/100</f>
        <v>-4.5727916904756603E-2</v>
      </c>
      <c r="V51" s="92">
        <f>(VLOOKUP($A50,'ADR Raw Data'!$B$6:$BE$49,'ADR Raw Data'!BE$1,FALSE))/100</f>
        <v>-1.9906091165894799E-2</v>
      </c>
      <c r="X51" s="89">
        <f>(VLOOKUP($A50,'RevPAR Raw Data'!$B$6:$BE$49,'RevPAR Raw Data'!AT$1,FALSE))/100</f>
        <v>8.5319233840212795E-4</v>
      </c>
      <c r="Y51" s="90">
        <f>(VLOOKUP($A50,'RevPAR Raw Data'!$B$6:$BE$49,'RevPAR Raw Data'!AU$1,FALSE))/100</f>
        <v>8.6312995991684197E-2</v>
      </c>
      <c r="Z51" s="90">
        <f>(VLOOKUP($A50,'RevPAR Raw Data'!$B$6:$BE$49,'RevPAR Raw Data'!AV$1,FALSE))/100</f>
        <v>0.10215474137672499</v>
      </c>
      <c r="AA51" s="90">
        <f>(VLOOKUP($A50,'RevPAR Raw Data'!$B$6:$BE$49,'RevPAR Raw Data'!AW$1,FALSE))/100</f>
        <v>5.6731318046189194E-2</v>
      </c>
      <c r="AB51" s="90">
        <f>(VLOOKUP($A50,'RevPAR Raw Data'!$B$6:$BE$49,'RevPAR Raw Data'!AX$1,FALSE))/100</f>
        <v>-1.6938878733658898E-2</v>
      </c>
      <c r="AC51" s="90">
        <f>(VLOOKUP($A50,'RevPAR Raw Data'!$B$6:$BE$49,'RevPAR Raw Data'!AY$1,FALSE))/100</f>
        <v>4.49897936103755E-2</v>
      </c>
      <c r="AD51" s="91">
        <f>(VLOOKUP($A50,'RevPAR Raw Data'!$B$6:$BE$49,'RevPAR Raw Data'!BA$1,FALSE))/100</f>
        <v>3.3009122525342598E-2</v>
      </c>
      <c r="AE51" s="91">
        <f>(VLOOKUP($A50,'RevPAR Raw Data'!$B$6:$BE$49,'RevPAR Raw Data'!BB$1,FALSE))/100</f>
        <v>-2.8645749126417402E-2</v>
      </c>
      <c r="AF51" s="90">
        <f>(VLOOKUP($A50,'RevPAR Raw Data'!$B$6:$BE$49,'RevPAR Raw Data'!BC$1,FALSE))/100</f>
        <v>1.3420876539969901E-3</v>
      </c>
      <c r="AG51" s="92">
        <f>(VLOOKUP($A50,'RevPAR Raw Data'!$B$6:$BE$49,'RevPAR Raw Data'!BE$1,FALSE))/100</f>
        <v>2.7268543721735799E-2</v>
      </c>
    </row>
    <row r="52" spans="1:33" x14ac:dyDescent="0.2">
      <c r="A52" s="140"/>
      <c r="B52" s="117"/>
      <c r="C52" s="118"/>
      <c r="D52" s="118"/>
      <c r="E52" s="118"/>
      <c r="F52" s="118"/>
      <c r="G52" s="119"/>
      <c r="H52" s="99"/>
      <c r="I52" s="99"/>
      <c r="J52" s="119"/>
      <c r="K52" s="120"/>
      <c r="M52" s="121"/>
      <c r="N52" s="122"/>
      <c r="O52" s="122"/>
      <c r="P52" s="122"/>
      <c r="Q52" s="122"/>
      <c r="R52" s="123"/>
      <c r="S52" s="122"/>
      <c r="T52" s="122"/>
      <c r="U52" s="123"/>
      <c r="V52" s="124"/>
      <c r="X52" s="121"/>
      <c r="Y52" s="122"/>
      <c r="Z52" s="122"/>
      <c r="AA52" s="122"/>
      <c r="AB52" s="122"/>
      <c r="AC52" s="123"/>
      <c r="AD52" s="122"/>
      <c r="AE52" s="122"/>
      <c r="AF52" s="123"/>
      <c r="AG52" s="124"/>
    </row>
    <row r="53" spans="1:33" x14ac:dyDescent="0.2">
      <c r="A53" s="116" t="s">
        <v>81</v>
      </c>
      <c r="B53" s="117">
        <f>(VLOOKUP($A53,'Occupancy Raw Data'!$B$8:$BE$45,'Occupancy Raw Data'!AG$3,FALSE))/100</f>
        <v>0.37457337883958997</v>
      </c>
      <c r="C53" s="118">
        <f>(VLOOKUP($A53,'Occupancy Raw Data'!$B$8:$BE$45,'Occupancy Raw Data'!AH$3,FALSE))/100</f>
        <v>0.52559726962457298</v>
      </c>
      <c r="D53" s="118">
        <f>(VLOOKUP($A53,'Occupancy Raw Data'!$B$8:$BE$45,'Occupancy Raw Data'!AI$3,FALSE))/100</f>
        <v>0.552389078498293</v>
      </c>
      <c r="E53" s="118">
        <f>(VLOOKUP($A53,'Occupancy Raw Data'!$B$8:$BE$45,'Occupancy Raw Data'!AJ$3,FALSE))/100</f>
        <v>0.54470989761092103</v>
      </c>
      <c r="F53" s="118">
        <f>(VLOOKUP($A53,'Occupancy Raw Data'!$B$8:$BE$45,'Occupancy Raw Data'!AK$3,FALSE))/100</f>
        <v>0.48651877133105798</v>
      </c>
      <c r="G53" s="119">
        <f>(VLOOKUP($A53,'Occupancy Raw Data'!$B$8:$BE$45,'Occupancy Raw Data'!AL$3,FALSE))/100</f>
        <v>0.49675767918088704</v>
      </c>
      <c r="H53" s="99">
        <f>(VLOOKUP($A53,'Occupancy Raw Data'!$B$8:$BE$45,'Occupancy Raw Data'!AN$3,FALSE))/100</f>
        <v>0.50409556313993098</v>
      </c>
      <c r="I53" s="99">
        <f>(VLOOKUP($A53,'Occupancy Raw Data'!$B$8:$BE$45,'Occupancy Raw Data'!AO$3,FALSE))/100</f>
        <v>0.48122866894197897</v>
      </c>
      <c r="J53" s="119">
        <f>(VLOOKUP($A53,'Occupancy Raw Data'!$B$8:$BE$45,'Occupancy Raw Data'!AP$3,FALSE))/100</f>
        <v>0.492662116040955</v>
      </c>
      <c r="K53" s="120">
        <f>(VLOOKUP($A53,'Occupancy Raw Data'!$B$8:$BE$45,'Occupancy Raw Data'!AR$3,FALSE))/100</f>
        <v>0.49558751828376402</v>
      </c>
      <c r="M53" s="121">
        <f>VLOOKUP($A53,'ADR Raw Data'!$B$6:$BE$43,'ADR Raw Data'!AG$1,FALSE)</f>
        <v>84.473266514806298</v>
      </c>
      <c r="N53" s="122">
        <f>VLOOKUP($A53,'ADR Raw Data'!$B$6:$BE$43,'ADR Raw Data'!AH$1,FALSE)</f>
        <v>88.872379870129805</v>
      </c>
      <c r="O53" s="122">
        <f>VLOOKUP($A53,'ADR Raw Data'!$B$6:$BE$43,'ADR Raw Data'!AI$1,FALSE)</f>
        <v>90.530219338894</v>
      </c>
      <c r="P53" s="122">
        <f>VLOOKUP($A53,'ADR Raw Data'!$B$6:$BE$43,'ADR Raw Data'!AJ$1,FALSE)</f>
        <v>88.8652161654135</v>
      </c>
      <c r="Q53" s="122">
        <f>VLOOKUP($A53,'ADR Raw Data'!$B$6:$BE$43,'ADR Raw Data'!AK$1,FALSE)</f>
        <v>86.871655559452805</v>
      </c>
      <c r="R53" s="123">
        <f>VLOOKUP($A53,'ADR Raw Data'!$B$6:$BE$43,'ADR Raw Data'!AL$1,FALSE)</f>
        <v>88.184193060803807</v>
      </c>
      <c r="S53" s="122">
        <f>VLOOKUP($A53,'ADR Raw Data'!$B$6:$BE$43,'ADR Raw Data'!AN$1,FALSE)</f>
        <v>89.778100880162398</v>
      </c>
      <c r="T53" s="122">
        <f>VLOOKUP($A53,'ADR Raw Data'!$B$6:$BE$43,'ADR Raw Data'!AO$1,FALSE)</f>
        <v>88.9657765957446</v>
      </c>
      <c r="U53" s="123">
        <f>VLOOKUP($A53,'ADR Raw Data'!$B$6:$BE$43,'ADR Raw Data'!AP$1,FALSE)</f>
        <v>89.381364738482802</v>
      </c>
      <c r="V53" s="124">
        <f>VLOOKUP($A53,'ADR Raw Data'!$B$6:$BE$43,'ADR Raw Data'!AR$1,FALSE)</f>
        <v>88.524223031137694</v>
      </c>
      <c r="X53" s="121">
        <f>VLOOKUP($A53,'RevPAR Raw Data'!$B$6:$BE$43,'RevPAR Raw Data'!AG$1,FALSE)</f>
        <v>31.6414368600682</v>
      </c>
      <c r="Y53" s="122">
        <f>VLOOKUP($A53,'RevPAR Raw Data'!$B$6:$BE$43,'RevPAR Raw Data'!AH$1,FALSE)</f>
        <v>46.711080204778099</v>
      </c>
      <c r="Z53" s="122">
        <f>VLOOKUP($A53,'RevPAR Raw Data'!$B$6:$BE$43,'RevPAR Raw Data'!AI$1,FALSE)</f>
        <v>50.007904436860002</v>
      </c>
      <c r="AA53" s="122">
        <f>VLOOKUP($A53,'RevPAR Raw Data'!$B$6:$BE$43,'RevPAR Raw Data'!AJ$1,FALSE)</f>
        <v>48.405762798634797</v>
      </c>
      <c r="AB53" s="122">
        <f>VLOOKUP($A53,'RevPAR Raw Data'!$B$6:$BE$43,'RevPAR Raw Data'!AK$1,FALSE)</f>
        <v>42.2646911262798</v>
      </c>
      <c r="AC53" s="123">
        <f>VLOOKUP($A53,'RevPAR Raw Data'!$B$6:$BE$43,'RevPAR Raw Data'!AL$1,FALSE)</f>
        <v>43.806175085324199</v>
      </c>
      <c r="AD53" s="122">
        <f>VLOOKUP($A53,'RevPAR Raw Data'!$B$6:$BE$43,'RevPAR Raw Data'!AN$1,FALSE)</f>
        <v>45.2567423208191</v>
      </c>
      <c r="AE53" s="122">
        <f>VLOOKUP($A53,'RevPAR Raw Data'!$B$6:$BE$43,'RevPAR Raw Data'!AO$1,FALSE)</f>
        <v>42.812882252559703</v>
      </c>
      <c r="AF53" s="123">
        <f>VLOOKUP($A53,'RevPAR Raw Data'!$B$6:$BE$43,'RevPAR Raw Data'!AP$1,FALSE)</f>
        <v>44.034812286689402</v>
      </c>
      <c r="AG53" s="124">
        <f>VLOOKUP($A53,'RevPAR Raw Data'!$B$6:$BE$43,'RevPAR Raw Data'!AR$1,FALSE)</f>
        <v>43.871499999999997</v>
      </c>
    </row>
    <row r="54" spans="1:33" x14ac:dyDescent="0.2">
      <c r="A54" s="101" t="s">
        <v>125</v>
      </c>
      <c r="B54" s="89">
        <f>(VLOOKUP($A53,'Occupancy Raw Data'!$B$8:$BE$51,'Occupancy Raw Data'!AT$3,FALSE))/100</f>
        <v>-7.4126244456041601E-2</v>
      </c>
      <c r="C54" s="90">
        <f>(VLOOKUP($A53,'Occupancy Raw Data'!$B$8:$BE$51,'Occupancy Raw Data'!AU$3,FALSE))/100</f>
        <v>-5.6267025706860298E-2</v>
      </c>
      <c r="D54" s="90">
        <f>(VLOOKUP($A53,'Occupancy Raw Data'!$B$8:$BE$51,'Occupancy Raw Data'!AV$3,FALSE))/100</f>
        <v>-2.9467088755803599E-2</v>
      </c>
      <c r="E54" s="90">
        <f>(VLOOKUP($A53,'Occupancy Raw Data'!$B$8:$BE$51,'Occupancy Raw Data'!AW$3,FALSE))/100</f>
        <v>-5.5675343591316005E-2</v>
      </c>
      <c r="F54" s="90">
        <f>(VLOOKUP($A53,'Occupancy Raw Data'!$B$8:$BE$51,'Occupancy Raw Data'!AX$3,FALSE))/100</f>
        <v>-2.23238478569131E-2</v>
      </c>
      <c r="G54" s="90">
        <f>(VLOOKUP($A53,'Occupancy Raw Data'!$B$8:$BE$51,'Occupancy Raw Data'!AY$3,FALSE))/100</f>
        <v>-4.6570439229734202E-2</v>
      </c>
      <c r="H54" s="91">
        <f>(VLOOKUP($A53,'Occupancy Raw Data'!$B$8:$BE$51,'Occupancy Raw Data'!BA$3,FALSE))/100</f>
        <v>2.96100208747021E-2</v>
      </c>
      <c r="I54" s="91">
        <f>(VLOOKUP($A53,'Occupancy Raw Data'!$B$8:$BE$51,'Occupancy Raw Data'!BB$3,FALSE))/100</f>
        <v>-2.4728880990366901E-2</v>
      </c>
      <c r="J54" s="90">
        <f>(VLOOKUP($A53,'Occupancy Raw Data'!$B$8:$BE$51,'Occupancy Raw Data'!BC$3,FALSE))/100</f>
        <v>2.33465598828173E-3</v>
      </c>
      <c r="K54" s="92">
        <f>(VLOOKUP($A53,'Occupancy Raw Data'!$B$8:$BE$51,'Occupancy Raw Data'!BE$3,FALSE))/100</f>
        <v>-3.3172089642211799E-2</v>
      </c>
      <c r="M54" s="89">
        <f>(VLOOKUP($A53,'ADR Raw Data'!$B$6:$BE$49,'ADR Raw Data'!AT$1,FALSE))/100</f>
        <v>2.1587975627750101E-2</v>
      </c>
      <c r="N54" s="90">
        <f>(VLOOKUP($A53,'ADR Raw Data'!$B$6:$BE$49,'ADR Raw Data'!AU$1,FALSE))/100</f>
        <v>1.0465714473821599E-2</v>
      </c>
      <c r="O54" s="90">
        <f>(VLOOKUP($A53,'ADR Raw Data'!$B$6:$BE$49,'ADR Raw Data'!AV$1,FALSE))/100</f>
        <v>1.9108330749782802E-2</v>
      </c>
      <c r="P54" s="90">
        <f>(VLOOKUP($A53,'ADR Raw Data'!$B$6:$BE$49,'ADR Raw Data'!AW$1,FALSE))/100</f>
        <v>2.6105731469805199E-3</v>
      </c>
      <c r="Q54" s="90">
        <f>(VLOOKUP($A53,'ADR Raw Data'!$B$6:$BE$49,'ADR Raw Data'!AX$1,FALSE))/100</f>
        <v>2.77147268435479E-2</v>
      </c>
      <c r="R54" s="90">
        <f>(VLOOKUP($A53,'ADR Raw Data'!$B$6:$BE$49,'ADR Raw Data'!AY$1,FALSE))/100</f>
        <v>1.5665328355399299E-2</v>
      </c>
      <c r="S54" s="91">
        <f>(VLOOKUP($A53,'ADR Raw Data'!$B$6:$BE$49,'ADR Raw Data'!BA$1,FALSE))/100</f>
        <v>1.69153523329327E-2</v>
      </c>
      <c r="T54" s="91">
        <f>(VLOOKUP($A53,'ADR Raw Data'!$B$6:$BE$49,'ADR Raw Data'!BB$1,FALSE))/100</f>
        <v>1.9324069155399501E-3</v>
      </c>
      <c r="U54" s="90">
        <f>(VLOOKUP($A53,'ADR Raw Data'!$B$6:$BE$49,'ADR Raw Data'!BC$1,FALSE))/100</f>
        <v>9.4974657833704294E-3</v>
      </c>
      <c r="V54" s="92">
        <f>(VLOOKUP($A53,'ADR Raw Data'!$B$6:$BE$49,'ADR Raw Data'!BE$1,FALSE))/100</f>
        <v>1.40894036009042E-2</v>
      </c>
      <c r="X54" s="89">
        <f>(VLOOKUP($A53,'RevPAR Raw Data'!$B$6:$BE$49,'RevPAR Raw Data'!AT$1,FALSE))/100</f>
        <v>-5.4138504386985094E-2</v>
      </c>
      <c r="Y54" s="90">
        <f>(VLOOKUP($A53,'RevPAR Raw Data'!$B$6:$BE$49,'RevPAR Raw Data'!AU$1,FALSE))/100</f>
        <v>-4.6390185858377897E-2</v>
      </c>
      <c r="Z54" s="90">
        <f>(VLOOKUP($A53,'RevPAR Raw Data'!$B$6:$BE$49,'RevPAR Raw Data'!AV$1,FALSE))/100</f>
        <v>-1.09218248841998E-2</v>
      </c>
      <c r="AA54" s="90">
        <f>(VLOOKUP($A53,'RevPAR Raw Data'!$B$6:$BE$49,'RevPAR Raw Data'!AW$1,FALSE))/100</f>
        <v>-5.3210115001263894E-2</v>
      </c>
      <c r="AB54" s="90">
        <f>(VLOOKUP($A53,'RevPAR Raw Data'!$B$6:$BE$49,'RevPAR Raw Data'!AX$1,FALSE))/100</f>
        <v>4.7721796411835495E-3</v>
      </c>
      <c r="AC54" s="90">
        <f>(VLOOKUP($A53,'RevPAR Raw Data'!$B$6:$BE$49,'RevPAR Raw Data'!AY$1,FALSE))/100</f>
        <v>-3.1634652096523802E-2</v>
      </c>
      <c r="AD54" s="91">
        <f>(VLOOKUP($A53,'RevPAR Raw Data'!$B$6:$BE$49,'RevPAR Raw Data'!BA$1,FALSE))/100</f>
        <v>4.7026237143315906E-2</v>
      </c>
      <c r="AE54" s="91">
        <f>(VLOOKUP($A53,'RevPAR Raw Data'!$B$6:$BE$49,'RevPAR Raw Data'!BB$1,FALSE))/100</f>
        <v>-2.2844260335466302E-2</v>
      </c>
      <c r="AF54" s="90">
        <f>(VLOOKUP($A53,'RevPAR Raw Data'!$B$6:$BE$49,'RevPAR Raw Data'!BC$1,FALSE))/100</f>
        <v>1.1854295087016799E-2</v>
      </c>
      <c r="AG54" s="92">
        <f>(VLOOKUP($A53,'RevPAR Raw Data'!$B$6:$BE$49,'RevPAR Raw Data'!BE$1,FALSE))/100</f>
        <v>-1.9550061000561999E-2</v>
      </c>
    </row>
    <row r="55" spans="1:33" x14ac:dyDescent="0.2">
      <c r="A55" s="139"/>
      <c r="B55" s="117"/>
      <c r="C55" s="118"/>
      <c r="D55" s="118"/>
      <c r="E55" s="118"/>
      <c r="F55" s="118"/>
      <c r="G55" s="119"/>
      <c r="H55" s="99"/>
      <c r="I55" s="99"/>
      <c r="J55" s="119"/>
      <c r="K55" s="120"/>
      <c r="M55" s="121"/>
      <c r="N55" s="122"/>
      <c r="O55" s="122"/>
      <c r="P55" s="122"/>
      <c r="Q55" s="122"/>
      <c r="R55" s="123"/>
      <c r="S55" s="122"/>
      <c r="T55" s="122"/>
      <c r="U55" s="123"/>
      <c r="V55" s="124"/>
      <c r="X55" s="121"/>
      <c r="Y55" s="122"/>
      <c r="Z55" s="122"/>
      <c r="AA55" s="122"/>
      <c r="AB55" s="122"/>
      <c r="AC55" s="123"/>
      <c r="AD55" s="122"/>
      <c r="AE55" s="122"/>
      <c r="AF55" s="123"/>
      <c r="AG55" s="124"/>
    </row>
    <row r="56" spans="1:33" x14ac:dyDescent="0.2">
      <c r="A56" s="116" t="s">
        <v>82</v>
      </c>
      <c r="B56" s="117">
        <f>(VLOOKUP($A56,'Occupancy Raw Data'!$B$8:$BE$45,'Occupancy Raw Data'!AG$3,FALSE))/100</f>
        <v>0.39235875897574801</v>
      </c>
      <c r="C56" s="118">
        <f>(VLOOKUP($A56,'Occupancy Raw Data'!$B$8:$BE$45,'Occupancy Raw Data'!AH$3,FALSE))/100</f>
        <v>0.52624983064625297</v>
      </c>
      <c r="D56" s="118">
        <f>(VLOOKUP($A56,'Occupancy Raw Data'!$B$8:$BE$45,'Occupancy Raw Data'!AI$3,FALSE))/100</f>
        <v>0.57092534886871593</v>
      </c>
      <c r="E56" s="118">
        <f>(VLOOKUP($A56,'Occupancy Raw Data'!$B$8:$BE$45,'Occupancy Raw Data'!AJ$3,FALSE))/100</f>
        <v>0.57051889987806492</v>
      </c>
      <c r="F56" s="118">
        <f>(VLOOKUP($A56,'Occupancy Raw Data'!$B$8:$BE$45,'Occupancy Raw Data'!AK$3,FALSE))/100</f>
        <v>0.55209321230185604</v>
      </c>
      <c r="G56" s="118">
        <f>(VLOOKUP($A56,'Occupancy Raw Data'!$B$8:$BE$45,'Occupancy Raw Data'!AL$3,FALSE))/100</f>
        <v>0.52242921013412802</v>
      </c>
      <c r="H56" s="99">
        <f>(VLOOKUP($A56,'Occupancy Raw Data'!$B$8:$BE$45,'Occupancy Raw Data'!AN$3,FALSE))/100</f>
        <v>0.645711963148624</v>
      </c>
      <c r="I56" s="99">
        <f>(VLOOKUP($A56,'Occupancy Raw Data'!$B$8:$BE$45,'Occupancy Raw Data'!AO$3,FALSE))/100</f>
        <v>0.63910716705053505</v>
      </c>
      <c r="J56" s="118">
        <f>(VLOOKUP($A56,'Occupancy Raw Data'!$B$8:$BE$45,'Occupancy Raw Data'!AP$3,FALSE))/100</f>
        <v>0.64240956509957992</v>
      </c>
      <c r="K56" s="141">
        <f>(VLOOKUP($A56,'Occupancy Raw Data'!$B$8:$BE$45,'Occupancy Raw Data'!AR$3,FALSE))/100</f>
        <v>0.55670931155282799</v>
      </c>
      <c r="M56" s="121">
        <f>VLOOKUP($A56,'ADR Raw Data'!$B$6:$BE$43,'ADR Raw Data'!AG$1,FALSE)</f>
        <v>103.027013984806</v>
      </c>
      <c r="N56" s="122">
        <f>VLOOKUP($A56,'ADR Raw Data'!$B$6:$BE$43,'ADR Raw Data'!AH$1,FALSE)</f>
        <v>111.774988092939</v>
      </c>
      <c r="O56" s="122">
        <f>VLOOKUP($A56,'ADR Raw Data'!$B$6:$BE$43,'ADR Raw Data'!AI$1,FALSE)</f>
        <v>114.070977693402</v>
      </c>
      <c r="P56" s="122">
        <f>VLOOKUP($A56,'ADR Raw Data'!$B$6:$BE$43,'ADR Raw Data'!AJ$1,FALSE)</f>
        <v>117.11779031109</v>
      </c>
      <c r="Q56" s="122">
        <f>VLOOKUP($A56,'ADR Raw Data'!$B$6:$BE$43,'ADR Raw Data'!AK$1,FALSE)</f>
        <v>115.016374233128</v>
      </c>
      <c r="R56" s="123">
        <f>VLOOKUP($A56,'ADR Raw Data'!$B$6:$BE$43,'ADR Raw Data'!AL$1,FALSE)</f>
        <v>112.81482708989699</v>
      </c>
      <c r="S56" s="122">
        <f>VLOOKUP($A56,'ADR Raw Data'!$B$6:$BE$43,'ADR Raw Data'!AN$1,FALSE)</f>
        <v>133.90174884599199</v>
      </c>
      <c r="T56" s="122">
        <f>VLOOKUP($A56,'ADR Raw Data'!$B$6:$BE$43,'ADR Raw Data'!AO$1,FALSE)</f>
        <v>132.95637023689599</v>
      </c>
      <c r="U56" s="123">
        <f>VLOOKUP($A56,'ADR Raw Data'!$B$6:$BE$43,'ADR Raw Data'!AP$1,FALSE)</f>
        <v>133.43148946827301</v>
      </c>
      <c r="V56" s="124">
        <f>VLOOKUP($A56,'ADR Raw Data'!$B$6:$BE$43,'ADR Raw Data'!AR$1,FALSE)</f>
        <v>119.61208623776599</v>
      </c>
      <c r="X56" s="121">
        <f>VLOOKUP($A56,'RevPAR Raw Data'!$B$6:$BE$43,'RevPAR Raw Data'!AG$1,FALSE)</f>
        <v>40.423551348055803</v>
      </c>
      <c r="Y56" s="122">
        <f>VLOOKUP($A56,'RevPAR Raw Data'!$B$6:$BE$43,'RevPAR Raw Data'!AH$1,FALSE)</f>
        <v>58.8215685543964</v>
      </c>
      <c r="Z56" s="122">
        <f>VLOOKUP($A56,'RevPAR Raw Data'!$B$6:$BE$43,'RevPAR Raw Data'!AI$1,FALSE)</f>
        <v>65.126012735401702</v>
      </c>
      <c r="AA56" s="122">
        <f>VLOOKUP($A56,'RevPAR Raw Data'!$B$6:$BE$43,'RevPAR Raw Data'!AJ$1,FALSE)</f>
        <v>66.817912884432999</v>
      </c>
      <c r="AB56" s="122">
        <f>VLOOKUP($A56,'RevPAR Raw Data'!$B$6:$BE$43,'RevPAR Raw Data'!AK$1,FALSE)</f>
        <v>63.499759517680502</v>
      </c>
      <c r="AC56" s="123">
        <f>VLOOKUP($A56,'RevPAR Raw Data'!$B$6:$BE$43,'RevPAR Raw Data'!AL$1,FALSE)</f>
        <v>58.937761007993402</v>
      </c>
      <c r="AD56" s="122">
        <f>VLOOKUP($A56,'RevPAR Raw Data'!$B$6:$BE$43,'RevPAR Raw Data'!AN$1,FALSE)</f>
        <v>86.461961116379797</v>
      </c>
      <c r="AE56" s="122">
        <f>VLOOKUP($A56,'RevPAR Raw Data'!$B$6:$BE$43,'RevPAR Raw Data'!AO$1,FALSE)</f>
        <v>84.973369123425002</v>
      </c>
      <c r="AF56" s="123">
        <f>VLOOKUP($A56,'RevPAR Raw Data'!$B$6:$BE$43,'RevPAR Raw Data'!AP$1,FALSE)</f>
        <v>85.717665119902406</v>
      </c>
      <c r="AG56" s="124">
        <f>VLOOKUP($A56,'RevPAR Raw Data'!$B$6:$BE$43,'RevPAR Raw Data'!AR$1,FALSE)</f>
        <v>66.589162182824595</v>
      </c>
    </row>
    <row r="57" spans="1:33" x14ac:dyDescent="0.2">
      <c r="A57" s="154" t="s">
        <v>125</v>
      </c>
      <c r="B57" s="89">
        <f>(VLOOKUP($A56,'Occupancy Raw Data'!$B$8:$BE$51,'Occupancy Raw Data'!AT$3,FALSE))/100</f>
        <v>-2.03879726779225E-2</v>
      </c>
      <c r="C57" s="90">
        <f>(VLOOKUP($A56,'Occupancy Raw Data'!$B$8:$BE$51,'Occupancy Raw Data'!AU$3,FALSE))/100</f>
        <v>-4.6020700213313401E-3</v>
      </c>
      <c r="D57" s="90">
        <f>(VLOOKUP($A56,'Occupancy Raw Data'!$B$8:$BE$51,'Occupancy Raw Data'!AV$3,FALSE))/100</f>
        <v>2.4518377666427199E-2</v>
      </c>
      <c r="E57" s="90">
        <f>(VLOOKUP($A56,'Occupancy Raw Data'!$B$8:$BE$51,'Occupancy Raw Data'!AW$3,FALSE))/100</f>
        <v>8.7930160065491508E-3</v>
      </c>
      <c r="F57" s="90">
        <f>(VLOOKUP($A56,'Occupancy Raw Data'!$B$8:$BE$51,'Occupancy Raw Data'!AX$3,FALSE))/100</f>
        <v>2.3339106911502302E-3</v>
      </c>
      <c r="G57" s="90">
        <f>(VLOOKUP($A56,'Occupancy Raw Data'!$B$8:$BE$51,'Occupancy Raw Data'!AY$3,FALSE))/100</f>
        <v>3.5817393153311401E-3</v>
      </c>
      <c r="H57" s="91">
        <f>(VLOOKUP($A56,'Occupancy Raw Data'!$B$8:$BE$51,'Occupancy Raw Data'!BA$3,FALSE))/100</f>
        <v>2.2942202337158699E-2</v>
      </c>
      <c r="I57" s="91">
        <f>(VLOOKUP($A56,'Occupancy Raw Data'!$B$8:$BE$51,'Occupancy Raw Data'!BB$3,FALSE))/100</f>
        <v>1.2146760893632001E-2</v>
      </c>
      <c r="J57" s="90">
        <f>(VLOOKUP($A56,'Occupancy Raw Data'!$B$8:$BE$51,'Occupancy Raw Data'!BC$3,FALSE))/100</f>
        <v>1.75435963077487E-2</v>
      </c>
      <c r="K57" s="92">
        <f>(VLOOKUP($A56,'Occupancy Raw Data'!$B$8:$BE$51,'Occupancy Raw Data'!BE$3,FALSE))/100</f>
        <v>8.1423973369276897E-3</v>
      </c>
      <c r="M57" s="89">
        <f>(VLOOKUP($A56,'ADR Raw Data'!$B$6:$BE$49,'ADR Raw Data'!AT$1,FALSE))/100</f>
        <v>4.1421154163873798E-2</v>
      </c>
      <c r="N57" s="90">
        <f>(VLOOKUP($A56,'ADR Raw Data'!$B$6:$BE$49,'ADR Raw Data'!AU$1,FALSE))/100</f>
        <v>5.8170671758360999E-2</v>
      </c>
      <c r="O57" s="90">
        <f>(VLOOKUP($A56,'ADR Raw Data'!$B$6:$BE$49,'ADR Raw Data'!AV$1,FALSE))/100</f>
        <v>6.5869651854475297E-2</v>
      </c>
      <c r="P57" s="90">
        <f>(VLOOKUP($A56,'ADR Raw Data'!$B$6:$BE$49,'ADR Raw Data'!AW$1,FALSE))/100</f>
        <v>9.6431795486974003E-2</v>
      </c>
      <c r="Q57" s="90">
        <f>(VLOOKUP($A56,'ADR Raw Data'!$B$6:$BE$49,'ADR Raw Data'!AX$1,FALSE))/100</f>
        <v>9.1757896656717589E-2</v>
      </c>
      <c r="R57" s="90">
        <f>(VLOOKUP($A56,'ADR Raw Data'!$B$6:$BE$49,'ADR Raw Data'!AY$1,FALSE))/100</f>
        <v>7.345030044472009E-2</v>
      </c>
      <c r="S57" s="91">
        <f>(VLOOKUP($A56,'ADR Raw Data'!$B$6:$BE$49,'ADR Raw Data'!BA$1,FALSE))/100</f>
        <v>7.1280929424089493E-2</v>
      </c>
      <c r="T57" s="91">
        <f>(VLOOKUP($A56,'ADR Raw Data'!$B$6:$BE$49,'ADR Raw Data'!BB$1,FALSE))/100</f>
        <v>3.7098089729469402E-2</v>
      </c>
      <c r="U57" s="90">
        <f>(VLOOKUP($A56,'ADR Raw Data'!$B$6:$BE$49,'ADR Raw Data'!BC$1,FALSE))/100</f>
        <v>5.3989948837311494E-2</v>
      </c>
      <c r="V57" s="92">
        <f>(VLOOKUP($A56,'ADR Raw Data'!$B$6:$BE$49,'ADR Raw Data'!BE$1,FALSE))/100</f>
        <v>6.68328436384273E-2</v>
      </c>
      <c r="X57" s="89">
        <f>(VLOOKUP($A56,'RevPAR Raw Data'!$B$6:$BE$49,'RevPAR Raw Data'!AT$1,FALSE))/100</f>
        <v>2.0188688126570199E-2</v>
      </c>
      <c r="Y57" s="90">
        <f>(VLOOKUP($A56,'RevPAR Raw Data'!$B$6:$BE$49,'RevPAR Raw Data'!AU$1,FALSE))/100</f>
        <v>5.33008962324098E-2</v>
      </c>
      <c r="Z57" s="90">
        <f>(VLOOKUP($A56,'RevPAR Raw Data'!$B$6:$BE$49,'RevPAR Raw Data'!AV$1,FALSE))/100</f>
        <v>9.2003046521826698E-2</v>
      </c>
      <c r="AA57" s="90">
        <f>(VLOOKUP($A56,'RevPAR Raw Data'!$B$6:$BE$49,'RevPAR Raw Data'!AW$1,FALSE))/100</f>
        <v>0.10607273781477999</v>
      </c>
      <c r="AB57" s="90">
        <f>(VLOOKUP($A56,'RevPAR Raw Data'!$B$6:$BE$49,'RevPAR Raw Data'!AX$1,FALSE))/100</f>
        <v>9.4305962083872388E-2</v>
      </c>
      <c r="AC57" s="90">
        <f>(VLOOKUP($A56,'RevPAR Raw Data'!$B$6:$BE$49,'RevPAR Raw Data'!AY$1,FALSE))/100</f>
        <v>7.7295119588876998E-2</v>
      </c>
      <c r="AD57" s="91">
        <f>(VLOOKUP($A56,'RevPAR Raw Data'!$B$6:$BE$49,'RevPAR Raw Data'!BA$1,FALSE))/100</f>
        <v>9.5858473266876507E-2</v>
      </c>
      <c r="AE57" s="91">
        <f>(VLOOKUP($A56,'RevPAR Raw Data'!$B$6:$BE$49,'RevPAR Raw Data'!BB$1,FALSE))/100</f>
        <v>4.9695472248655802E-2</v>
      </c>
      <c r="AF57" s="90">
        <f>(VLOOKUP($A56,'RevPAR Raw Data'!$B$6:$BE$49,'RevPAR Raw Data'!BC$1,FALSE))/100</f>
        <v>7.2480723012137996E-2</v>
      </c>
      <c r="AG57" s="92">
        <f>(VLOOKUP($A56,'RevPAR Raw Data'!$B$6:$BE$49,'RevPAR Raw Data'!BE$1,FALSE))/100</f>
        <v>7.5519420543415802E-2</v>
      </c>
    </row>
    <row r="58" spans="1:33" x14ac:dyDescent="0.2">
      <c r="A58" s="155" t="s">
        <v>127</v>
      </c>
      <c r="B58" s="130"/>
      <c r="C58" s="131"/>
      <c r="D58" s="131"/>
      <c r="E58" s="131"/>
      <c r="F58" s="131"/>
      <c r="G58" s="132"/>
      <c r="H58" s="131"/>
      <c r="I58" s="131"/>
      <c r="J58" s="132"/>
      <c r="K58" s="133"/>
      <c r="M58" s="130"/>
      <c r="N58" s="131"/>
      <c r="O58" s="131"/>
      <c r="P58" s="131"/>
      <c r="Q58" s="131"/>
      <c r="R58" s="132"/>
      <c r="S58" s="131"/>
      <c r="T58" s="131"/>
      <c r="U58" s="132"/>
      <c r="V58" s="133"/>
      <c r="X58" s="130"/>
      <c r="Y58" s="131"/>
      <c r="Z58" s="131"/>
      <c r="AA58" s="131"/>
      <c r="AB58" s="131"/>
      <c r="AC58" s="132"/>
      <c r="AD58" s="131"/>
      <c r="AE58" s="131"/>
      <c r="AF58" s="132"/>
      <c r="AG58" s="133"/>
    </row>
    <row r="59" spans="1:33" x14ac:dyDescent="0.2">
      <c r="A59" s="134" t="s">
        <v>83</v>
      </c>
      <c r="B59" s="117">
        <f>(VLOOKUP($A59,'Occupancy Raw Data'!$B$8:$BE$45,'Occupancy Raw Data'!AG$3,FALSE))/100</f>
        <v>0.55499174047518596</v>
      </c>
      <c r="C59" s="118">
        <f>(VLOOKUP($A59,'Occupancy Raw Data'!$B$8:$BE$45,'Occupancy Raw Data'!AH$3,FALSE))/100</f>
        <v>0.71801411148601102</v>
      </c>
      <c r="D59" s="118">
        <f>(VLOOKUP($A59,'Occupancy Raw Data'!$B$8:$BE$45,'Occupancy Raw Data'!AI$3,FALSE))/100</f>
        <v>0.77879630605932704</v>
      </c>
      <c r="E59" s="118">
        <f>(VLOOKUP($A59,'Occupancy Raw Data'!$B$8:$BE$45,'Occupancy Raw Data'!AJ$3,FALSE))/100</f>
        <v>0.74185250597497499</v>
      </c>
      <c r="F59" s="118">
        <f>(VLOOKUP($A59,'Occupancy Raw Data'!$B$8:$BE$45,'Occupancy Raw Data'!AK$3,FALSE))/100</f>
        <v>0.64580257978349498</v>
      </c>
      <c r="G59" s="119">
        <f>(VLOOKUP($A59,'Occupancy Raw Data'!$B$8:$BE$45,'Occupancy Raw Data'!AL$3,FALSE))/100</f>
        <v>0.68789144875579888</v>
      </c>
      <c r="H59" s="99">
        <f>(VLOOKUP($A59,'Occupancy Raw Data'!$B$8:$BE$45,'Occupancy Raw Data'!AN$3,FALSE))/100</f>
        <v>0.65242557640939092</v>
      </c>
      <c r="I59" s="99">
        <f>(VLOOKUP($A59,'Occupancy Raw Data'!$B$8:$BE$45,'Occupancy Raw Data'!AO$3,FALSE))/100</f>
        <v>0.6850485027414589</v>
      </c>
      <c r="J59" s="119">
        <f>(VLOOKUP($A59,'Occupancy Raw Data'!$B$8:$BE$45,'Occupancy Raw Data'!AP$3,FALSE))/100</f>
        <v>0.66873703957542507</v>
      </c>
      <c r="K59" s="120">
        <f>(VLOOKUP($A59,'Occupancy Raw Data'!$B$8:$BE$45,'Occupancy Raw Data'!AR$3,FALSE))/100</f>
        <v>0.68241876041854899</v>
      </c>
      <c r="M59" s="121">
        <f>VLOOKUP($A59,'ADR Raw Data'!$B$6:$BE$43,'ADR Raw Data'!AG$1,FALSE)</f>
        <v>186.50645244409199</v>
      </c>
      <c r="N59" s="122">
        <f>VLOOKUP($A59,'ADR Raw Data'!$B$6:$BE$43,'ADR Raw Data'!AH$1,FALSE)</f>
        <v>218.522518547526</v>
      </c>
      <c r="O59" s="122">
        <f>VLOOKUP($A59,'ADR Raw Data'!$B$6:$BE$43,'ADR Raw Data'!AI$1,FALSE)</f>
        <v>229.40946075541601</v>
      </c>
      <c r="P59" s="122">
        <f>VLOOKUP($A59,'ADR Raw Data'!$B$6:$BE$43,'ADR Raw Data'!AJ$1,FALSE)</f>
        <v>212.56535664687601</v>
      </c>
      <c r="Q59" s="122">
        <f>VLOOKUP($A59,'ADR Raw Data'!$B$6:$BE$43,'ADR Raw Data'!AK$1,FALSE)</f>
        <v>181.38846804312999</v>
      </c>
      <c r="R59" s="123">
        <f>VLOOKUP($A59,'ADR Raw Data'!$B$6:$BE$43,'ADR Raw Data'!AL$1,FALSE)</f>
        <v>207.56423638241299</v>
      </c>
      <c r="S59" s="122">
        <f>VLOOKUP($A59,'ADR Raw Data'!$B$6:$BE$43,'ADR Raw Data'!AN$1,FALSE)</f>
        <v>163.21319590579199</v>
      </c>
      <c r="T59" s="122">
        <f>VLOOKUP($A59,'ADR Raw Data'!$B$6:$BE$43,'ADR Raw Data'!AO$1,FALSE)</f>
        <v>166.52398956569601</v>
      </c>
      <c r="U59" s="123">
        <f>VLOOKUP($A59,'ADR Raw Data'!$B$6:$BE$43,'ADR Raw Data'!AP$1,FALSE)</f>
        <v>164.908970257579</v>
      </c>
      <c r="V59" s="124">
        <f>VLOOKUP($A59,'ADR Raw Data'!$B$6:$BE$43,'ADR Raw Data'!AR$1,FALSE)</f>
        <v>195.62135738237399</v>
      </c>
      <c r="X59" s="121">
        <f>VLOOKUP($A59,'RevPAR Raw Data'!$B$6:$BE$43,'RevPAR Raw Data'!AG$1,FALSE)</f>
        <v>103.509540651799</v>
      </c>
      <c r="Y59" s="122">
        <f>VLOOKUP($A59,'RevPAR Raw Data'!$B$6:$BE$43,'RevPAR Raw Data'!AH$1,FALSE)</f>
        <v>156.902251994587</v>
      </c>
      <c r="Z59" s="122">
        <f>VLOOKUP($A59,'RevPAR Raw Data'!$B$6:$BE$43,'RevPAR Raw Data'!AI$1,FALSE)</f>
        <v>178.66324061137999</v>
      </c>
      <c r="AA59" s="122">
        <f>VLOOKUP($A59,'RevPAR Raw Data'!$B$6:$BE$43,'RevPAR Raw Data'!AJ$1,FALSE)</f>
        <v>157.69214251194899</v>
      </c>
      <c r="AB59" s="122">
        <f>VLOOKUP($A59,'RevPAR Raw Data'!$B$6:$BE$43,'RevPAR Raw Data'!AK$1,FALSE)</f>
        <v>117.141140605229</v>
      </c>
      <c r="AC59" s="123">
        <f>VLOOKUP($A59,'RevPAR Raw Data'!$B$6:$BE$43,'RevPAR Raw Data'!AL$1,FALSE)</f>
        <v>142.781663274989</v>
      </c>
      <c r="AD59" s="122">
        <f>VLOOKUP($A59,'RevPAR Raw Data'!$B$6:$BE$43,'RevPAR Raw Data'!AN$1,FALSE)</f>
        <v>106.484463416455</v>
      </c>
      <c r="AE59" s="122">
        <f>VLOOKUP($A59,'RevPAR Raw Data'!$B$6:$BE$43,'RevPAR Raw Data'!AO$1,FALSE)</f>
        <v>114.077009722515</v>
      </c>
      <c r="AF59" s="123">
        <f>VLOOKUP($A59,'RevPAR Raw Data'!$B$6:$BE$43,'RevPAR Raw Data'!AP$1,FALSE)</f>
        <v>110.280736569485</v>
      </c>
      <c r="AG59" s="124">
        <f>VLOOKUP($A59,'RevPAR Raw Data'!$B$6:$BE$43,'RevPAR Raw Data'!AR$1,FALSE)</f>
        <v>133.49568421627399</v>
      </c>
    </row>
    <row r="60" spans="1:33" x14ac:dyDescent="0.2">
      <c r="A60" s="101" t="s">
        <v>125</v>
      </c>
      <c r="B60" s="89">
        <f>(VLOOKUP($A59,'Occupancy Raw Data'!$B$8:$BE$51,'Occupancy Raw Data'!AT$3,FALSE))/100</f>
        <v>-2.4849671412613697E-2</v>
      </c>
      <c r="C60" s="90">
        <f>(VLOOKUP($A59,'Occupancy Raw Data'!$B$8:$BE$51,'Occupancy Raw Data'!AU$3,FALSE))/100</f>
        <v>-4.5706409124598502E-2</v>
      </c>
      <c r="D60" s="90">
        <f>(VLOOKUP($A59,'Occupancy Raw Data'!$B$8:$BE$51,'Occupancy Raw Data'!AV$3,FALSE))/100</f>
        <v>-5.6809162053742597E-2</v>
      </c>
      <c r="E60" s="90">
        <f>(VLOOKUP($A59,'Occupancy Raw Data'!$B$8:$BE$51,'Occupancy Raw Data'!AW$3,FALSE))/100</f>
        <v>-7.5446448512779207E-2</v>
      </c>
      <c r="F60" s="90">
        <f>(VLOOKUP($A59,'Occupancy Raw Data'!$B$8:$BE$51,'Occupancy Raw Data'!AX$3,FALSE))/100</f>
        <v>-7.5268534293100597E-2</v>
      </c>
      <c r="G60" s="90">
        <f>(VLOOKUP($A59,'Occupancy Raw Data'!$B$8:$BE$51,'Occupancy Raw Data'!AY$3,FALSE))/100</f>
        <v>-5.7166288584786805E-2</v>
      </c>
      <c r="H60" s="91">
        <f>(VLOOKUP($A59,'Occupancy Raw Data'!$B$8:$BE$51,'Occupancy Raw Data'!BA$3,FALSE))/100</f>
        <v>-4.95412709513934E-2</v>
      </c>
      <c r="I60" s="91">
        <f>(VLOOKUP($A59,'Occupancy Raw Data'!$B$8:$BE$51,'Occupancy Raw Data'!BB$3,FALSE))/100</f>
        <v>-6.1499566897642396E-2</v>
      </c>
      <c r="J60" s="90">
        <f>(VLOOKUP($A59,'Occupancy Raw Data'!$B$8:$BE$51,'Occupancy Raw Data'!BC$3,FALSE))/100</f>
        <v>-5.5704082383209404E-2</v>
      </c>
      <c r="K60" s="92">
        <f>(VLOOKUP($A59,'Occupancy Raw Data'!$B$8:$BE$51,'Occupancy Raw Data'!BE$3,FALSE))/100</f>
        <v>-5.6758511958079003E-2</v>
      </c>
      <c r="M60" s="89">
        <f>(VLOOKUP($A59,'ADR Raw Data'!$B$6:$BE$49,'ADR Raw Data'!AT$1,FALSE))/100</f>
        <v>1.36869703925414E-2</v>
      </c>
      <c r="N60" s="90">
        <f>(VLOOKUP($A59,'ADR Raw Data'!$B$6:$BE$49,'ADR Raw Data'!AU$1,FALSE))/100</f>
        <v>2.0561874886913301E-2</v>
      </c>
      <c r="O60" s="90">
        <f>(VLOOKUP($A59,'ADR Raw Data'!$B$6:$BE$49,'ADR Raw Data'!AV$1,FALSE))/100</f>
        <v>1.91612797336266E-2</v>
      </c>
      <c r="P60" s="90">
        <f>(VLOOKUP($A59,'ADR Raw Data'!$B$6:$BE$49,'ADR Raw Data'!AW$1,FALSE))/100</f>
        <v>-1.9684831254937002E-2</v>
      </c>
      <c r="Q60" s="90">
        <f>(VLOOKUP($A59,'ADR Raw Data'!$B$6:$BE$49,'ADR Raw Data'!AX$1,FALSE))/100</f>
        <v>-3.2988138682405001E-2</v>
      </c>
      <c r="R60" s="90">
        <f>(VLOOKUP($A59,'ADR Raw Data'!$B$6:$BE$49,'ADR Raw Data'!AY$1,FALSE))/100</f>
        <v>7.0098998872365802E-4</v>
      </c>
      <c r="S60" s="91">
        <f>(VLOOKUP($A59,'ADR Raw Data'!$B$6:$BE$49,'ADR Raw Data'!BA$1,FALSE))/100</f>
        <v>-4.1076450191407002E-2</v>
      </c>
      <c r="T60" s="91">
        <f>(VLOOKUP($A59,'ADR Raw Data'!$B$6:$BE$49,'ADR Raw Data'!BB$1,FALSE))/100</f>
        <v>-4.5896673506753395E-2</v>
      </c>
      <c r="U60" s="90">
        <f>(VLOOKUP($A59,'ADR Raw Data'!$B$6:$BE$49,'ADR Raw Data'!BC$1,FALSE))/100</f>
        <v>-4.3651553861906098E-2</v>
      </c>
      <c r="V60" s="92">
        <f>(VLOOKUP($A59,'ADR Raw Data'!$B$6:$BE$49,'ADR Raw Data'!BE$1,FALSE))/100</f>
        <v>-1.01962910175272E-2</v>
      </c>
      <c r="X60" s="89">
        <f>(VLOOKUP($A59,'RevPAR Raw Data'!$B$6:$BE$49,'RevPAR Raw Data'!AT$1,FALSE))/100</f>
        <v>-1.15028177369611E-2</v>
      </c>
      <c r="Y60" s="90">
        <f>(VLOOKUP($A59,'RevPAR Raw Data'!$B$6:$BE$49,'RevPAR Raw Data'!AU$1,FALSE))/100</f>
        <v>-2.6084343703635202E-2</v>
      </c>
      <c r="Z60" s="90">
        <f>(VLOOKUP($A59,'RevPAR Raw Data'!$B$6:$BE$49,'RevPAR Raw Data'!AV$1,FALSE))/100</f>
        <v>-3.87364185656607E-2</v>
      </c>
      <c r="AA60" s="90">
        <f>(VLOOKUP($A59,'RevPAR Raw Data'!$B$6:$BE$49,'RevPAR Raw Data'!AW$1,FALSE))/100</f>
        <v>-9.3646129159957903E-2</v>
      </c>
      <c r="AB60" s="90">
        <f>(VLOOKUP($A59,'RevPAR Raw Data'!$B$6:$BE$49,'RevPAR Raw Data'!AX$1,FALSE))/100</f>
        <v>-0.105773704127823</v>
      </c>
      <c r="AC60" s="90">
        <f>(VLOOKUP($A59,'RevPAR Raw Data'!$B$6:$BE$49,'RevPAR Raw Data'!AY$1,FALSE))/100</f>
        <v>-5.6505371592053599E-2</v>
      </c>
      <c r="AD60" s="91">
        <f>(VLOOKUP($A59,'RevPAR Raw Data'!$B$6:$BE$49,'RevPAR Raw Data'!BA$1,FALSE))/100</f>
        <v>-8.8582741594146613E-2</v>
      </c>
      <c r="AE60" s="91">
        <f>(VLOOKUP($A59,'RevPAR Raw Data'!$B$6:$BE$49,'RevPAR Raw Data'!BB$1,FALSE))/100</f>
        <v>-0.10457361486168799</v>
      </c>
      <c r="AF60" s="90">
        <f>(VLOOKUP($A59,'RevPAR Raw Data'!$B$6:$BE$49,'RevPAR Raw Data'!BC$1,FALSE))/100</f>
        <v>-9.6924066492636907E-2</v>
      </c>
      <c r="AG60" s="92">
        <f>(VLOOKUP($A59,'RevPAR Raw Data'!$B$6:$BE$49,'RevPAR Raw Data'!BE$1,FALSE))/100</f>
        <v>-6.6376076669959899E-2</v>
      </c>
    </row>
    <row r="61" spans="1:33" x14ac:dyDescent="0.2">
      <c r="A61" s="139"/>
      <c r="B61" s="117"/>
      <c r="C61" s="118"/>
      <c r="D61" s="118"/>
      <c r="E61" s="118"/>
      <c r="F61" s="118"/>
      <c r="G61" s="118"/>
      <c r="H61" s="99"/>
      <c r="I61" s="99"/>
      <c r="J61" s="118"/>
      <c r="K61" s="141"/>
      <c r="M61" s="121"/>
      <c r="N61" s="122"/>
      <c r="O61" s="122"/>
      <c r="P61" s="122"/>
      <c r="Q61" s="122"/>
      <c r="R61" s="123"/>
      <c r="S61" s="122"/>
      <c r="T61" s="122"/>
      <c r="U61" s="123"/>
      <c r="V61" s="124"/>
      <c r="X61" s="121"/>
      <c r="Y61" s="122"/>
      <c r="Z61" s="122"/>
      <c r="AA61" s="122"/>
      <c r="AB61" s="122"/>
      <c r="AC61" s="123"/>
      <c r="AD61" s="122"/>
      <c r="AE61" s="122"/>
      <c r="AF61" s="123"/>
      <c r="AG61" s="124"/>
    </row>
    <row r="62" spans="1:33" x14ac:dyDescent="0.2">
      <c r="A62" s="116" t="s">
        <v>84</v>
      </c>
      <c r="B62" s="117">
        <f>(VLOOKUP($A62,'Occupancy Raw Data'!$B$8:$BE$45,'Occupancy Raw Data'!AG$3,FALSE))/100</f>
        <v>0.63075988163178998</v>
      </c>
      <c r="C62" s="118">
        <f>(VLOOKUP($A62,'Occupancy Raw Data'!$B$8:$BE$45,'Occupancy Raw Data'!AH$3,FALSE))/100</f>
        <v>0.82289685056013495</v>
      </c>
      <c r="D62" s="118">
        <f>(VLOOKUP($A62,'Occupancy Raw Data'!$B$8:$BE$45,'Occupancy Raw Data'!AI$3,FALSE))/100</f>
        <v>0.88723314309871004</v>
      </c>
      <c r="E62" s="118">
        <f>(VLOOKUP($A62,'Occupancy Raw Data'!$B$8:$BE$45,'Occupancy Raw Data'!AJ$3,FALSE))/100</f>
        <v>0.80495666878038408</v>
      </c>
      <c r="F62" s="118">
        <f>(VLOOKUP($A62,'Occupancy Raw Data'!$B$8:$BE$45,'Occupancy Raw Data'!AK$3,FALSE))/100</f>
        <v>0.68167406467977099</v>
      </c>
      <c r="G62" s="119">
        <f>(VLOOKUP($A62,'Occupancy Raw Data'!$B$8:$BE$45,'Occupancy Raw Data'!AL$3,FALSE))/100</f>
        <v>0.76550412175015792</v>
      </c>
      <c r="H62" s="99">
        <f>(VLOOKUP($A62,'Occupancy Raw Data'!$B$8:$BE$45,'Occupancy Raw Data'!AN$3,FALSE))/100</f>
        <v>0.66241280913126099</v>
      </c>
      <c r="I62" s="99">
        <f>(VLOOKUP($A62,'Occupancy Raw Data'!$B$8:$BE$45,'Occupancy Raw Data'!AO$3,FALSE))/100</f>
        <v>0.70027478334390092</v>
      </c>
      <c r="J62" s="119">
        <f>(VLOOKUP($A62,'Occupancy Raw Data'!$B$8:$BE$45,'Occupancy Raw Data'!AP$3,FALSE))/100</f>
        <v>0.6813437962375809</v>
      </c>
      <c r="K62" s="120">
        <f>(VLOOKUP($A62,'Occupancy Raw Data'!$B$8:$BE$45,'Occupancy Raw Data'!AR$3,FALSE))/100</f>
        <v>0.74145831446084998</v>
      </c>
      <c r="M62" s="121">
        <f>VLOOKUP($A62,'ADR Raw Data'!$B$6:$BE$43,'ADR Raw Data'!AG$1,FALSE)</f>
        <v>191.15563146650999</v>
      </c>
      <c r="N62" s="122">
        <f>VLOOKUP($A62,'ADR Raw Data'!$B$6:$BE$43,'ADR Raw Data'!AH$1,FALSE)</f>
        <v>233.329955370043</v>
      </c>
      <c r="O62" s="122">
        <f>VLOOKUP($A62,'ADR Raw Data'!$B$6:$BE$43,'ADR Raw Data'!AI$1,FALSE)</f>
        <v>248.65914889815301</v>
      </c>
      <c r="P62" s="122">
        <f>VLOOKUP($A62,'ADR Raw Data'!$B$6:$BE$43,'ADR Raw Data'!AJ$1,FALSE)</f>
        <v>234.05250705704699</v>
      </c>
      <c r="Q62" s="122">
        <f>VLOOKUP($A62,'ADR Raw Data'!$B$6:$BE$43,'ADR Raw Data'!AK$1,FALSE)</f>
        <v>200.55990271317799</v>
      </c>
      <c r="R62" s="123">
        <f>VLOOKUP($A62,'ADR Raw Data'!$B$6:$BE$43,'ADR Raw Data'!AL$1,FALSE)</f>
        <v>224.24883504528299</v>
      </c>
      <c r="S62" s="122">
        <f>VLOOKUP($A62,'ADR Raw Data'!$B$6:$BE$43,'ADR Raw Data'!AN$1,FALSE)</f>
        <v>155.02261377687299</v>
      </c>
      <c r="T62" s="122">
        <f>VLOOKUP($A62,'ADR Raw Data'!$B$6:$BE$43,'ADR Raw Data'!AO$1,FALSE)</f>
        <v>158.13716382432801</v>
      </c>
      <c r="U62" s="123">
        <f>VLOOKUP($A62,'ADR Raw Data'!$B$6:$BE$43,'ADR Raw Data'!AP$1,FALSE)</f>
        <v>156.623157343674</v>
      </c>
      <c r="V62" s="124">
        <f>VLOOKUP($A62,'ADR Raw Data'!$B$6:$BE$43,'ADR Raw Data'!AR$1,FALSE)</f>
        <v>206.49373383085799</v>
      </c>
      <c r="X62" s="121">
        <f>VLOOKUP($A62,'RevPAR Raw Data'!$B$6:$BE$43,'RevPAR Raw Data'!AG$1,FALSE)</f>
        <v>120.57330347706601</v>
      </c>
      <c r="Y62" s="122">
        <f>VLOOKUP($A62,'RevPAR Raw Data'!$B$6:$BE$43,'RevPAR Raw Data'!AH$1,FALSE)</f>
        <v>192.006485415345</v>
      </c>
      <c r="Z62" s="122">
        <f>VLOOKUP($A62,'RevPAR Raw Data'!$B$6:$BE$43,'RevPAR Raw Data'!AI$1,FALSE)</f>
        <v>220.61863823715899</v>
      </c>
      <c r="AA62" s="122">
        <f>VLOOKUP($A62,'RevPAR Raw Data'!$B$6:$BE$43,'RevPAR Raw Data'!AJ$1,FALSE)</f>
        <v>188.40212640033801</v>
      </c>
      <c r="AB62" s="122">
        <f>VLOOKUP($A62,'RevPAR Raw Data'!$B$6:$BE$43,'RevPAR Raw Data'!AK$1,FALSE)</f>
        <v>136.71648409427101</v>
      </c>
      <c r="AC62" s="123">
        <f>VLOOKUP($A62,'RevPAR Raw Data'!$B$6:$BE$43,'RevPAR Raw Data'!AL$1,FALSE)</f>
        <v>171.663407524836</v>
      </c>
      <c r="AD62" s="122">
        <f>VLOOKUP($A62,'RevPAR Raw Data'!$B$6:$BE$43,'RevPAR Raw Data'!AN$1,FALSE)</f>
        <v>102.688965070809</v>
      </c>
      <c r="AE62" s="122">
        <f>VLOOKUP($A62,'RevPAR Raw Data'!$B$6:$BE$43,'RevPAR Raw Data'!AO$1,FALSE)</f>
        <v>110.73946813569999</v>
      </c>
      <c r="AF62" s="123">
        <f>VLOOKUP($A62,'RevPAR Raw Data'!$B$6:$BE$43,'RevPAR Raw Data'!AP$1,FALSE)</f>
        <v>106.714216603255</v>
      </c>
      <c r="AG62" s="124">
        <f>VLOOKUP($A62,'RevPAR Raw Data'!$B$6:$BE$43,'RevPAR Raw Data'!AR$1,FALSE)</f>
        <v>153.10649583295501</v>
      </c>
    </row>
    <row r="63" spans="1:33" x14ac:dyDescent="0.2">
      <c r="A63" s="101" t="s">
        <v>125</v>
      </c>
      <c r="B63" s="89">
        <f>(VLOOKUP($A62,'Occupancy Raw Data'!$B$8:$BE$51,'Occupancy Raw Data'!AT$3,FALSE))/100</f>
        <v>-2.3430547479982099E-2</v>
      </c>
      <c r="C63" s="90">
        <f>(VLOOKUP($A62,'Occupancy Raw Data'!$B$8:$BE$51,'Occupancy Raw Data'!AU$3,FALSE))/100</f>
        <v>-6.94222885912337E-2</v>
      </c>
      <c r="D63" s="90">
        <f>(VLOOKUP($A62,'Occupancy Raw Data'!$B$8:$BE$51,'Occupancy Raw Data'!AV$3,FALSE))/100</f>
        <v>-5.4736328139748908E-2</v>
      </c>
      <c r="E63" s="90">
        <f>(VLOOKUP($A62,'Occupancy Raw Data'!$B$8:$BE$51,'Occupancy Raw Data'!AW$3,FALSE))/100</f>
        <v>-0.123460475948599</v>
      </c>
      <c r="F63" s="90">
        <f>(VLOOKUP($A62,'Occupancy Raw Data'!$B$8:$BE$51,'Occupancy Raw Data'!AX$3,FALSE))/100</f>
        <v>-0.13022840509790001</v>
      </c>
      <c r="G63" s="90">
        <f>(VLOOKUP($A62,'Occupancy Raw Data'!$B$8:$BE$51,'Occupancy Raw Data'!AY$3,FALSE))/100</f>
        <v>-8.2319173263094111E-2</v>
      </c>
      <c r="H63" s="91">
        <f>(VLOOKUP($A62,'Occupancy Raw Data'!$B$8:$BE$51,'Occupancy Raw Data'!BA$3,FALSE))/100</f>
        <v>-7.4912831974035893E-2</v>
      </c>
      <c r="I63" s="91">
        <f>(VLOOKUP($A62,'Occupancy Raw Data'!$B$8:$BE$51,'Occupancy Raw Data'!BB$3,FALSE))/100</f>
        <v>-7.8439431050735198E-2</v>
      </c>
      <c r="J63" s="90">
        <f>(VLOOKUP($A62,'Occupancy Raw Data'!$B$8:$BE$51,'Occupancy Raw Data'!BC$3,FALSE))/100</f>
        <v>-7.6728489049491394E-2</v>
      </c>
      <c r="K63" s="92">
        <f>(VLOOKUP($A62,'Occupancy Raw Data'!$B$8:$BE$51,'Occupancy Raw Data'!BE$3,FALSE))/100</f>
        <v>-8.0857905830446095E-2</v>
      </c>
      <c r="M63" s="89">
        <f>(VLOOKUP($A62,'ADR Raw Data'!$B$6:$BE$49,'ADR Raw Data'!AT$1,FALSE))/100</f>
        <v>-3.53687894909199E-2</v>
      </c>
      <c r="N63" s="90">
        <f>(VLOOKUP($A62,'ADR Raw Data'!$B$6:$BE$49,'ADR Raw Data'!AU$1,FALSE))/100</f>
        <v>6.2983280501037299E-3</v>
      </c>
      <c r="O63" s="90">
        <f>(VLOOKUP($A62,'ADR Raw Data'!$B$6:$BE$49,'ADR Raw Data'!AV$1,FALSE))/100</f>
        <v>1.3233745266304699E-2</v>
      </c>
      <c r="P63" s="90">
        <f>(VLOOKUP($A62,'ADR Raw Data'!$B$6:$BE$49,'ADR Raw Data'!AW$1,FALSE))/100</f>
        <v>-2.9974431431183998E-2</v>
      </c>
      <c r="Q63" s="90">
        <f>(VLOOKUP($A62,'ADR Raw Data'!$B$6:$BE$49,'ADR Raw Data'!AX$1,FALSE))/100</f>
        <v>-4.2175113924325602E-2</v>
      </c>
      <c r="R63" s="90">
        <f>(VLOOKUP($A62,'ADR Raw Data'!$B$6:$BE$49,'ADR Raw Data'!AY$1,FALSE))/100</f>
        <v>-1.4492899091899001E-2</v>
      </c>
      <c r="S63" s="91">
        <f>(VLOOKUP($A62,'ADR Raw Data'!$B$6:$BE$49,'ADR Raw Data'!BA$1,FALSE))/100</f>
        <v>-8.9377315394694193E-2</v>
      </c>
      <c r="T63" s="91">
        <f>(VLOOKUP($A62,'ADR Raw Data'!$B$6:$BE$49,'ADR Raw Data'!BB$1,FALSE))/100</f>
        <v>-7.5000216756809499E-2</v>
      </c>
      <c r="U63" s="90">
        <f>(VLOOKUP($A62,'ADR Raw Data'!$B$6:$BE$49,'ADR Raw Data'!BC$1,FALSE))/100</f>
        <v>-8.1977555758934492E-2</v>
      </c>
      <c r="V63" s="92">
        <f>(VLOOKUP($A62,'ADR Raw Data'!$B$6:$BE$49,'ADR Raw Data'!BE$1,FALSE))/100</f>
        <v>-2.9016987103693798E-2</v>
      </c>
      <c r="X63" s="89">
        <f>(VLOOKUP($A62,'RevPAR Raw Data'!$B$6:$BE$49,'RevPAR Raw Data'!AT$1,FALSE))/100</f>
        <v>-5.7970626869425598E-2</v>
      </c>
      <c r="Y63" s="90">
        <f>(VLOOKUP($A62,'RevPAR Raw Data'!$B$6:$BE$49,'RevPAR Raw Data'!AU$1,FALSE))/100</f>
        <v>-6.3561204888666498E-2</v>
      </c>
      <c r="Z63" s="90">
        <f>(VLOOKUP($A62,'RevPAR Raw Data'!$B$6:$BE$49,'RevPAR Raw Data'!AV$1,FALSE))/100</f>
        <v>-4.2226949496858499E-2</v>
      </c>
      <c r="AA63" s="90">
        <f>(VLOOKUP($A62,'RevPAR Raw Data'!$B$6:$BE$49,'RevPAR Raw Data'!AW$1,FALSE))/100</f>
        <v>-0.14973424980900099</v>
      </c>
      <c r="AB63" s="90">
        <f>(VLOOKUP($A62,'RevPAR Raw Data'!$B$6:$BE$49,'RevPAR Raw Data'!AX$1,FALSE))/100</f>
        <v>-0.16691112120103799</v>
      </c>
      <c r="AC63" s="90">
        <f>(VLOOKUP($A62,'RevPAR Raw Data'!$B$6:$BE$49,'RevPAR Raw Data'!AY$1,FALSE))/100</f>
        <v>-9.561902888356251E-2</v>
      </c>
      <c r="AD63" s="91">
        <f>(VLOOKUP($A62,'RevPAR Raw Data'!$B$6:$BE$49,'RevPAR Raw Data'!BA$1,FALSE))/100</f>
        <v>-0.15759463955827699</v>
      </c>
      <c r="AE63" s="91">
        <f>(VLOOKUP($A62,'RevPAR Raw Data'!$B$6:$BE$49,'RevPAR Raw Data'!BB$1,FALSE))/100</f>
        <v>-0.14755667347645798</v>
      </c>
      <c r="AF63" s="90">
        <f>(VLOOKUP($A62,'RevPAR Raw Data'!$B$6:$BE$49,'RevPAR Raw Data'!BC$1,FALSE))/100</f>
        <v>-0.15241603081907201</v>
      </c>
      <c r="AG63" s="92">
        <f>(VLOOKUP($A62,'RevPAR Raw Data'!$B$6:$BE$49,'RevPAR Raw Data'!BE$1,FALSE))/100</f>
        <v>-0.107528640123426</v>
      </c>
    </row>
    <row r="64" spans="1:33" x14ac:dyDescent="0.2">
      <c r="A64" s="139"/>
      <c r="B64" s="117"/>
      <c r="C64" s="118"/>
      <c r="D64" s="118"/>
      <c r="E64" s="118"/>
      <c r="F64" s="118"/>
      <c r="G64" s="119"/>
      <c r="H64" s="99"/>
      <c r="I64" s="99"/>
      <c r="J64" s="119"/>
      <c r="K64" s="120"/>
      <c r="M64" s="121"/>
      <c r="N64" s="122"/>
      <c r="O64" s="122"/>
      <c r="P64" s="122"/>
      <c r="Q64" s="122"/>
      <c r="R64" s="123"/>
      <c r="S64" s="122"/>
      <c r="T64" s="122"/>
      <c r="U64" s="123"/>
      <c r="V64" s="124"/>
      <c r="X64" s="121"/>
      <c r="Y64" s="122"/>
      <c r="Z64" s="122"/>
      <c r="AA64" s="122"/>
      <c r="AB64" s="122"/>
      <c r="AC64" s="123"/>
      <c r="AD64" s="122"/>
      <c r="AE64" s="122"/>
      <c r="AF64" s="123"/>
      <c r="AG64" s="124"/>
    </row>
    <row r="65" spans="1:33" x14ac:dyDescent="0.2">
      <c r="A65" s="116" t="s">
        <v>85</v>
      </c>
      <c r="B65" s="117">
        <f>(VLOOKUP($A65,'Occupancy Raw Data'!$B$8:$BE$45,'Occupancy Raw Data'!AG$3,FALSE))/100</f>
        <v>0.51456423349193403</v>
      </c>
      <c r="C65" s="118">
        <f>(VLOOKUP($A65,'Occupancy Raw Data'!$B$8:$BE$45,'Occupancy Raw Data'!AH$3,FALSE))/100</f>
        <v>0.68495416038064205</v>
      </c>
      <c r="D65" s="118">
        <f>(VLOOKUP($A65,'Occupancy Raw Data'!$B$8:$BE$45,'Occupancy Raw Data'!AI$3,FALSE))/100</f>
        <v>0.76169200417778793</v>
      </c>
      <c r="E65" s="118">
        <f>(VLOOKUP($A65,'Occupancy Raw Data'!$B$8:$BE$45,'Occupancy Raw Data'!AJ$3,FALSE))/100</f>
        <v>0.73607403968898599</v>
      </c>
      <c r="F65" s="118">
        <f>(VLOOKUP($A65,'Occupancy Raw Data'!$B$8:$BE$45,'Occupancy Raw Data'!AK$3,FALSE))/100</f>
        <v>0.64120343507021005</v>
      </c>
      <c r="G65" s="119">
        <f>(VLOOKUP($A65,'Occupancy Raw Data'!$B$8:$BE$45,'Occupancy Raw Data'!AL$3,FALSE))/100</f>
        <v>0.66769757456191203</v>
      </c>
      <c r="H65" s="99">
        <f>(VLOOKUP($A65,'Occupancy Raw Data'!$B$8:$BE$45,'Occupancy Raw Data'!AN$3,FALSE))/100</f>
        <v>0.62893118254612901</v>
      </c>
      <c r="I65" s="99">
        <f>(VLOOKUP($A65,'Occupancy Raw Data'!$B$8:$BE$45,'Occupancy Raw Data'!AO$3,FALSE))/100</f>
        <v>0.66421028200069598</v>
      </c>
      <c r="J65" s="119">
        <f>(VLOOKUP($A65,'Occupancy Raw Data'!$B$8:$BE$45,'Occupancy Raw Data'!AP$3,FALSE))/100</f>
        <v>0.646570732273413</v>
      </c>
      <c r="K65" s="120">
        <f>(VLOOKUP($A65,'Occupancy Raw Data'!$B$8:$BE$45,'Occupancy Raw Data'!AR$3,FALSE))/100</f>
        <v>0.66166133390805504</v>
      </c>
      <c r="M65" s="121">
        <f>VLOOKUP($A65,'ADR Raw Data'!$B$6:$BE$43,'ADR Raw Data'!AG$1,FALSE)</f>
        <v>141.46558299503801</v>
      </c>
      <c r="N65" s="122">
        <f>VLOOKUP($A65,'ADR Raw Data'!$B$6:$BE$43,'ADR Raw Data'!AH$1,FALSE)</f>
        <v>166.56803803634199</v>
      </c>
      <c r="O65" s="122">
        <f>VLOOKUP($A65,'ADR Raw Data'!$B$6:$BE$43,'ADR Raw Data'!AI$1,FALSE)</f>
        <v>172.210041898377</v>
      </c>
      <c r="P65" s="122">
        <f>VLOOKUP($A65,'ADR Raw Data'!$B$6:$BE$43,'ADR Raw Data'!AJ$1,FALSE)</f>
        <v>165.98766544479901</v>
      </c>
      <c r="Q65" s="122">
        <f>VLOOKUP($A65,'ADR Raw Data'!$B$6:$BE$43,'ADR Raw Data'!AK$1,FALSE)</f>
        <v>150.20793900728401</v>
      </c>
      <c r="R65" s="123">
        <f>VLOOKUP($A65,'ADR Raw Data'!$B$6:$BE$43,'ADR Raw Data'!AL$1,FALSE)</f>
        <v>160.71607572715899</v>
      </c>
      <c r="S65" s="122">
        <f>VLOOKUP($A65,'ADR Raw Data'!$B$6:$BE$43,'ADR Raw Data'!AN$1,FALSE)</f>
        <v>135.846773226312</v>
      </c>
      <c r="T65" s="122">
        <f>VLOOKUP($A65,'ADR Raw Data'!$B$6:$BE$43,'ADR Raw Data'!AO$1,FALSE)</f>
        <v>136.54416790425401</v>
      </c>
      <c r="U65" s="123">
        <f>VLOOKUP($A65,'ADR Raw Data'!$B$6:$BE$43,'ADR Raw Data'!AP$1,FALSE)</f>
        <v>136.20498362200399</v>
      </c>
      <c r="V65" s="124">
        <f>VLOOKUP($A65,'ADR Raw Data'!$B$6:$BE$43,'ADR Raw Data'!AR$1,FALSE)</f>
        <v>153.872628803016</v>
      </c>
      <c r="X65" s="121">
        <f>VLOOKUP($A65,'RevPAR Raw Data'!$B$6:$BE$43,'RevPAR Raw Data'!AG$1,FALSE)</f>
        <v>72.793129279331495</v>
      </c>
      <c r="Y65" s="122">
        <f>VLOOKUP($A65,'RevPAR Raw Data'!$B$6:$BE$43,'RevPAR Raw Data'!AH$1,FALSE)</f>
        <v>114.091470639433</v>
      </c>
      <c r="Z65" s="122">
        <f>VLOOKUP($A65,'RevPAR Raw Data'!$B$6:$BE$43,'RevPAR Raw Data'!AI$1,FALSE)</f>
        <v>131.171011953115</v>
      </c>
      <c r="AA65" s="122">
        <f>VLOOKUP($A65,'RevPAR Raw Data'!$B$6:$BE$43,'RevPAR Raw Data'!AJ$1,FALSE)</f>
        <v>122.17921144249701</v>
      </c>
      <c r="AB65" s="122">
        <f>VLOOKUP($A65,'RevPAR Raw Data'!$B$6:$BE$43,'RevPAR Raw Data'!AK$1,FALSE)</f>
        <v>96.313846466287501</v>
      </c>
      <c r="AC65" s="123">
        <f>VLOOKUP($A65,'RevPAR Raw Data'!$B$6:$BE$43,'RevPAR Raw Data'!AL$1,FALSE)</f>
        <v>107.309733956133</v>
      </c>
      <c r="AD65" s="122">
        <f>VLOOKUP($A65,'RevPAR Raw Data'!$B$6:$BE$43,'RevPAR Raw Data'!AN$1,FALSE)</f>
        <v>85.438271730300499</v>
      </c>
      <c r="AE65" s="122">
        <f>VLOOKUP($A65,'RevPAR Raw Data'!$B$6:$BE$43,'RevPAR Raw Data'!AO$1,FALSE)</f>
        <v>90.694040269235202</v>
      </c>
      <c r="AF65" s="123">
        <f>VLOOKUP($A65,'RevPAR Raw Data'!$B$6:$BE$43,'RevPAR Raw Data'!AP$1,FALSE)</f>
        <v>88.066155999767901</v>
      </c>
      <c r="AG65" s="124">
        <f>VLOOKUP($A65,'RevPAR Raw Data'!$B$6:$BE$43,'RevPAR Raw Data'!AR$1,FALSE)</f>
        <v>101.811568825743</v>
      </c>
    </row>
    <row r="66" spans="1:33" x14ac:dyDescent="0.2">
      <c r="A66" s="101" t="s">
        <v>125</v>
      </c>
      <c r="B66" s="89">
        <f>(VLOOKUP($A65,'Occupancy Raw Data'!$B$8:$BE$51,'Occupancy Raw Data'!AT$3,FALSE))/100</f>
        <v>-8.2644283357801593E-2</v>
      </c>
      <c r="C66" s="90">
        <f>(VLOOKUP($A65,'Occupancy Raw Data'!$B$8:$BE$51,'Occupancy Raw Data'!AU$3,FALSE))/100</f>
        <v>-8.8868853358394506E-2</v>
      </c>
      <c r="D66" s="90">
        <f>(VLOOKUP($A65,'Occupancy Raw Data'!$B$8:$BE$51,'Occupancy Raw Data'!AV$3,FALSE))/100</f>
        <v>-9.729713185864311E-2</v>
      </c>
      <c r="E66" s="90">
        <f>(VLOOKUP($A65,'Occupancy Raw Data'!$B$8:$BE$51,'Occupancy Raw Data'!AW$3,FALSE))/100</f>
        <v>-0.107366344631073</v>
      </c>
      <c r="F66" s="90">
        <f>(VLOOKUP($A65,'Occupancy Raw Data'!$B$8:$BE$51,'Occupancy Raw Data'!AX$3,FALSE))/100</f>
        <v>-9.6625983134819099E-2</v>
      </c>
      <c r="G66" s="90">
        <f>(VLOOKUP($A65,'Occupancy Raw Data'!$B$8:$BE$51,'Occupancy Raw Data'!AY$3,FALSE))/100</f>
        <v>-9.5474157658224701E-2</v>
      </c>
      <c r="H66" s="91">
        <f>(VLOOKUP($A65,'Occupancy Raw Data'!$B$8:$BE$51,'Occupancy Raw Data'!BA$3,FALSE))/100</f>
        <v>-8.3379717513573301E-2</v>
      </c>
      <c r="I66" s="91">
        <f>(VLOOKUP($A65,'Occupancy Raw Data'!$B$8:$BE$51,'Occupancy Raw Data'!BB$3,FALSE))/100</f>
        <v>-0.11009937660638699</v>
      </c>
      <c r="J66" s="90">
        <f>(VLOOKUP($A65,'Occupancy Raw Data'!$B$8:$BE$51,'Occupancy Raw Data'!BC$3,FALSE))/100</f>
        <v>-9.7301400089562104E-2</v>
      </c>
      <c r="K66" s="92">
        <f>(VLOOKUP($A65,'Occupancy Raw Data'!$B$8:$BE$51,'Occupancy Raw Data'!BE$3,FALSE))/100</f>
        <v>-9.5985063948945903E-2</v>
      </c>
      <c r="M66" s="89">
        <f>(VLOOKUP($A65,'ADR Raw Data'!$B$6:$BE$49,'ADR Raw Data'!AT$1,FALSE))/100</f>
        <v>-5.3814672097914497E-2</v>
      </c>
      <c r="N66" s="90">
        <f>(VLOOKUP($A65,'ADR Raw Data'!$B$6:$BE$49,'ADR Raw Data'!AU$1,FALSE))/100</f>
        <v>-3.5034390735634899E-2</v>
      </c>
      <c r="O66" s="90">
        <f>(VLOOKUP($A65,'ADR Raw Data'!$B$6:$BE$49,'ADR Raw Data'!AV$1,FALSE))/100</f>
        <v>-5.0887776046426601E-2</v>
      </c>
      <c r="P66" s="90">
        <f>(VLOOKUP($A65,'ADR Raw Data'!$B$6:$BE$49,'ADR Raw Data'!AW$1,FALSE))/100</f>
        <v>-6.2232447540213093E-2</v>
      </c>
      <c r="Q66" s="90">
        <f>(VLOOKUP($A65,'ADR Raw Data'!$B$6:$BE$49,'ADR Raw Data'!AX$1,FALSE))/100</f>
        <v>-6.1425566822594202E-2</v>
      </c>
      <c r="R66" s="90">
        <f>(VLOOKUP($A65,'ADR Raw Data'!$B$6:$BE$49,'ADR Raw Data'!AY$1,FALSE))/100</f>
        <v>-5.2850692912563398E-2</v>
      </c>
      <c r="S66" s="91">
        <f>(VLOOKUP($A65,'ADR Raw Data'!$B$6:$BE$49,'ADR Raw Data'!BA$1,FALSE))/100</f>
        <v>-7.8162443626434E-2</v>
      </c>
      <c r="T66" s="91">
        <f>(VLOOKUP($A65,'ADR Raw Data'!$B$6:$BE$49,'ADR Raw Data'!BB$1,FALSE))/100</f>
        <v>-8.7735275698182097E-2</v>
      </c>
      <c r="U66" s="90">
        <f>(VLOOKUP($A65,'ADR Raw Data'!$B$6:$BE$49,'ADR Raw Data'!BC$1,FALSE))/100</f>
        <v>-8.3221986758340305E-2</v>
      </c>
      <c r="V66" s="92">
        <f>(VLOOKUP($A65,'ADR Raw Data'!$B$6:$BE$49,'ADR Raw Data'!BE$1,FALSE))/100</f>
        <v>-6.0493044209581397E-2</v>
      </c>
      <c r="X66" s="89">
        <f>(VLOOKUP($A65,'RevPAR Raw Data'!$B$6:$BE$49,'RevPAR Raw Data'!AT$1,FALSE))/100</f>
        <v>-0.13201148044604799</v>
      </c>
      <c r="Y66" s="90">
        <f>(VLOOKUP($A65,'RevPAR Raw Data'!$B$6:$BE$49,'RevPAR Raw Data'!AU$1,FALSE))/100</f>
        <v>-0.120789777961243</v>
      </c>
      <c r="Z66" s="90">
        <f>(VLOOKUP($A65,'RevPAR Raw Data'!$B$6:$BE$49,'RevPAR Raw Data'!AV$1,FALSE))/100</f>
        <v>-0.14323367324908701</v>
      </c>
      <c r="AA66" s="90">
        <f>(VLOOKUP($A65,'RevPAR Raw Data'!$B$6:$BE$49,'RevPAR Raw Data'!AW$1,FALSE))/100</f>
        <v>-0.16291712176144901</v>
      </c>
      <c r="AB66" s="90">
        <f>(VLOOKUP($A65,'RevPAR Raw Data'!$B$6:$BE$49,'RevPAR Raw Data'!AX$1,FALSE))/100</f>
        <v>-0.15211624417356601</v>
      </c>
      <c r="AC66" s="90">
        <f>(VLOOKUP($A65,'RevPAR Raw Data'!$B$6:$BE$49,'RevPAR Raw Data'!AY$1,FALSE))/100</f>
        <v>-0.14327897518330698</v>
      </c>
      <c r="AD66" s="91">
        <f>(VLOOKUP($A65,'RevPAR Raw Data'!$B$6:$BE$49,'RevPAR Raw Data'!BA$1,FALSE))/100</f>
        <v>-0.15502499867026398</v>
      </c>
      <c r="AE66" s="91">
        <f>(VLOOKUP($A65,'RevPAR Raw Data'!$B$6:$BE$49,'RevPAR Raw Data'!BB$1,FALSE))/100</f>
        <v>-0.188175053143809</v>
      </c>
      <c r="AF66" s="90">
        <f>(VLOOKUP($A65,'RevPAR Raw Data'!$B$6:$BE$49,'RevPAR Raw Data'!BC$1,FALSE))/100</f>
        <v>-0.17242577101807999</v>
      </c>
      <c r="AG66" s="92">
        <f>(VLOOKUP($A65,'RevPAR Raw Data'!$B$6:$BE$49,'RevPAR Raw Data'!BE$1,FALSE))/100</f>
        <v>-0.15067167944160398</v>
      </c>
    </row>
    <row r="67" spans="1:33" x14ac:dyDescent="0.2">
      <c r="A67" s="142"/>
      <c r="B67" s="117"/>
      <c r="C67" s="118"/>
      <c r="D67" s="118"/>
      <c r="E67" s="118"/>
      <c r="F67" s="118"/>
      <c r="G67" s="119"/>
      <c r="H67" s="99"/>
      <c r="I67" s="99"/>
      <c r="J67" s="119"/>
      <c r="K67" s="120"/>
      <c r="M67" s="121"/>
      <c r="N67" s="122"/>
      <c r="O67" s="122"/>
      <c r="P67" s="122"/>
      <c r="Q67" s="122"/>
      <c r="R67" s="123"/>
      <c r="S67" s="122"/>
      <c r="T67" s="122"/>
      <c r="U67" s="123"/>
      <c r="V67" s="124"/>
      <c r="X67" s="121"/>
      <c r="Y67" s="122"/>
      <c r="Z67" s="122"/>
      <c r="AA67" s="122"/>
      <c r="AB67" s="122"/>
      <c r="AC67" s="123"/>
      <c r="AD67" s="122"/>
      <c r="AE67" s="122"/>
      <c r="AF67" s="123"/>
      <c r="AG67" s="124"/>
    </row>
    <row r="68" spans="1:33" x14ac:dyDescent="0.2">
      <c r="A68" s="116" t="s">
        <v>26</v>
      </c>
      <c r="B68" s="117">
        <f>(VLOOKUP($A68,'Occupancy Raw Data'!$B$8:$BE$45,'Occupancy Raw Data'!AG$3,FALSE))/100</f>
        <v>0.49289510166358497</v>
      </c>
      <c r="C68" s="118">
        <f>(VLOOKUP($A68,'Occupancy Raw Data'!$B$8:$BE$45,'Occupancy Raw Data'!AH$3,FALSE))/100</f>
        <v>0.69394061922365902</v>
      </c>
      <c r="D68" s="118">
        <f>(VLOOKUP($A68,'Occupancy Raw Data'!$B$8:$BE$45,'Occupancy Raw Data'!AI$3,FALSE))/100</f>
        <v>0.80522181146025806</v>
      </c>
      <c r="E68" s="118">
        <f>(VLOOKUP($A68,'Occupancy Raw Data'!$B$8:$BE$45,'Occupancy Raw Data'!AJ$3,FALSE))/100</f>
        <v>0.77917051756007294</v>
      </c>
      <c r="F68" s="118">
        <f>(VLOOKUP($A68,'Occupancy Raw Data'!$B$8:$BE$45,'Occupancy Raw Data'!AK$3,FALSE))/100</f>
        <v>0.64466843807763397</v>
      </c>
      <c r="G68" s="119">
        <f>(VLOOKUP($A68,'Occupancy Raw Data'!$B$8:$BE$45,'Occupancy Raw Data'!AL$3,FALSE))/100</f>
        <v>0.68317929759704199</v>
      </c>
      <c r="H68" s="99">
        <f>(VLOOKUP($A68,'Occupancy Raw Data'!$B$8:$BE$45,'Occupancy Raw Data'!AN$3,FALSE))/100</f>
        <v>0.60426293900184802</v>
      </c>
      <c r="I68" s="99">
        <f>(VLOOKUP($A68,'Occupancy Raw Data'!$B$8:$BE$45,'Occupancy Raw Data'!AO$3,FALSE))/100</f>
        <v>0.62306492606284603</v>
      </c>
      <c r="J68" s="119">
        <f>(VLOOKUP($A68,'Occupancy Raw Data'!$B$8:$BE$45,'Occupancy Raw Data'!AP$3,FALSE))/100</f>
        <v>0.61366393253234697</v>
      </c>
      <c r="K68" s="120">
        <f>(VLOOKUP($A68,'Occupancy Raw Data'!$B$8:$BE$45,'Occupancy Raw Data'!AR$3,FALSE))/100</f>
        <v>0.66331776472141502</v>
      </c>
      <c r="M68" s="121">
        <f>VLOOKUP($A68,'ADR Raw Data'!$B$6:$BE$43,'ADR Raw Data'!AG$1,FALSE)</f>
        <v>147.08751259814801</v>
      </c>
      <c r="N68" s="122">
        <f>VLOOKUP($A68,'ADR Raw Data'!$B$6:$BE$43,'ADR Raw Data'!AH$1,FALSE)</f>
        <v>178.65276771964801</v>
      </c>
      <c r="O68" s="122">
        <f>VLOOKUP($A68,'ADR Raw Data'!$B$6:$BE$43,'ADR Raw Data'!AI$1,FALSE)</f>
        <v>197.733162123385</v>
      </c>
      <c r="P68" s="122">
        <f>VLOOKUP($A68,'ADR Raw Data'!$B$6:$BE$43,'ADR Raw Data'!AJ$1,FALSE)</f>
        <v>191.456701756987</v>
      </c>
      <c r="Q68" s="122">
        <f>VLOOKUP($A68,'ADR Raw Data'!$B$6:$BE$43,'ADR Raw Data'!AK$1,FALSE)</f>
        <v>160.19904932574701</v>
      </c>
      <c r="R68" s="123">
        <f>VLOOKUP($A68,'ADR Raw Data'!$B$6:$BE$43,'ADR Raw Data'!AL$1,FALSE)</f>
        <v>178.03375253652499</v>
      </c>
      <c r="S68" s="122">
        <f>VLOOKUP($A68,'ADR Raw Data'!$B$6:$BE$43,'ADR Raw Data'!AN$1,FALSE)</f>
        <v>139.450031067775</v>
      </c>
      <c r="T68" s="122">
        <f>VLOOKUP($A68,'ADR Raw Data'!$B$6:$BE$43,'ADR Raw Data'!AO$1,FALSE)</f>
        <v>132.97443192879899</v>
      </c>
      <c r="U68" s="123">
        <f>VLOOKUP($A68,'ADR Raw Data'!$B$6:$BE$43,'ADR Raw Data'!AP$1,FALSE)</f>
        <v>136.162630191787</v>
      </c>
      <c r="V68" s="124">
        <f>VLOOKUP($A68,'ADR Raw Data'!$B$6:$BE$43,'ADR Raw Data'!AR$1,FALSE)</f>
        <v>166.966099697077</v>
      </c>
      <c r="X68" s="121">
        <f>VLOOKUP($A68,'RevPAR Raw Data'!$B$6:$BE$43,'RevPAR Raw Data'!AG$1,FALSE)</f>
        <v>72.498714475508294</v>
      </c>
      <c r="Y68" s="122">
        <f>VLOOKUP($A68,'RevPAR Raw Data'!$B$6:$BE$43,'RevPAR Raw Data'!AH$1,FALSE)</f>
        <v>123.974412257393</v>
      </c>
      <c r="Z68" s="122">
        <f>VLOOKUP($A68,'RevPAR Raw Data'!$B$6:$BE$43,'RevPAR Raw Data'!AI$1,FALSE)</f>
        <v>159.219054990757</v>
      </c>
      <c r="AA68" s="122">
        <f>VLOOKUP($A68,'RevPAR Raw Data'!$B$6:$BE$43,'RevPAR Raw Data'!AJ$1,FALSE)</f>
        <v>149.17741739833599</v>
      </c>
      <c r="AB68" s="122">
        <f>VLOOKUP($A68,'RevPAR Raw Data'!$B$6:$BE$43,'RevPAR Raw Data'!AK$1,FALSE)</f>
        <v>103.275270910351</v>
      </c>
      <c r="AC68" s="123">
        <f>VLOOKUP($A68,'RevPAR Raw Data'!$B$6:$BE$43,'RevPAR Raw Data'!AL$1,FALSE)</f>
        <v>121.62897400646899</v>
      </c>
      <c r="AD68" s="122">
        <f>VLOOKUP($A68,'RevPAR Raw Data'!$B$6:$BE$43,'RevPAR Raw Data'!AN$1,FALSE)</f>
        <v>84.264485616913106</v>
      </c>
      <c r="AE68" s="122">
        <f>VLOOKUP($A68,'RevPAR Raw Data'!$B$6:$BE$43,'RevPAR Raw Data'!AO$1,FALSE)</f>
        <v>82.851704597966702</v>
      </c>
      <c r="AF68" s="123">
        <f>VLOOKUP($A68,'RevPAR Raw Data'!$B$6:$BE$43,'RevPAR Raw Data'!AP$1,FALSE)</f>
        <v>83.558095107439897</v>
      </c>
      <c r="AG68" s="124">
        <f>VLOOKUP($A68,'RevPAR Raw Data'!$B$6:$BE$43,'RevPAR Raw Data'!AR$1,FALSE)</f>
        <v>110.751580035318</v>
      </c>
    </row>
    <row r="69" spans="1:33" x14ac:dyDescent="0.2">
      <c r="A69" s="101" t="s">
        <v>125</v>
      </c>
      <c r="B69" s="89">
        <f>(VLOOKUP($A68,'Occupancy Raw Data'!$B$8:$BE$51,'Occupancy Raw Data'!AT$3,FALSE))/100</f>
        <v>-6.21500986060999E-4</v>
      </c>
      <c r="C69" s="90">
        <f>(VLOOKUP($A68,'Occupancy Raw Data'!$B$8:$BE$51,'Occupancy Raw Data'!AU$3,FALSE))/100</f>
        <v>-4.8540626446846098E-2</v>
      </c>
      <c r="D69" s="90">
        <f>(VLOOKUP($A68,'Occupancy Raw Data'!$B$8:$BE$51,'Occupancy Raw Data'!AV$3,FALSE))/100</f>
        <v>-5.3682916195639606E-2</v>
      </c>
      <c r="E69" s="90">
        <f>(VLOOKUP($A68,'Occupancy Raw Data'!$B$8:$BE$51,'Occupancy Raw Data'!AW$3,FALSE))/100</f>
        <v>-7.2294122438764902E-2</v>
      </c>
      <c r="F69" s="90">
        <f>(VLOOKUP($A68,'Occupancy Raw Data'!$B$8:$BE$51,'Occupancy Raw Data'!AX$3,FALSE))/100</f>
        <v>-2.90339282093308E-2</v>
      </c>
      <c r="G69" s="90">
        <f>(VLOOKUP($A68,'Occupancy Raw Data'!$B$8:$BE$51,'Occupancy Raw Data'!AY$3,FALSE))/100</f>
        <v>-4.5113643170218293E-2</v>
      </c>
      <c r="H69" s="91">
        <f>(VLOOKUP($A68,'Occupancy Raw Data'!$B$8:$BE$51,'Occupancy Raw Data'!BA$3,FALSE))/100</f>
        <v>-7.6391919692542998E-2</v>
      </c>
      <c r="I69" s="91">
        <f>(VLOOKUP($A68,'Occupancy Raw Data'!$B$8:$BE$51,'Occupancy Raw Data'!BB$3,FALSE))/100</f>
        <v>-0.10121559217622099</v>
      </c>
      <c r="J69" s="90">
        <f>(VLOOKUP($A68,'Occupancy Raw Data'!$B$8:$BE$51,'Occupancy Raw Data'!BC$3,FALSE))/100</f>
        <v>-8.9162890997697197E-2</v>
      </c>
      <c r="K69" s="92">
        <f>(VLOOKUP($A68,'Occupancy Raw Data'!$B$8:$BE$51,'Occupancy Raw Data'!BE$3,FALSE))/100</f>
        <v>-5.7166053731474105E-2</v>
      </c>
      <c r="M69" s="89">
        <f>(VLOOKUP($A68,'ADR Raw Data'!$B$6:$BE$49,'ADR Raw Data'!AT$1,FALSE))/100</f>
        <v>5.1967026937223798E-2</v>
      </c>
      <c r="N69" s="90">
        <f>(VLOOKUP($A68,'ADR Raw Data'!$B$6:$BE$49,'ADR Raw Data'!AU$1,FALSE))/100</f>
        <v>2.3929338060964801E-2</v>
      </c>
      <c r="O69" s="90">
        <f>(VLOOKUP($A68,'ADR Raw Data'!$B$6:$BE$49,'ADR Raw Data'!AV$1,FALSE))/100</f>
        <v>4.0191513253242599E-2</v>
      </c>
      <c r="P69" s="90">
        <f>(VLOOKUP($A68,'ADR Raw Data'!$B$6:$BE$49,'ADR Raw Data'!AW$1,FALSE))/100</f>
        <v>3.0392558991895097E-2</v>
      </c>
      <c r="Q69" s="90">
        <f>(VLOOKUP($A68,'ADR Raw Data'!$B$6:$BE$49,'ADR Raw Data'!AX$1,FALSE))/100</f>
        <v>2.74946717107016E-2</v>
      </c>
      <c r="R69" s="90">
        <f>(VLOOKUP($A68,'ADR Raw Data'!$B$6:$BE$49,'ADR Raw Data'!AY$1,FALSE))/100</f>
        <v>3.1310398564121898E-2</v>
      </c>
      <c r="S69" s="91">
        <f>(VLOOKUP($A68,'ADR Raw Data'!$B$6:$BE$49,'ADR Raw Data'!BA$1,FALSE))/100</f>
        <v>6.0323556390324599E-2</v>
      </c>
      <c r="T69" s="91">
        <f>(VLOOKUP($A68,'ADR Raw Data'!$B$6:$BE$49,'ADR Raw Data'!BB$1,FALSE))/100</f>
        <v>7.7153051459256409E-3</v>
      </c>
      <c r="U69" s="90">
        <f>(VLOOKUP($A68,'ADR Raw Data'!$B$6:$BE$49,'ADR Raw Data'!BC$1,FALSE))/100</f>
        <v>3.3549071024055799E-2</v>
      </c>
      <c r="V69" s="92">
        <f>(VLOOKUP($A68,'ADR Raw Data'!$B$6:$BE$49,'ADR Raw Data'!BE$1,FALSE))/100</f>
        <v>3.4218519112158202E-2</v>
      </c>
      <c r="X69" s="89">
        <f>(VLOOKUP($A68,'RevPAR Raw Data'!$B$6:$BE$49,'RevPAR Raw Data'!AT$1,FALSE))/100</f>
        <v>5.1313228392678593E-2</v>
      </c>
      <c r="Y69" s="90">
        <f>(VLOOKUP($A68,'RevPAR Raw Data'!$B$6:$BE$49,'RevPAR Raw Data'!AU$1,FALSE))/100</f>
        <v>-2.5772833445818901E-2</v>
      </c>
      <c r="Z69" s="90">
        <f>(VLOOKUP($A68,'RevPAR Raw Data'!$B$6:$BE$49,'RevPAR Raw Data'!AV$1,FALSE))/100</f>
        <v>-1.5649000580146601E-2</v>
      </c>
      <c r="AA69" s="90">
        <f>(VLOOKUP($A68,'RevPAR Raw Data'!$B$6:$BE$49,'RevPAR Raw Data'!AW$1,FALSE))/100</f>
        <v>-4.4098766827857204E-2</v>
      </c>
      <c r="AB69" s="90">
        <f>(VLOOKUP($A68,'RevPAR Raw Data'!$B$6:$BE$49,'RevPAR Raw Data'!AX$1,FALSE))/100</f>
        <v>-2.3375348232168199E-3</v>
      </c>
      <c r="AC69" s="90">
        <f>(VLOOKUP($A68,'RevPAR Raw Data'!$B$6:$BE$49,'RevPAR Raw Data'!AY$1,FALSE))/100</f>
        <v>-1.52157707544355E-2</v>
      </c>
      <c r="AD69" s="91">
        <f>(VLOOKUP($A68,'RevPAR Raw Data'!$B$6:$BE$49,'RevPAR Raw Data'!BA$1,FALSE))/100</f>
        <v>-2.0676595577556599E-2</v>
      </c>
      <c r="AE69" s="91">
        <f>(VLOOKUP($A68,'RevPAR Raw Data'!$B$6:$BE$49,'RevPAR Raw Data'!BB$1,FALSE))/100</f>
        <v>-9.4281196209460905E-2</v>
      </c>
      <c r="AF69" s="90">
        <f>(VLOOKUP($A68,'RevPAR Raw Data'!$B$6:$BE$49,'RevPAR Raw Data'!BC$1,FALSE))/100</f>
        <v>-5.8605152136433303E-2</v>
      </c>
      <c r="AG69" s="92">
        <f>(VLOOKUP($A68,'RevPAR Raw Data'!$B$6:$BE$49,'RevPAR Raw Data'!BE$1,FALSE))/100</f>
        <v>-2.49036723214929E-2</v>
      </c>
    </row>
    <row r="70" spans="1:33" x14ac:dyDescent="0.2">
      <c r="A70" s="139"/>
      <c r="B70" s="117"/>
      <c r="C70" s="118"/>
      <c r="D70" s="118"/>
      <c r="E70" s="118"/>
      <c r="F70" s="118"/>
      <c r="G70" s="119"/>
      <c r="H70" s="99"/>
      <c r="I70" s="99"/>
      <c r="J70" s="119"/>
      <c r="K70" s="120"/>
      <c r="M70" s="121"/>
      <c r="N70" s="122"/>
      <c r="O70" s="122"/>
      <c r="P70" s="122"/>
      <c r="Q70" s="122"/>
      <c r="R70" s="123"/>
      <c r="S70" s="122"/>
      <c r="T70" s="122"/>
      <c r="U70" s="123"/>
      <c r="V70" s="124"/>
      <c r="X70" s="121"/>
      <c r="Y70" s="122"/>
      <c r="Z70" s="122"/>
      <c r="AA70" s="122"/>
      <c r="AB70" s="122"/>
      <c r="AC70" s="123"/>
      <c r="AD70" s="122"/>
      <c r="AE70" s="122"/>
      <c r="AF70" s="123"/>
      <c r="AG70" s="124"/>
    </row>
    <row r="71" spans="1:33" x14ac:dyDescent="0.2">
      <c r="A71" s="116" t="s">
        <v>24</v>
      </c>
      <c r="B71" s="117">
        <f>(VLOOKUP($A71,'Occupancy Raw Data'!$B$8:$BE$45,'Occupancy Raw Data'!AG$3,FALSE))/100</f>
        <v>0.48694762684124299</v>
      </c>
      <c r="C71" s="118">
        <f>(VLOOKUP($A71,'Occupancy Raw Data'!$B$8:$BE$45,'Occupancy Raw Data'!AH$3,FALSE))/100</f>
        <v>0.63375613747954096</v>
      </c>
      <c r="D71" s="118">
        <f>(VLOOKUP($A71,'Occupancy Raw Data'!$B$8:$BE$45,'Occupancy Raw Data'!AI$3,FALSE))/100</f>
        <v>0.67573649754500809</v>
      </c>
      <c r="E71" s="118">
        <f>(VLOOKUP($A71,'Occupancy Raw Data'!$B$8:$BE$45,'Occupancy Raw Data'!AJ$3,FALSE))/100</f>
        <v>0.68911620294599008</v>
      </c>
      <c r="F71" s="118">
        <f>(VLOOKUP($A71,'Occupancy Raw Data'!$B$8:$BE$45,'Occupancy Raw Data'!AK$3,FALSE))/100</f>
        <v>0.61632569558101402</v>
      </c>
      <c r="G71" s="119">
        <f>(VLOOKUP($A71,'Occupancy Raw Data'!$B$8:$BE$45,'Occupancy Raw Data'!AL$3,FALSE))/100</f>
        <v>0.62037643207855897</v>
      </c>
      <c r="H71" s="99">
        <f>(VLOOKUP($A71,'Occupancy Raw Data'!$B$8:$BE$45,'Occupancy Raw Data'!AN$3,FALSE))/100</f>
        <v>0.57058101472994993</v>
      </c>
      <c r="I71" s="99">
        <f>(VLOOKUP($A71,'Occupancy Raw Data'!$B$8:$BE$45,'Occupancy Raw Data'!AO$3,FALSE))/100</f>
        <v>0.613011456628477</v>
      </c>
      <c r="J71" s="119">
        <f>(VLOOKUP($A71,'Occupancy Raw Data'!$B$8:$BE$45,'Occupancy Raw Data'!AP$3,FALSE))/100</f>
        <v>0.59179623567921402</v>
      </c>
      <c r="K71" s="120">
        <f>(VLOOKUP($A71,'Occupancy Raw Data'!$B$8:$BE$45,'Occupancy Raw Data'!AR$3,FALSE))/100</f>
        <v>0.61221066167874605</v>
      </c>
      <c r="M71" s="121">
        <f>VLOOKUP($A71,'ADR Raw Data'!$B$6:$BE$43,'ADR Raw Data'!AG$1,FALSE)</f>
        <v>141.15860936055699</v>
      </c>
      <c r="N71" s="122">
        <f>VLOOKUP($A71,'ADR Raw Data'!$B$6:$BE$43,'ADR Raw Data'!AH$1,FALSE)</f>
        <v>148.680482277745</v>
      </c>
      <c r="O71" s="122">
        <f>VLOOKUP($A71,'ADR Raw Data'!$B$6:$BE$43,'ADR Raw Data'!AI$1,FALSE)</f>
        <v>152.489041477444</v>
      </c>
      <c r="P71" s="122">
        <f>VLOOKUP($A71,'ADR Raw Data'!$B$6:$BE$43,'ADR Raw Data'!AJ$1,FALSE)</f>
        <v>146.834245339033</v>
      </c>
      <c r="Q71" s="122">
        <f>VLOOKUP($A71,'ADR Raw Data'!$B$6:$BE$43,'ADR Raw Data'!AK$1,FALSE)</f>
        <v>139.09368054172401</v>
      </c>
      <c r="R71" s="123">
        <f>VLOOKUP($A71,'ADR Raw Data'!$B$6:$BE$43,'ADR Raw Data'!AL$1,FALSE)</f>
        <v>146.01434626038699</v>
      </c>
      <c r="S71" s="122">
        <f>VLOOKUP($A71,'ADR Raw Data'!$B$6:$BE$43,'ADR Raw Data'!AN$1,FALSE)</f>
        <v>142.323453567586</v>
      </c>
      <c r="T71" s="122">
        <f>VLOOKUP($A71,'ADR Raw Data'!$B$6:$BE$43,'ADR Raw Data'!AO$1,FALSE)</f>
        <v>149.65267120544601</v>
      </c>
      <c r="U71" s="123">
        <f>VLOOKUP($A71,'ADR Raw Data'!$B$6:$BE$43,'ADR Raw Data'!AP$1,FALSE)</f>
        <v>146.11943443841301</v>
      </c>
      <c r="V71" s="124">
        <f>VLOOKUP($A71,'ADR Raw Data'!$B$6:$BE$43,'ADR Raw Data'!AR$1,FALSE)</f>
        <v>146.0433702512</v>
      </c>
      <c r="X71" s="121">
        <f>VLOOKUP($A71,'RevPAR Raw Data'!$B$6:$BE$43,'RevPAR Raw Data'!AG$1,FALSE)</f>
        <v>68.736849836333803</v>
      </c>
      <c r="Y71" s="122">
        <f>VLOOKUP($A71,'RevPAR Raw Data'!$B$6:$BE$43,'RevPAR Raw Data'!AH$1,FALSE)</f>
        <v>94.227168166939407</v>
      </c>
      <c r="Z71" s="122">
        <f>VLOOKUP($A71,'RevPAR Raw Data'!$B$6:$BE$43,'RevPAR Raw Data'!AI$1,FALSE)</f>
        <v>103.042410801963</v>
      </c>
      <c r="AA71" s="122">
        <f>VLOOKUP($A71,'RevPAR Raw Data'!$B$6:$BE$43,'RevPAR Raw Data'!AJ$1,FALSE)</f>
        <v>101.185857610474</v>
      </c>
      <c r="AB71" s="122">
        <f>VLOOKUP($A71,'RevPAR Raw Data'!$B$6:$BE$43,'RevPAR Raw Data'!AK$1,FALSE)</f>
        <v>85.727009410801898</v>
      </c>
      <c r="AC71" s="123">
        <f>VLOOKUP($A71,'RevPAR Raw Data'!$B$6:$BE$43,'RevPAR Raw Data'!AL$1,FALSE)</f>
        <v>90.583859165302698</v>
      </c>
      <c r="AD71" s="122">
        <f>VLOOKUP($A71,'RevPAR Raw Data'!$B$6:$BE$43,'RevPAR Raw Data'!AN$1,FALSE)</f>
        <v>81.207060556464796</v>
      </c>
      <c r="AE71" s="122">
        <f>VLOOKUP($A71,'RevPAR Raw Data'!$B$6:$BE$43,'RevPAR Raw Data'!AO$1,FALSE)</f>
        <v>91.738801963993396</v>
      </c>
      <c r="AF71" s="123">
        <f>VLOOKUP($A71,'RevPAR Raw Data'!$B$6:$BE$43,'RevPAR Raw Data'!AP$1,FALSE)</f>
        <v>86.472931260229103</v>
      </c>
      <c r="AG71" s="124">
        <f>VLOOKUP($A71,'RevPAR Raw Data'!$B$6:$BE$43,'RevPAR Raw Data'!AR$1,FALSE)</f>
        <v>89.409308335281693</v>
      </c>
    </row>
    <row r="72" spans="1:33" x14ac:dyDescent="0.2">
      <c r="A72" s="101" t="s">
        <v>125</v>
      </c>
      <c r="B72" s="89">
        <f>(VLOOKUP($A71,'Occupancy Raw Data'!$B$8:$BE$51,'Occupancy Raw Data'!AT$3,FALSE))/100</f>
        <v>1.9218840488480399E-2</v>
      </c>
      <c r="C72" s="90">
        <f>(VLOOKUP($A71,'Occupancy Raw Data'!$B$8:$BE$51,'Occupancy Raw Data'!AU$3,FALSE))/100</f>
        <v>-3.9719462273450204E-2</v>
      </c>
      <c r="D72" s="90">
        <f>(VLOOKUP($A71,'Occupancy Raw Data'!$B$8:$BE$51,'Occupancy Raw Data'!AV$3,FALSE))/100</f>
        <v>-5.5688707579336603E-2</v>
      </c>
      <c r="E72" s="90">
        <f>(VLOOKUP($A71,'Occupancy Raw Data'!$B$8:$BE$51,'Occupancy Raw Data'!AW$3,FALSE))/100</f>
        <v>-3.1630992486121896E-2</v>
      </c>
      <c r="F72" s="90">
        <f>(VLOOKUP($A71,'Occupancy Raw Data'!$B$8:$BE$51,'Occupancy Raw Data'!AX$3,FALSE))/100</f>
        <v>2.8847986304258302E-2</v>
      </c>
      <c r="G72" s="90">
        <f>(VLOOKUP($A71,'Occupancy Raw Data'!$B$8:$BE$51,'Occupancy Raw Data'!AY$3,FALSE))/100</f>
        <v>-1.9630212745257E-2</v>
      </c>
      <c r="H72" s="91">
        <f>(VLOOKUP($A71,'Occupancy Raw Data'!$B$8:$BE$51,'Occupancy Raw Data'!BA$3,FALSE))/100</f>
        <v>-2.24997979077208E-2</v>
      </c>
      <c r="I72" s="91">
        <f>(VLOOKUP($A71,'Occupancy Raw Data'!$B$8:$BE$51,'Occupancy Raw Data'!BB$3,FALSE))/100</f>
        <v>-1.5515179045240799E-2</v>
      </c>
      <c r="J72" s="90">
        <f>(VLOOKUP($A71,'Occupancy Raw Data'!$B$8:$BE$51,'Occupancy Raw Data'!BC$3,FALSE))/100</f>
        <v>-1.8894711305084098E-2</v>
      </c>
      <c r="K72" s="92">
        <f>(VLOOKUP($A71,'Occupancy Raw Data'!$B$8:$BE$51,'Occupancy Raw Data'!BE$3,FALSE))/100</f>
        <v>-1.9427574532749802E-2</v>
      </c>
      <c r="M72" s="89">
        <f>(VLOOKUP($A71,'ADR Raw Data'!$B$6:$BE$49,'ADR Raw Data'!AT$1,FALSE))/100</f>
        <v>4.8696294484789605E-2</v>
      </c>
      <c r="N72" s="90">
        <f>(VLOOKUP($A71,'ADR Raw Data'!$B$6:$BE$49,'ADR Raw Data'!AU$1,FALSE))/100</f>
        <v>1.8738403568457799E-2</v>
      </c>
      <c r="O72" s="90">
        <f>(VLOOKUP($A71,'ADR Raw Data'!$B$6:$BE$49,'ADR Raw Data'!AV$1,FALSE))/100</f>
        <v>3.47419825984419E-3</v>
      </c>
      <c r="P72" s="90">
        <f>(VLOOKUP($A71,'ADR Raw Data'!$B$6:$BE$49,'ADR Raw Data'!AW$1,FALSE))/100</f>
        <v>-4.8253124960221201E-3</v>
      </c>
      <c r="Q72" s="90">
        <f>(VLOOKUP($A71,'ADR Raw Data'!$B$6:$BE$49,'ADR Raw Data'!AX$1,FALSE))/100</f>
        <v>-3.18024330438417E-4</v>
      </c>
      <c r="R72" s="90">
        <f>(VLOOKUP($A71,'ADR Raw Data'!$B$6:$BE$49,'ADR Raw Data'!AY$1,FALSE))/100</f>
        <v>9.3301695212073994E-3</v>
      </c>
      <c r="S72" s="91">
        <f>(VLOOKUP($A71,'ADR Raw Data'!$B$6:$BE$49,'ADR Raw Data'!BA$1,FALSE))/100</f>
        <v>-9.1986099465846405E-3</v>
      </c>
      <c r="T72" s="91">
        <f>(VLOOKUP($A71,'ADR Raw Data'!$B$6:$BE$49,'ADR Raw Data'!BB$1,FALSE))/100</f>
        <v>1.4270299622615E-2</v>
      </c>
      <c r="U72" s="90">
        <f>(VLOOKUP($A71,'ADR Raw Data'!$B$6:$BE$49,'ADR Raw Data'!BC$1,FALSE))/100</f>
        <v>3.1612715210071001E-3</v>
      </c>
      <c r="V72" s="92">
        <f>(VLOOKUP($A71,'ADR Raw Data'!$B$6:$BE$49,'ADR Raw Data'!BE$1,FALSE))/100</f>
        <v>7.6190320460468499E-3</v>
      </c>
      <c r="X72" s="89">
        <f>(VLOOKUP($A71,'RevPAR Raw Data'!$B$6:$BE$49,'RevPAR Raw Data'!AT$1,FALSE))/100</f>
        <v>6.8851021289353206E-2</v>
      </c>
      <c r="Y72" s="90">
        <f>(VLOOKUP($A71,'RevPAR Raw Data'!$B$6:$BE$49,'RevPAR Raw Data'!AU$1,FALSE))/100</f>
        <v>-2.17253380185943E-2</v>
      </c>
      <c r="Z72" s="90">
        <f>(VLOOKUP($A71,'RevPAR Raw Data'!$B$6:$BE$49,'RevPAR Raw Data'!AV$1,FALSE))/100</f>
        <v>-5.2407982930457502E-2</v>
      </c>
      <c r="AA72" s="90">
        <f>(VLOOKUP($A71,'RevPAR Raw Data'!$B$6:$BE$49,'RevPAR Raw Data'!AW$1,FALSE))/100</f>
        <v>-3.6303675558839101E-2</v>
      </c>
      <c r="AB72" s="90">
        <f>(VLOOKUP($A71,'RevPAR Raw Data'!$B$6:$BE$49,'RevPAR Raw Data'!AX$1,FALSE))/100</f>
        <v>2.8520787612290998E-2</v>
      </c>
      <c r="AC72" s="90">
        <f>(VLOOKUP($A71,'RevPAR Raw Data'!$B$6:$BE$49,'RevPAR Raw Data'!AY$1,FALSE))/100</f>
        <v>-1.0483196436700199E-2</v>
      </c>
      <c r="AD72" s="91">
        <f>(VLOOKUP($A71,'RevPAR Raw Data'!$B$6:$BE$49,'RevPAR Raw Data'!BA$1,FALSE))/100</f>
        <v>-3.14914409894754E-2</v>
      </c>
      <c r="AE72" s="91">
        <f>(VLOOKUP($A71,'RevPAR Raw Data'!$B$6:$BE$49,'RevPAR Raw Data'!BB$1,FALSE))/100</f>
        <v>-1.4662856762999699E-3</v>
      </c>
      <c r="AF72" s="90">
        <f>(VLOOKUP($A71,'RevPAR Raw Data'!$B$6:$BE$49,'RevPAR Raw Data'!BC$1,FALSE))/100</f>
        <v>-1.5793171096823398E-2</v>
      </c>
      <c r="AG72" s="92">
        <f>(VLOOKUP($A71,'RevPAR Raw Data'!$B$6:$BE$49,'RevPAR Raw Data'!BE$1,FALSE))/100</f>
        <v>-1.19565617996449E-2</v>
      </c>
    </row>
    <row r="73" spans="1:33" x14ac:dyDescent="0.2">
      <c r="A73" s="139"/>
      <c r="B73" s="117"/>
      <c r="C73" s="118"/>
      <c r="D73" s="118"/>
      <c r="E73" s="118"/>
      <c r="F73" s="118"/>
      <c r="G73" s="119"/>
      <c r="H73" s="99"/>
      <c r="I73" s="99"/>
      <c r="J73" s="119"/>
      <c r="K73" s="120"/>
      <c r="M73" s="121"/>
      <c r="N73" s="122"/>
      <c r="O73" s="122"/>
      <c r="P73" s="122"/>
      <c r="Q73" s="122"/>
      <c r="R73" s="123"/>
      <c r="S73" s="122"/>
      <c r="T73" s="122"/>
      <c r="U73" s="123"/>
      <c r="V73" s="124"/>
      <c r="X73" s="121"/>
      <c r="Y73" s="122"/>
      <c r="Z73" s="122"/>
      <c r="AA73" s="122"/>
      <c r="AB73" s="122"/>
      <c r="AC73" s="123"/>
      <c r="AD73" s="122"/>
      <c r="AE73" s="122"/>
      <c r="AF73" s="123"/>
      <c r="AG73" s="124"/>
    </row>
    <row r="74" spans="1:33" x14ac:dyDescent="0.2">
      <c r="A74" s="116" t="s">
        <v>27</v>
      </c>
      <c r="B74" s="117">
        <f>(VLOOKUP($A74,'Occupancy Raw Data'!$B$8:$BE$45,'Occupancy Raw Data'!AG$3,FALSE))/100</f>
        <v>0.50157423773751608</v>
      </c>
      <c r="C74" s="118">
        <f>(VLOOKUP($A74,'Occupancy Raw Data'!$B$8:$BE$45,'Occupancy Raw Data'!AH$3,FALSE))/100</f>
        <v>0.60160737958462196</v>
      </c>
      <c r="D74" s="118">
        <f>(VLOOKUP($A74,'Occupancy Raw Data'!$B$8:$BE$45,'Occupancy Raw Data'!AI$3,FALSE))/100</f>
        <v>0.65507622624834194</v>
      </c>
      <c r="E74" s="118">
        <f>(VLOOKUP($A74,'Occupancy Raw Data'!$B$8:$BE$45,'Occupancy Raw Data'!AJ$3,FALSE))/100</f>
        <v>0.68153446752098901</v>
      </c>
      <c r="F74" s="118">
        <f>(VLOOKUP($A74,'Occupancy Raw Data'!$B$8:$BE$45,'Occupancy Raw Data'!AK$3,FALSE))/100</f>
        <v>0.66129032258064502</v>
      </c>
      <c r="G74" s="119">
        <f>(VLOOKUP($A74,'Occupancy Raw Data'!$B$8:$BE$45,'Occupancy Raw Data'!AL$3,FALSE))/100</f>
        <v>0.62021652673442296</v>
      </c>
      <c r="H74" s="99">
        <f>(VLOOKUP($A74,'Occupancy Raw Data'!$B$8:$BE$45,'Occupancy Raw Data'!AN$3,FALSE))/100</f>
        <v>0.76659854175872699</v>
      </c>
      <c r="I74" s="99">
        <f>(VLOOKUP($A74,'Occupancy Raw Data'!$B$8:$BE$45,'Occupancy Raw Data'!AO$3,FALSE))/100</f>
        <v>0.79449292973928398</v>
      </c>
      <c r="J74" s="119">
        <f>(VLOOKUP($A74,'Occupancy Raw Data'!$B$8:$BE$45,'Occupancy Raw Data'!AP$3,FALSE))/100</f>
        <v>0.78054573574900499</v>
      </c>
      <c r="K74" s="120">
        <f>(VLOOKUP($A74,'Occupancy Raw Data'!$B$8:$BE$45,'Occupancy Raw Data'!AR$3,FALSE))/100</f>
        <v>0.666024872167161</v>
      </c>
      <c r="M74" s="121">
        <f>VLOOKUP($A74,'ADR Raw Data'!$B$6:$BE$43,'ADR Raw Data'!AG$1,FALSE)</f>
        <v>92.947446726501795</v>
      </c>
      <c r="N74" s="122">
        <f>VLOOKUP($A74,'ADR Raw Data'!$B$6:$BE$43,'ADR Raw Data'!AH$1,FALSE)</f>
        <v>98.258783914061397</v>
      </c>
      <c r="O74" s="122">
        <f>VLOOKUP($A74,'ADR Raw Data'!$B$6:$BE$43,'ADR Raw Data'!AI$1,FALSE)</f>
        <v>102.12482355917101</v>
      </c>
      <c r="P74" s="122">
        <f>VLOOKUP($A74,'ADR Raw Data'!$B$6:$BE$43,'ADR Raw Data'!AJ$1,FALSE)</f>
        <v>102.330884224176</v>
      </c>
      <c r="Q74" s="122">
        <f>VLOOKUP($A74,'ADR Raw Data'!$B$6:$BE$43,'ADR Raw Data'!AK$1,FALSE)</f>
        <v>102.076176495155</v>
      </c>
      <c r="R74" s="123">
        <f>VLOOKUP($A74,'ADR Raw Data'!$B$6:$BE$43,'ADR Raw Data'!AL$1,FALSE)</f>
        <v>99.925363898685404</v>
      </c>
      <c r="S74" s="122">
        <f>VLOOKUP($A74,'ADR Raw Data'!$B$6:$BE$43,'ADR Raw Data'!AN$1,FALSE)</f>
        <v>118.141287242857</v>
      </c>
      <c r="T74" s="122">
        <f>VLOOKUP($A74,'ADR Raw Data'!$B$6:$BE$43,'ADR Raw Data'!AO$1,FALSE)</f>
        <v>119.817466541523</v>
      </c>
      <c r="U74" s="123">
        <f>VLOOKUP($A74,'ADR Raw Data'!$B$6:$BE$43,'ADR Raw Data'!AP$1,FALSE)</f>
        <v>118.994352310522</v>
      </c>
      <c r="V74" s="124">
        <f>VLOOKUP($A74,'ADR Raw Data'!$B$6:$BE$43,'ADR Raw Data'!AR$1,FALSE)</f>
        <v>106.31046117482499</v>
      </c>
      <c r="X74" s="121">
        <f>VLOOKUP($A74,'RevPAR Raw Data'!$B$6:$BE$43,'RevPAR Raw Data'!AG$1,FALSE)</f>
        <v>46.620044741493501</v>
      </c>
      <c r="Y74" s="122">
        <f>VLOOKUP($A74,'RevPAR Raw Data'!$B$6:$BE$43,'RevPAR Raw Data'!AH$1,FALSE)</f>
        <v>59.113209511710103</v>
      </c>
      <c r="Z74" s="122">
        <f>VLOOKUP($A74,'RevPAR Raw Data'!$B$6:$BE$43,'RevPAR Raw Data'!AI$1,FALSE)</f>
        <v>66.899544023420205</v>
      </c>
      <c r="AA74" s="122">
        <f>VLOOKUP($A74,'RevPAR Raw Data'!$B$6:$BE$43,'RevPAR Raw Data'!AJ$1,FALSE)</f>
        <v>69.742024690676004</v>
      </c>
      <c r="AB74" s="122">
        <f>VLOOKUP($A74,'RevPAR Raw Data'!$B$6:$BE$43,'RevPAR Raw Data'!AK$1,FALSE)</f>
        <v>67.501987682280102</v>
      </c>
      <c r="AC74" s="123">
        <f>VLOOKUP($A74,'RevPAR Raw Data'!$B$6:$BE$43,'RevPAR Raw Data'!AL$1,FALSE)</f>
        <v>61.975362129916</v>
      </c>
      <c r="AD74" s="122">
        <f>VLOOKUP($A74,'RevPAR Raw Data'!$B$6:$BE$43,'RevPAR Raw Data'!AN$1,FALSE)</f>
        <v>90.566938521873595</v>
      </c>
      <c r="AE74" s="122">
        <f>VLOOKUP($A74,'RevPAR Raw Data'!$B$6:$BE$43,'RevPAR Raw Data'!AO$1,FALSE)</f>
        <v>95.194130026513406</v>
      </c>
      <c r="AF74" s="123">
        <f>VLOOKUP($A74,'RevPAR Raw Data'!$B$6:$BE$43,'RevPAR Raw Data'!AP$1,FALSE)</f>
        <v>92.880534274193494</v>
      </c>
      <c r="AG74" s="124">
        <f>VLOOKUP($A74,'RevPAR Raw Data'!$B$6:$BE$43,'RevPAR Raw Data'!AR$1,FALSE)</f>
        <v>70.805411313995293</v>
      </c>
    </row>
    <row r="75" spans="1:33" x14ac:dyDescent="0.2">
      <c r="A75" s="101" t="s">
        <v>125</v>
      </c>
      <c r="B75" s="89">
        <f>(VLOOKUP($A74,'Occupancy Raw Data'!$B$8:$BE$51,'Occupancy Raw Data'!AT$3,FALSE))/100</f>
        <v>-3.0255221677054502E-2</v>
      </c>
      <c r="C75" s="90">
        <f>(VLOOKUP($A74,'Occupancy Raw Data'!$B$8:$BE$51,'Occupancy Raw Data'!AU$3,FALSE))/100</f>
        <v>-3.2904137361627096E-2</v>
      </c>
      <c r="D75" s="90">
        <f>(VLOOKUP($A74,'Occupancy Raw Data'!$B$8:$BE$51,'Occupancy Raw Data'!AV$3,FALSE))/100</f>
        <v>-1.8727193278515099E-2</v>
      </c>
      <c r="E75" s="90">
        <f>(VLOOKUP($A74,'Occupancy Raw Data'!$B$8:$BE$51,'Occupancy Raw Data'!AW$3,FALSE))/100</f>
        <v>-2.6590108299569301E-2</v>
      </c>
      <c r="F75" s="90">
        <f>(VLOOKUP($A74,'Occupancy Raw Data'!$B$8:$BE$51,'Occupancy Raw Data'!AX$3,FALSE))/100</f>
        <v>-5.09517814514409E-2</v>
      </c>
      <c r="G75" s="90">
        <f>(VLOOKUP($A74,'Occupancy Raw Data'!$B$8:$BE$51,'Occupancy Raw Data'!AY$3,FALSE))/100</f>
        <v>-3.2067761526862804E-2</v>
      </c>
      <c r="H75" s="91">
        <f>(VLOOKUP($A74,'Occupancy Raw Data'!$B$8:$BE$51,'Occupancy Raw Data'!BA$3,FALSE))/100</f>
        <v>4.72933170330449E-3</v>
      </c>
      <c r="I75" s="91">
        <f>(VLOOKUP($A74,'Occupancy Raw Data'!$B$8:$BE$51,'Occupancy Raw Data'!BB$3,FALSE))/100</f>
        <v>1.57452745884025E-2</v>
      </c>
      <c r="J75" s="90">
        <f>(VLOOKUP($A74,'Occupancy Raw Data'!$B$8:$BE$51,'Occupancy Raw Data'!BC$3,FALSE))/100</f>
        <v>1.03056987651702E-2</v>
      </c>
      <c r="K75" s="92">
        <f>(VLOOKUP($A74,'Occupancy Raw Data'!$B$8:$BE$51,'Occupancy Raw Data'!BE$3,FALSE))/100</f>
        <v>-1.8184703917177299E-2</v>
      </c>
      <c r="M75" s="89">
        <f>(VLOOKUP($A74,'ADR Raw Data'!$B$6:$BE$49,'ADR Raw Data'!AT$1,FALSE))/100</f>
        <v>1.13720619749068E-2</v>
      </c>
      <c r="N75" s="90">
        <f>(VLOOKUP($A74,'ADR Raw Data'!$B$6:$BE$49,'ADR Raw Data'!AU$1,FALSE))/100</f>
        <v>2.7083748075384202E-3</v>
      </c>
      <c r="O75" s="90">
        <f>(VLOOKUP($A74,'ADR Raw Data'!$B$6:$BE$49,'ADR Raw Data'!AV$1,FALSE))/100</f>
        <v>1.0638911662761602E-2</v>
      </c>
      <c r="P75" s="90">
        <f>(VLOOKUP($A74,'ADR Raw Data'!$B$6:$BE$49,'ADR Raw Data'!AW$1,FALSE))/100</f>
        <v>7.5816003543579206E-3</v>
      </c>
      <c r="Q75" s="90">
        <f>(VLOOKUP($A74,'ADR Raw Data'!$B$6:$BE$49,'ADR Raw Data'!AX$1,FALSE))/100</f>
        <v>4.0030210377318097E-3</v>
      </c>
      <c r="R75" s="90">
        <f>(VLOOKUP($A74,'ADR Raw Data'!$B$6:$BE$49,'ADR Raw Data'!AY$1,FALSE))/100</f>
        <v>7.0484211486038792E-3</v>
      </c>
      <c r="S75" s="91">
        <f>(VLOOKUP($A74,'ADR Raw Data'!$B$6:$BE$49,'ADR Raw Data'!BA$1,FALSE))/100</f>
        <v>4.2504308676362498E-2</v>
      </c>
      <c r="T75" s="91">
        <f>(VLOOKUP($A74,'ADR Raw Data'!$B$6:$BE$49,'ADR Raw Data'!BB$1,FALSE))/100</f>
        <v>4.0090425143181195E-2</v>
      </c>
      <c r="U75" s="90">
        <f>(VLOOKUP($A74,'ADR Raw Data'!$B$6:$BE$49,'ADR Raw Data'!BC$1,FALSE))/100</f>
        <v>4.1312459253988097E-2</v>
      </c>
      <c r="V75" s="92">
        <f>(VLOOKUP($A74,'ADR Raw Data'!$B$6:$BE$49,'ADR Raw Data'!BE$1,FALSE))/100</f>
        <v>2.1098861773777001E-2</v>
      </c>
      <c r="X75" s="89">
        <f>(VLOOKUP($A74,'RevPAR Raw Data'!$B$6:$BE$49,'RevPAR Raw Data'!AT$1,FALSE))/100</f>
        <v>-1.92272239581237E-2</v>
      </c>
      <c r="Y75" s="90">
        <f>(VLOOKUP($A74,'RevPAR Raw Data'!$B$6:$BE$49,'RevPAR Raw Data'!AU$1,FALSE))/100</f>
        <v>-3.0284879290782701E-2</v>
      </c>
      <c r="Z75" s="90">
        <f>(VLOOKUP($A74,'RevPAR Raw Data'!$B$6:$BE$49,'RevPAR Raw Data'!AV$1,FALSE))/100</f>
        <v>-8.2875185707350189E-3</v>
      </c>
      <c r="AA75" s="90">
        <f>(VLOOKUP($A74,'RevPAR Raw Data'!$B$6:$BE$49,'RevPAR Raw Data'!AW$1,FALSE))/100</f>
        <v>-1.9210103519717799E-2</v>
      </c>
      <c r="AB75" s="90">
        <f>(VLOOKUP($A74,'RevPAR Raw Data'!$B$6:$BE$49,'RevPAR Raw Data'!AX$1,FALSE))/100</f>
        <v>-4.7152721466769104E-2</v>
      </c>
      <c r="AC75" s="90">
        <f>(VLOOKUP($A74,'RevPAR Raw Data'!$B$6:$BE$49,'RevPAR Raw Data'!AY$1,FALSE))/100</f>
        <v>-2.52453674667933E-2</v>
      </c>
      <c r="AD75" s="91">
        <f>(VLOOKUP($A74,'RevPAR Raw Data'!$B$6:$BE$49,'RevPAR Raw Data'!BA$1,FALSE))/100</f>
        <v>4.7434657354217195E-2</v>
      </c>
      <c r="AE75" s="91">
        <f>(VLOOKUP($A74,'RevPAR Raw Data'!$B$6:$BE$49,'RevPAR Raw Data'!BB$1,FALSE))/100</f>
        <v>5.6466934483828994E-2</v>
      </c>
      <c r="AF75" s="90">
        <f>(VLOOKUP($A74,'RevPAR Raw Data'!$B$6:$BE$49,'RevPAR Raw Data'!BC$1,FALSE))/100</f>
        <v>5.20439117794783E-2</v>
      </c>
      <c r="AG75" s="92">
        <f>(VLOOKUP($A74,'RevPAR Raw Data'!$B$6:$BE$49,'RevPAR Raw Data'!BE$1,FALSE))/100</f>
        <v>2.5304813022541499E-3</v>
      </c>
    </row>
    <row r="76" spans="1:33" x14ac:dyDescent="0.2">
      <c r="A76" s="139"/>
      <c r="B76" s="117"/>
      <c r="C76" s="118"/>
      <c r="D76" s="118"/>
      <c r="E76" s="118"/>
      <c r="F76" s="118"/>
      <c r="G76" s="119"/>
      <c r="H76" s="99"/>
      <c r="I76" s="99"/>
      <c r="J76" s="119"/>
      <c r="K76" s="120"/>
      <c r="M76" s="121"/>
      <c r="N76" s="122"/>
      <c r="O76" s="122"/>
      <c r="P76" s="122"/>
      <c r="Q76" s="122"/>
      <c r="R76" s="123"/>
      <c r="S76" s="122"/>
      <c r="T76" s="122"/>
      <c r="U76" s="123"/>
      <c r="V76" s="124"/>
      <c r="X76" s="121"/>
      <c r="Y76" s="122"/>
      <c r="Z76" s="122"/>
      <c r="AA76" s="122"/>
      <c r="AB76" s="122"/>
      <c r="AC76" s="123"/>
      <c r="AD76" s="122"/>
      <c r="AE76" s="122"/>
      <c r="AF76" s="123"/>
      <c r="AG76" s="124"/>
    </row>
    <row r="77" spans="1:33" x14ac:dyDescent="0.2">
      <c r="A77" s="116" t="s">
        <v>86</v>
      </c>
      <c r="B77" s="117">
        <f>(VLOOKUP($A77,'Occupancy Raw Data'!$B$8:$BE$45,'Occupancy Raw Data'!AG$3,FALSE))/100</f>
        <v>0.53836370363518593</v>
      </c>
      <c r="C77" s="118">
        <f>(VLOOKUP($A77,'Occupancy Raw Data'!$B$8:$BE$45,'Occupancy Raw Data'!AH$3,FALSE))/100</f>
        <v>0.72137175099435691</v>
      </c>
      <c r="D77" s="118">
        <f>(VLOOKUP($A77,'Occupancy Raw Data'!$B$8:$BE$45,'Occupancy Raw Data'!AI$3,FALSE))/100</f>
        <v>0.81188141707520101</v>
      </c>
      <c r="E77" s="118">
        <f>(VLOOKUP($A77,'Occupancy Raw Data'!$B$8:$BE$45,'Occupancy Raw Data'!AJ$3,FALSE))/100</f>
        <v>0.80859772453982004</v>
      </c>
      <c r="F77" s="118">
        <f>(VLOOKUP($A77,'Occupancy Raw Data'!$B$8:$BE$45,'Occupancy Raw Data'!AK$3,FALSE))/100</f>
        <v>0.70671075756174206</v>
      </c>
      <c r="G77" s="119">
        <f>(VLOOKUP($A77,'Occupancy Raw Data'!$B$8:$BE$45,'Occupancy Raw Data'!AL$3,FALSE))/100</f>
        <v>0.71738507076126101</v>
      </c>
      <c r="H77" s="99">
        <f>(VLOOKUP($A77,'Occupancy Raw Data'!$B$8:$BE$45,'Occupancy Raw Data'!AN$3,FALSE))/100</f>
        <v>0.65484229025991991</v>
      </c>
      <c r="I77" s="99">
        <f>(VLOOKUP($A77,'Occupancy Raw Data'!$B$8:$BE$45,'Occupancy Raw Data'!AO$3,FALSE))/100</f>
        <v>0.65278420127647707</v>
      </c>
      <c r="J77" s="119">
        <f>(VLOOKUP($A77,'Occupancy Raw Data'!$B$8:$BE$45,'Occupancy Raw Data'!AP$3,FALSE))/100</f>
        <v>0.6538132457681991</v>
      </c>
      <c r="K77" s="120">
        <f>(VLOOKUP($A77,'Occupancy Raw Data'!$B$8:$BE$45,'Occupancy Raw Data'!AR$3,FALSE))/100</f>
        <v>0.69922169219181496</v>
      </c>
      <c r="M77" s="121">
        <f>VLOOKUP($A77,'ADR Raw Data'!$B$6:$BE$43,'ADR Raw Data'!AG$1,FALSE)</f>
        <v>116.68853142047099</v>
      </c>
      <c r="N77" s="122">
        <f>VLOOKUP($A77,'ADR Raw Data'!$B$6:$BE$43,'ADR Raw Data'!AH$1,FALSE)</f>
        <v>143.858022760057</v>
      </c>
      <c r="O77" s="122">
        <f>VLOOKUP($A77,'ADR Raw Data'!$B$6:$BE$43,'ADR Raw Data'!AI$1,FALSE)</f>
        <v>157.81093480304099</v>
      </c>
      <c r="P77" s="122">
        <f>VLOOKUP($A77,'ADR Raw Data'!$B$6:$BE$43,'ADR Raw Data'!AJ$1,FALSE)</f>
        <v>153.39248062458799</v>
      </c>
      <c r="Q77" s="122">
        <f>VLOOKUP($A77,'ADR Raw Data'!$B$6:$BE$43,'ADR Raw Data'!AK$1,FALSE)</f>
        <v>132.01186086842699</v>
      </c>
      <c r="R77" s="123">
        <f>VLOOKUP($A77,'ADR Raw Data'!$B$6:$BE$43,'ADR Raw Data'!AL$1,FALSE)</f>
        <v>142.75367106561001</v>
      </c>
      <c r="S77" s="122">
        <f>VLOOKUP($A77,'ADR Raw Data'!$B$6:$BE$43,'ADR Raw Data'!AN$1,FALSE)</f>
        <v>115.703418320502</v>
      </c>
      <c r="T77" s="122">
        <f>VLOOKUP($A77,'ADR Raw Data'!$B$6:$BE$43,'ADR Raw Data'!AO$1,FALSE)</f>
        <v>112.372863367458</v>
      </c>
      <c r="U77" s="123">
        <f>VLOOKUP($A77,'ADR Raw Data'!$B$6:$BE$43,'ADR Raw Data'!AP$1,FALSE)</f>
        <v>114.04076184412899</v>
      </c>
      <c r="V77" s="124">
        <f>VLOOKUP($A77,'ADR Raw Data'!$B$6:$BE$43,'ADR Raw Data'!AR$1,FALSE)</f>
        <v>135.08274185013701</v>
      </c>
      <c r="X77" s="121">
        <f>VLOOKUP($A77,'RevPAR Raw Data'!$B$6:$BE$43,'RevPAR Raw Data'!AG$1,FALSE)</f>
        <v>62.820869947275902</v>
      </c>
      <c r="Y77" s="122">
        <f>VLOOKUP($A77,'RevPAR Raw Data'!$B$6:$BE$43,'RevPAR Raw Data'!AH$1,FALSE)</f>
        <v>103.775113773008</v>
      </c>
      <c r="Z77" s="122">
        <f>VLOOKUP($A77,'RevPAR Raw Data'!$B$6:$BE$43,'RevPAR Raw Data'!AI$1,FALSE)</f>
        <v>128.12376537785499</v>
      </c>
      <c r="AA77" s="122">
        <f>VLOOKUP($A77,'RevPAR Raw Data'!$B$6:$BE$43,'RevPAR Raw Data'!AJ$1,FALSE)</f>
        <v>124.032810794561</v>
      </c>
      <c r="AB77" s="122">
        <f>VLOOKUP($A77,'RevPAR Raw Data'!$B$6:$BE$43,'RevPAR Raw Data'!AK$1,FALSE)</f>
        <v>93.294202201461403</v>
      </c>
      <c r="AC77" s="123">
        <f>VLOOKUP($A77,'RevPAR Raw Data'!$B$6:$BE$43,'RevPAR Raw Data'!AL$1,FALSE)</f>
        <v>102.409352418832</v>
      </c>
      <c r="AD77" s="122">
        <f>VLOOKUP($A77,'RevPAR Raw Data'!$B$6:$BE$43,'RevPAR Raw Data'!AN$1,FALSE)</f>
        <v>75.767491443899701</v>
      </c>
      <c r="AE77" s="122">
        <f>VLOOKUP($A77,'RevPAR Raw Data'!$B$6:$BE$43,'RevPAR Raw Data'!AO$1,FALSE)</f>
        <v>73.355229858477401</v>
      </c>
      <c r="AF77" s="123">
        <f>VLOOKUP($A77,'RevPAR Raw Data'!$B$6:$BE$43,'RevPAR Raw Data'!AP$1,FALSE)</f>
        <v>74.561360651188593</v>
      </c>
      <c r="AG77" s="124">
        <f>VLOOKUP($A77,'RevPAR Raw Data'!$B$6:$BE$43,'RevPAR Raw Data'!AR$1,FALSE)</f>
        <v>94.452783342362906</v>
      </c>
    </row>
    <row r="78" spans="1:33" x14ac:dyDescent="0.2">
      <c r="A78" s="101" t="s">
        <v>125</v>
      </c>
      <c r="B78" s="89">
        <f>(VLOOKUP($A77,'Occupancy Raw Data'!$B$8:$BE$51,'Occupancy Raw Data'!AT$3,FALSE))/100</f>
        <v>-3.4133736602768E-2</v>
      </c>
      <c r="C78" s="90">
        <f>(VLOOKUP($A77,'Occupancy Raw Data'!$B$8:$BE$51,'Occupancy Raw Data'!AU$3,FALSE))/100</f>
        <v>-6.8279710979843408E-2</v>
      </c>
      <c r="D78" s="90">
        <f>(VLOOKUP($A77,'Occupancy Raw Data'!$B$8:$BE$51,'Occupancy Raw Data'!AV$3,FALSE))/100</f>
        <v>-5.5340205975908899E-2</v>
      </c>
      <c r="E78" s="90">
        <f>(VLOOKUP($A77,'Occupancy Raw Data'!$B$8:$BE$51,'Occupancy Raw Data'!AW$3,FALSE))/100</f>
        <v>-4.8023317184712401E-2</v>
      </c>
      <c r="F78" s="90">
        <f>(VLOOKUP($A77,'Occupancy Raw Data'!$B$8:$BE$51,'Occupancy Raw Data'!AX$3,FALSE))/100</f>
        <v>-4.0393520371483901E-2</v>
      </c>
      <c r="G78" s="90">
        <f>(VLOOKUP($A77,'Occupancy Raw Data'!$B$8:$BE$51,'Occupancy Raw Data'!AY$3,FALSE))/100</f>
        <v>-5.0303153113964598E-2</v>
      </c>
      <c r="H78" s="91">
        <f>(VLOOKUP($A77,'Occupancy Raw Data'!$B$8:$BE$51,'Occupancy Raw Data'!BA$3,FALSE))/100</f>
        <v>-4.1101861455001297E-2</v>
      </c>
      <c r="I78" s="91">
        <f>(VLOOKUP($A77,'Occupancy Raw Data'!$B$8:$BE$51,'Occupancy Raw Data'!BB$3,FALSE))/100</f>
        <v>-7.1803203418312908E-2</v>
      </c>
      <c r="J78" s="90">
        <f>(VLOOKUP($A77,'Occupancy Raw Data'!$B$8:$BE$51,'Occupancy Raw Data'!BC$3,FALSE))/100</f>
        <v>-5.6678119256379701E-2</v>
      </c>
      <c r="K78" s="92">
        <f>(VLOOKUP($A77,'Occupancy Raw Data'!$B$8:$BE$51,'Occupancy Raw Data'!BE$3,FALSE))/100</f>
        <v>-5.2014706113361099E-2</v>
      </c>
      <c r="M78" s="89">
        <f>(VLOOKUP($A77,'ADR Raw Data'!$B$6:$BE$49,'ADR Raw Data'!AT$1,FALSE))/100</f>
        <v>1.2620174441981999E-2</v>
      </c>
      <c r="N78" s="90">
        <f>(VLOOKUP($A77,'ADR Raw Data'!$B$6:$BE$49,'ADR Raw Data'!AU$1,FALSE))/100</f>
        <v>3.9213238081087801E-2</v>
      </c>
      <c r="O78" s="90">
        <f>(VLOOKUP($A77,'ADR Raw Data'!$B$6:$BE$49,'ADR Raw Data'!AV$1,FALSE))/100</f>
        <v>7.7155398838065797E-2</v>
      </c>
      <c r="P78" s="90">
        <f>(VLOOKUP($A77,'ADR Raw Data'!$B$6:$BE$49,'ADR Raw Data'!AW$1,FALSE))/100</f>
        <v>7.8823891776040905E-2</v>
      </c>
      <c r="Q78" s="90">
        <f>(VLOOKUP($A77,'ADR Raw Data'!$B$6:$BE$49,'ADR Raw Data'!AX$1,FALSE))/100</f>
        <v>7.0636426374912797E-2</v>
      </c>
      <c r="R78" s="90">
        <f>(VLOOKUP($A77,'ADR Raw Data'!$B$6:$BE$49,'ADR Raw Data'!AY$1,FALSE))/100</f>
        <v>5.9479689197088598E-2</v>
      </c>
      <c r="S78" s="91">
        <f>(VLOOKUP($A77,'ADR Raw Data'!$B$6:$BE$49,'ADR Raw Data'!BA$1,FALSE))/100</f>
        <v>5.7111873641540398E-2</v>
      </c>
      <c r="T78" s="91">
        <f>(VLOOKUP($A77,'ADR Raw Data'!$B$6:$BE$49,'ADR Raw Data'!BB$1,FALSE))/100</f>
        <v>3.3784867322535501E-2</v>
      </c>
      <c r="U78" s="90">
        <f>(VLOOKUP($A77,'ADR Raw Data'!$B$6:$BE$49,'ADR Raw Data'!BC$1,FALSE))/100</f>
        <v>4.5565565022892399E-2</v>
      </c>
      <c r="V78" s="92">
        <f>(VLOOKUP($A77,'ADR Raw Data'!$B$6:$BE$49,'ADR Raw Data'!BE$1,FALSE))/100</f>
        <v>5.6589297035416902E-2</v>
      </c>
      <c r="X78" s="89">
        <f>(VLOOKUP($A77,'RevPAR Raw Data'!$B$6:$BE$49,'RevPAR Raw Data'!AT$1,FALSE))/100</f>
        <v>-2.1944335871069601E-2</v>
      </c>
      <c r="Y78" s="90">
        <f>(VLOOKUP($A77,'RevPAR Raw Data'!$B$6:$BE$49,'RevPAR Raw Data'!AU$1,FALSE))/100</f>
        <v>-3.1743941461516004E-2</v>
      </c>
      <c r="Z78" s="90">
        <f>(VLOOKUP($A77,'RevPAR Raw Data'!$B$6:$BE$49,'RevPAR Raw Data'!AV$1,FALSE))/100</f>
        <v>1.75453971983048E-2</v>
      </c>
      <c r="AA78" s="90">
        <f>(VLOOKUP($A77,'RevPAR Raw Data'!$B$6:$BE$49,'RevPAR Raw Data'!AW$1,FALSE))/100</f>
        <v>2.70151898348341E-2</v>
      </c>
      <c r="AB78" s="90">
        <f>(VLOOKUP($A77,'RevPAR Raw Data'!$B$6:$BE$49,'RevPAR Raw Data'!AX$1,FALSE))/100</f>
        <v>2.7389652075685E-2</v>
      </c>
      <c r="AC78" s="90">
        <f>(VLOOKUP($A77,'RevPAR Raw Data'!$B$6:$BE$49,'RevPAR Raw Data'!AY$1,FALSE))/100</f>
        <v>6.1845201702717999E-3</v>
      </c>
      <c r="AD78" s="91">
        <f>(VLOOKUP($A77,'RevPAR Raw Data'!$B$6:$BE$49,'RevPAR Raw Data'!BA$1,FALSE))/100</f>
        <v>1.3662607868688901E-2</v>
      </c>
      <c r="AE78" s="91">
        <f>(VLOOKUP($A77,'RevPAR Raw Data'!$B$6:$BE$49,'RevPAR Raw Data'!BB$1,FALSE))/100</f>
        <v>-4.0444197796598198E-2</v>
      </c>
      <c r="AF78" s="90">
        <f>(VLOOKUP($A77,'RevPAR Raw Data'!$B$6:$BE$49,'RevPAR Raw Data'!BC$1,FALSE))/100</f>
        <v>-1.36951247618391E-2</v>
      </c>
      <c r="AG78" s="92">
        <f>(VLOOKUP($A77,'RevPAR Raw Data'!$B$6:$BE$49,'RevPAR Raw Data'!BE$1,FALSE))/100</f>
        <v>1.6311152675969201E-3</v>
      </c>
    </row>
    <row r="79" spans="1:33" x14ac:dyDescent="0.2">
      <c r="A79" s="129"/>
      <c r="B79" s="130"/>
      <c r="C79" s="131"/>
      <c r="D79" s="131"/>
      <c r="E79" s="131"/>
      <c r="F79" s="131"/>
      <c r="G79" s="132"/>
      <c r="H79" s="131"/>
      <c r="I79" s="131"/>
      <c r="J79" s="132"/>
      <c r="K79" s="133"/>
      <c r="M79" s="130"/>
      <c r="N79" s="131"/>
      <c r="O79" s="131"/>
      <c r="P79" s="131"/>
      <c r="Q79" s="131"/>
      <c r="R79" s="132"/>
      <c r="S79" s="131"/>
      <c r="T79" s="131"/>
      <c r="U79" s="132"/>
      <c r="V79" s="133"/>
      <c r="X79" s="130"/>
      <c r="Y79" s="131"/>
      <c r="Z79" s="131"/>
      <c r="AA79" s="131"/>
      <c r="AB79" s="131"/>
      <c r="AC79" s="132"/>
      <c r="AD79" s="131"/>
      <c r="AE79" s="131"/>
      <c r="AF79" s="132"/>
      <c r="AG79" s="133"/>
    </row>
    <row r="80" spans="1:33" x14ac:dyDescent="0.2">
      <c r="A80" s="143" t="s">
        <v>19</v>
      </c>
      <c r="B80" s="117">
        <f>(VLOOKUP($A80,'Occupancy Raw Data'!$B$8:$BE$45,'Occupancy Raw Data'!AG$3,FALSE))/100</f>
        <v>0.458518138700166</v>
      </c>
      <c r="C80" s="118">
        <f>(VLOOKUP($A80,'Occupancy Raw Data'!$B$8:$BE$45,'Occupancy Raw Data'!AH$3,FALSE))/100</f>
        <v>0.53475195487757898</v>
      </c>
      <c r="D80" s="118">
        <f>(VLOOKUP($A80,'Occupancy Raw Data'!$B$8:$BE$45,'Occupancy Raw Data'!AI$3,FALSE))/100</f>
        <v>0.57079220612741899</v>
      </c>
      <c r="E80" s="118">
        <f>(VLOOKUP($A80,'Occupancy Raw Data'!$B$8:$BE$45,'Occupancy Raw Data'!AJ$3,FALSE))/100</f>
        <v>0.58085501858735999</v>
      </c>
      <c r="F80" s="118">
        <f>(VLOOKUP($A80,'Occupancy Raw Data'!$B$8:$BE$45,'Occupancy Raw Data'!AK$3,FALSE))/100</f>
        <v>0.58953980258941097</v>
      </c>
      <c r="G80" s="119">
        <f>(VLOOKUP($A80,'Occupancy Raw Data'!$B$8:$BE$45,'Occupancy Raw Data'!AL$3,FALSE))/100</f>
        <v>0.54689142417638703</v>
      </c>
      <c r="H80" s="99">
        <f>(VLOOKUP($A80,'Occupancy Raw Data'!$B$8:$BE$45,'Occupancy Raw Data'!AN$3,FALSE))/100</f>
        <v>0.73413023971285696</v>
      </c>
      <c r="I80" s="99">
        <f>(VLOOKUP($A80,'Occupancy Raw Data'!$B$8:$BE$45,'Occupancy Raw Data'!AO$3,FALSE))/100</f>
        <v>0.75164621179123203</v>
      </c>
      <c r="J80" s="119">
        <f>(VLOOKUP($A80,'Occupancy Raw Data'!$B$8:$BE$45,'Occupancy Raw Data'!AP$3,FALSE))/100</f>
        <v>0.74289091934285001</v>
      </c>
      <c r="K80" s="120">
        <f>(VLOOKUP($A80,'Occupancy Raw Data'!$B$8:$BE$45,'Occupancy Raw Data'!AR$3,FALSE))/100</f>
        <v>0.60290358493951801</v>
      </c>
      <c r="M80" s="121">
        <f>VLOOKUP($A80,'ADR Raw Data'!$B$6:$BE$43,'ADR Raw Data'!AG$1,FALSE)</f>
        <v>97.0801858578657</v>
      </c>
      <c r="N80" s="122">
        <f>VLOOKUP($A80,'ADR Raw Data'!$B$6:$BE$43,'ADR Raw Data'!AH$1,FALSE)</f>
        <v>101.016570665931</v>
      </c>
      <c r="O80" s="122">
        <f>VLOOKUP($A80,'ADR Raw Data'!$B$6:$BE$43,'ADR Raw Data'!AI$1,FALSE)</f>
        <v>104.25273187019199</v>
      </c>
      <c r="P80" s="122">
        <f>VLOOKUP($A80,'ADR Raw Data'!$B$6:$BE$43,'ADR Raw Data'!AJ$1,FALSE)</f>
        <v>105.796615397517</v>
      </c>
      <c r="Q80" s="122">
        <f>VLOOKUP($A80,'ADR Raw Data'!$B$6:$BE$43,'ADR Raw Data'!AK$1,FALSE)</f>
        <v>106.958691073059</v>
      </c>
      <c r="R80" s="123">
        <f>VLOOKUP($A80,'ADR Raw Data'!$B$6:$BE$43,'ADR Raw Data'!AL$1,FALSE)</f>
        <v>103.32851082131999</v>
      </c>
      <c r="S80" s="122">
        <f>VLOOKUP($A80,'ADR Raw Data'!$B$6:$BE$43,'ADR Raw Data'!AN$1,FALSE)</f>
        <v>131.484032175067</v>
      </c>
      <c r="T80" s="122">
        <f>VLOOKUP($A80,'ADR Raw Data'!$B$6:$BE$43,'ADR Raw Data'!AO$1,FALSE)</f>
        <v>136.311877715094</v>
      </c>
      <c r="U80" s="123">
        <f>VLOOKUP($A80,'ADR Raw Data'!$B$6:$BE$43,'ADR Raw Data'!AP$1,FALSE)</f>
        <v>133.927155245964</v>
      </c>
      <c r="V80" s="124">
        <f>VLOOKUP($A80,'ADR Raw Data'!$B$6:$BE$43,'ADR Raw Data'!AR$1,FALSE)</f>
        <v>114.103249459919</v>
      </c>
      <c r="X80" s="121">
        <f>VLOOKUP($A80,'RevPAR Raw Data'!$B$6:$BE$43,'RevPAR Raw Data'!AG$1,FALSE)</f>
        <v>44.513026124214797</v>
      </c>
      <c r="Y80" s="122">
        <f>VLOOKUP($A80,'RevPAR Raw Data'!$B$6:$BE$43,'RevPAR Raw Data'!AH$1,FALSE)</f>
        <v>54.018808638636003</v>
      </c>
      <c r="Z80" s="122">
        <f>VLOOKUP($A80,'RevPAR Raw Data'!$B$6:$BE$43,'RevPAR Raw Data'!AI$1,FALSE)</f>
        <v>59.506646818997503</v>
      </c>
      <c r="AA80" s="122">
        <f>VLOOKUP($A80,'RevPAR Raw Data'!$B$6:$BE$43,'RevPAR Raw Data'!AJ$1,FALSE)</f>
        <v>61.452495003204703</v>
      </c>
      <c r="AB80" s="122">
        <f>VLOOKUP($A80,'RevPAR Raw Data'!$B$6:$BE$43,'RevPAR Raw Data'!AK$1,FALSE)</f>
        <v>63.056405620433203</v>
      </c>
      <c r="AC80" s="123">
        <f>VLOOKUP($A80,'RevPAR Raw Data'!$B$6:$BE$43,'RevPAR Raw Data'!AL$1,FALSE)</f>
        <v>56.509476441097199</v>
      </c>
      <c r="AD80" s="122">
        <f>VLOOKUP($A80,'RevPAR Raw Data'!$B$6:$BE$43,'RevPAR Raw Data'!AN$1,FALSE)</f>
        <v>96.526404059094901</v>
      </c>
      <c r="AE80" s="122">
        <f>VLOOKUP($A80,'RevPAR Raw Data'!$B$6:$BE$43,'RevPAR Raw Data'!AO$1,FALSE)</f>
        <v>102.4583065067</v>
      </c>
      <c r="AF80" s="123">
        <f>VLOOKUP($A80,'RevPAR Raw Data'!$B$6:$BE$43,'RevPAR Raw Data'!AP$1,FALSE)</f>
        <v>99.493267485647195</v>
      </c>
      <c r="AG80" s="124">
        <f>VLOOKUP($A80,'RevPAR Raw Data'!$B$6:$BE$43,'RevPAR Raw Data'!AR$1,FALSE)</f>
        <v>68.793258152633598</v>
      </c>
    </row>
    <row r="81" spans="1:33" x14ac:dyDescent="0.2">
      <c r="A81" s="101" t="s">
        <v>125</v>
      </c>
      <c r="B81" s="89">
        <f>(VLOOKUP($A80,'Occupancy Raw Data'!$B$8:$BE$51,'Occupancy Raw Data'!AT$3,FALSE))/100</f>
        <v>8.6594827049042596E-3</v>
      </c>
      <c r="C81" s="90">
        <f>(VLOOKUP($A80,'Occupancy Raw Data'!$B$8:$BE$51,'Occupancy Raw Data'!AU$3,FALSE))/100</f>
        <v>-5.5226329473006593E-3</v>
      </c>
      <c r="D81" s="90">
        <f>(VLOOKUP($A80,'Occupancy Raw Data'!$B$8:$BE$51,'Occupancy Raw Data'!AV$3,FALSE))/100</f>
        <v>-5.1755570967543197E-3</v>
      </c>
      <c r="E81" s="90">
        <f>(VLOOKUP($A80,'Occupancy Raw Data'!$B$8:$BE$51,'Occupancy Raw Data'!AW$3,FALSE))/100</f>
        <v>-1.8104802735399599E-3</v>
      </c>
      <c r="F81" s="90">
        <f>(VLOOKUP($A80,'Occupancy Raw Data'!$B$8:$BE$51,'Occupancy Raw Data'!AX$3,FALSE))/100</f>
        <v>-6.5573063623984599E-3</v>
      </c>
      <c r="G81" s="90">
        <f>(VLOOKUP($A80,'Occupancy Raw Data'!$B$8:$BE$51,'Occupancy Raw Data'!AY$3,FALSE))/100</f>
        <v>-2.5343127490819301E-3</v>
      </c>
      <c r="H81" s="91">
        <f>(VLOOKUP($A80,'Occupancy Raw Data'!$B$8:$BE$51,'Occupancy Raw Data'!BA$3,FALSE))/100</f>
        <v>4.5269265690137395E-2</v>
      </c>
      <c r="I81" s="91">
        <f>(VLOOKUP($A80,'Occupancy Raw Data'!$B$8:$BE$51,'Occupancy Raw Data'!BB$3,FALSE))/100</f>
        <v>2.5712159050851099E-2</v>
      </c>
      <c r="J81" s="90">
        <f>(VLOOKUP($A80,'Occupancy Raw Data'!$B$8:$BE$51,'Occupancy Raw Data'!BC$3,FALSE))/100</f>
        <v>3.5286866080349401E-2</v>
      </c>
      <c r="K81" s="92">
        <f>(VLOOKUP($A80,'Occupancy Raw Data'!$B$8:$BE$51,'Occupancy Raw Data'!BE$3,FALSE))/100</f>
        <v>1.04015357031803E-2</v>
      </c>
      <c r="M81" s="89">
        <f>(VLOOKUP($A80,'ADR Raw Data'!$B$6:$BE$49,'ADR Raw Data'!AT$1,FALSE))/100</f>
        <v>1.3168058390784E-3</v>
      </c>
      <c r="N81" s="90">
        <f>(VLOOKUP($A80,'ADR Raw Data'!$B$6:$BE$49,'ADR Raw Data'!AU$1,FALSE))/100</f>
        <v>-2.50008885648219E-3</v>
      </c>
      <c r="O81" s="90">
        <f>(VLOOKUP($A80,'ADR Raw Data'!$B$6:$BE$49,'ADR Raw Data'!AV$1,FALSE))/100</f>
        <v>-2.5942801512439501E-3</v>
      </c>
      <c r="P81" s="90">
        <f>(VLOOKUP($A80,'ADR Raw Data'!$B$6:$BE$49,'ADR Raw Data'!AW$1,FALSE))/100</f>
        <v>1.0304373896364601E-2</v>
      </c>
      <c r="Q81" s="90">
        <f>(VLOOKUP($A80,'ADR Raw Data'!$B$6:$BE$49,'ADR Raw Data'!AX$1,FALSE))/100</f>
        <v>1.45093784040791E-2</v>
      </c>
      <c r="R81" s="90">
        <f>(VLOOKUP($A80,'ADR Raw Data'!$B$6:$BE$49,'ADR Raw Data'!AY$1,FALSE))/100</f>
        <v>4.4850733637017796E-3</v>
      </c>
      <c r="S81" s="91">
        <f>(VLOOKUP($A80,'ADR Raw Data'!$B$6:$BE$49,'ADR Raw Data'!BA$1,FALSE))/100</f>
        <v>1.7366114995640999E-2</v>
      </c>
      <c r="T81" s="91">
        <f>(VLOOKUP($A80,'ADR Raw Data'!$B$6:$BE$49,'ADR Raw Data'!BB$1,FALSE))/100</f>
        <v>4.0080282514269499E-3</v>
      </c>
      <c r="U81" s="90">
        <f>(VLOOKUP($A80,'ADR Raw Data'!$B$6:$BE$49,'ADR Raw Data'!BC$1,FALSE))/100</f>
        <v>1.02146005645453E-2</v>
      </c>
      <c r="V81" s="92">
        <f>(VLOOKUP($A80,'ADR Raw Data'!$B$6:$BE$49,'ADR Raw Data'!BE$1,FALSE))/100</f>
        <v>9.014184169401411E-3</v>
      </c>
      <c r="X81" s="89">
        <f>(VLOOKUP($A80,'RevPAR Raw Data'!$B$6:$BE$49,'RevPAR Raw Data'!AT$1,FALSE))/100</f>
        <v>9.9876914013718801E-3</v>
      </c>
      <c r="Y81" s="90">
        <f>(VLOOKUP($A80,'RevPAR Raw Data'!$B$6:$BE$49,'RevPAR Raw Data'!AU$1,FALSE))/100</f>
        <v>-8.0089147306928593E-3</v>
      </c>
      <c r="Z81" s="90">
        <f>(VLOOKUP($A80,'RevPAR Raw Data'!$B$6:$BE$49,'RevPAR Raw Data'!AV$1,FALSE))/100</f>
        <v>-7.7564104029505402E-3</v>
      </c>
      <c r="AA81" s="90">
        <f>(VLOOKUP($A80,'RevPAR Raw Data'!$B$6:$BE$49,'RevPAR Raw Data'!AW$1,FALSE))/100</f>
        <v>8.4752377571541606E-3</v>
      </c>
      <c r="AB81" s="90">
        <f>(VLOOKUP($A80,'RevPAR Raw Data'!$B$6:$BE$49,'RevPAR Raw Data'!AX$1,FALSE))/100</f>
        <v>7.8569296023571992E-3</v>
      </c>
      <c r="AC81" s="90">
        <f>(VLOOKUP($A80,'RevPAR Raw Data'!$B$6:$BE$49,'RevPAR Raw Data'!AY$1,FALSE))/100</f>
        <v>1.9393940360136399E-3</v>
      </c>
      <c r="AD81" s="91">
        <f>(VLOOKUP($A80,'RevPAR Raw Data'!$B$6:$BE$49,'RevPAR Raw Data'!BA$1,FALSE))/100</f>
        <v>6.3421531959521701E-2</v>
      </c>
      <c r="AE81" s="91">
        <f>(VLOOKUP($A80,'RevPAR Raw Data'!$B$6:$BE$49,'RevPAR Raw Data'!BB$1,FALSE))/100</f>
        <v>2.9823242362159001E-2</v>
      </c>
      <c r="AF81" s="90">
        <f>(VLOOKUP($A80,'RevPAR Raw Data'!$B$6:$BE$49,'RevPAR Raw Data'!BC$1,FALSE))/100</f>
        <v>4.5861907887080104E-2</v>
      </c>
      <c r="AG81" s="92">
        <f>(VLOOKUP($A80,'RevPAR Raw Data'!$B$6:$BE$49,'RevPAR Raw Data'!BE$1,FALSE))/100</f>
        <v>1.9509481231054799E-2</v>
      </c>
    </row>
    <row r="82" spans="1:33" x14ac:dyDescent="0.2">
      <c r="A82" s="143"/>
      <c r="B82" s="117"/>
      <c r="C82" s="118"/>
      <c r="D82" s="118"/>
      <c r="E82" s="118"/>
      <c r="F82" s="118"/>
      <c r="G82" s="119"/>
      <c r="H82" s="99"/>
      <c r="I82" s="99"/>
      <c r="J82" s="119"/>
      <c r="K82" s="120"/>
      <c r="M82" s="121"/>
      <c r="N82" s="122"/>
      <c r="O82" s="122"/>
      <c r="P82" s="122"/>
      <c r="Q82" s="122"/>
      <c r="R82" s="123"/>
      <c r="S82" s="122"/>
      <c r="T82" s="122"/>
      <c r="U82" s="123"/>
      <c r="V82" s="124"/>
      <c r="X82" s="121"/>
      <c r="Y82" s="122"/>
      <c r="Z82" s="122"/>
      <c r="AA82" s="122"/>
      <c r="AB82" s="122"/>
      <c r="AC82" s="123"/>
      <c r="AD82" s="122"/>
      <c r="AE82" s="122"/>
      <c r="AF82" s="123"/>
      <c r="AG82" s="124"/>
    </row>
    <row r="83" spans="1:33" x14ac:dyDescent="0.2">
      <c r="A83" s="116" t="s">
        <v>87</v>
      </c>
      <c r="B83" s="117">
        <f>(VLOOKUP($A83,'Occupancy Raw Data'!$B$8:$BE$45,'Occupancy Raw Data'!AG$3,FALSE))/100</f>
        <v>0.57116543871399794</v>
      </c>
      <c r="C83" s="118">
        <f>(VLOOKUP($A83,'Occupancy Raw Data'!$B$8:$BE$45,'Occupancy Raw Data'!AH$3,FALSE))/100</f>
        <v>0.69310951105157403</v>
      </c>
      <c r="D83" s="118">
        <f>(VLOOKUP($A83,'Occupancy Raw Data'!$B$8:$BE$45,'Occupancy Raw Data'!AI$3,FALSE))/100</f>
        <v>0.73149698593435997</v>
      </c>
      <c r="E83" s="118">
        <f>(VLOOKUP($A83,'Occupancy Raw Data'!$B$8:$BE$45,'Occupancy Raw Data'!AJ$3,FALSE))/100</f>
        <v>0.73036671131949005</v>
      </c>
      <c r="F83" s="118">
        <f>(VLOOKUP($A83,'Occupancy Raw Data'!$B$8:$BE$45,'Occupancy Raw Data'!AK$3,FALSE))/100</f>
        <v>0.70897521768251803</v>
      </c>
      <c r="G83" s="119">
        <f>(VLOOKUP($A83,'Occupancy Raw Data'!$B$8:$BE$45,'Occupancy Raw Data'!AL$3,FALSE))/100</f>
        <v>0.68702277294038794</v>
      </c>
      <c r="H83" s="99">
        <f>(VLOOKUP($A83,'Occupancy Raw Data'!$B$8:$BE$45,'Occupancy Raw Data'!AN$3,FALSE))/100</f>
        <v>0.78106162089752107</v>
      </c>
      <c r="I83" s="99">
        <f>(VLOOKUP($A83,'Occupancy Raw Data'!$B$8:$BE$45,'Occupancy Raw Data'!AO$3,FALSE))/100</f>
        <v>0.78390823844608093</v>
      </c>
      <c r="J83" s="119">
        <f>(VLOOKUP($A83,'Occupancy Raw Data'!$B$8:$BE$45,'Occupancy Raw Data'!AP$3,FALSE))/100</f>
        <v>0.78248492967180094</v>
      </c>
      <c r="K83" s="120">
        <f>(VLOOKUP($A83,'Occupancy Raw Data'!$B$8:$BE$45,'Occupancy Raw Data'!AR$3,FALSE))/100</f>
        <v>0.71429767486364892</v>
      </c>
      <c r="M83" s="121">
        <f>VLOOKUP($A83,'ADR Raw Data'!$B$6:$BE$43,'ADR Raw Data'!AG$1,FALSE)</f>
        <v>87.181094539724398</v>
      </c>
      <c r="N83" s="122">
        <f>VLOOKUP($A83,'ADR Raw Data'!$B$6:$BE$43,'ADR Raw Data'!AH$1,FALSE)</f>
        <v>92.695604723077807</v>
      </c>
      <c r="O83" s="122">
        <f>VLOOKUP($A83,'ADR Raw Data'!$B$6:$BE$43,'ADR Raw Data'!AI$1,FALSE)</f>
        <v>94.501030805768494</v>
      </c>
      <c r="P83" s="122">
        <f>VLOOKUP($A83,'ADR Raw Data'!$B$6:$BE$43,'ADR Raw Data'!AJ$1,FALSE)</f>
        <v>94.285794021894802</v>
      </c>
      <c r="Q83" s="122">
        <f>VLOOKUP($A83,'ADR Raw Data'!$B$6:$BE$43,'ADR Raw Data'!AK$1,FALSE)</f>
        <v>92.5433878719886</v>
      </c>
      <c r="R83" s="123">
        <f>VLOOKUP($A83,'ADR Raw Data'!$B$6:$BE$43,'ADR Raw Data'!AL$1,FALSE)</f>
        <v>92.4698391247654</v>
      </c>
      <c r="S83" s="122">
        <f>VLOOKUP($A83,'ADR Raw Data'!$B$6:$BE$43,'ADR Raw Data'!AN$1,FALSE)</f>
        <v>103.14400591167301</v>
      </c>
      <c r="T83" s="122">
        <f>VLOOKUP($A83,'ADR Raw Data'!$B$6:$BE$43,'ADR Raw Data'!AO$1,FALSE)</f>
        <v>103.744027400405</v>
      </c>
      <c r="U83" s="123">
        <f>VLOOKUP($A83,'ADR Raw Data'!$B$6:$BE$43,'ADR Raw Data'!AP$1,FALSE)</f>
        <v>103.444562363578</v>
      </c>
      <c r="V83" s="124">
        <f>VLOOKUP($A83,'ADR Raw Data'!$B$6:$BE$43,'ADR Raw Data'!AR$1,FALSE)</f>
        <v>95.904803823613094</v>
      </c>
      <c r="X83" s="121">
        <f>VLOOKUP($A83,'RevPAR Raw Data'!$B$6:$BE$43,'RevPAR Raw Data'!AG$1,FALSE)</f>
        <v>49.794828110348199</v>
      </c>
      <c r="Y83" s="122">
        <f>VLOOKUP($A83,'RevPAR Raw Data'!$B$6:$BE$43,'RevPAR Raw Data'!AH$1,FALSE)</f>
        <v>64.248205266242394</v>
      </c>
      <c r="Z83" s="122">
        <f>VLOOKUP($A83,'RevPAR Raw Data'!$B$6:$BE$43,'RevPAR Raw Data'!AI$1,FALSE)</f>
        <v>69.127219202109799</v>
      </c>
      <c r="AA83" s="122">
        <f>VLOOKUP($A83,'RevPAR Raw Data'!$B$6:$BE$43,'RevPAR Raw Data'!AJ$1,FALSE)</f>
        <v>68.863205303918207</v>
      </c>
      <c r="AB83" s="122">
        <f>VLOOKUP($A83,'RevPAR Raw Data'!$B$6:$BE$43,'RevPAR Raw Data'!AK$1,FALSE)</f>
        <v>65.610968561620794</v>
      </c>
      <c r="AC83" s="123">
        <f>VLOOKUP($A83,'RevPAR Raw Data'!$B$6:$BE$43,'RevPAR Raw Data'!AL$1,FALSE)</f>
        <v>63.528885288847903</v>
      </c>
      <c r="AD83" s="122">
        <f>VLOOKUP($A83,'RevPAR Raw Data'!$B$6:$BE$43,'RevPAR Raw Data'!AN$1,FALSE)</f>
        <v>80.561824443234997</v>
      </c>
      <c r="AE83" s="122">
        <f>VLOOKUP($A83,'RevPAR Raw Data'!$B$6:$BE$43,'RevPAR Raw Data'!AO$1,FALSE)</f>
        <v>81.3257977687541</v>
      </c>
      <c r="AF83" s="123">
        <f>VLOOKUP($A83,'RevPAR Raw Data'!$B$6:$BE$43,'RevPAR Raw Data'!AP$1,FALSE)</f>
        <v>80.943811105994598</v>
      </c>
      <c r="AG83" s="124">
        <f>VLOOKUP($A83,'RevPAR Raw Data'!$B$6:$BE$43,'RevPAR Raw Data'!AR$1,FALSE)</f>
        <v>68.504578379461194</v>
      </c>
    </row>
    <row r="84" spans="1:33" x14ac:dyDescent="0.2">
      <c r="A84" s="101" t="s">
        <v>125</v>
      </c>
      <c r="B84" s="89">
        <f>(VLOOKUP($A83,'Occupancy Raw Data'!$B$8:$BE$51,'Occupancy Raw Data'!AT$3,FALSE))/100</f>
        <v>2.95496051214823E-2</v>
      </c>
      <c r="C84" s="90">
        <f>(VLOOKUP($A83,'Occupancy Raw Data'!$B$8:$BE$51,'Occupancy Raw Data'!AU$3,FALSE))/100</f>
        <v>2.8236955613215802E-2</v>
      </c>
      <c r="D84" s="90">
        <f>(VLOOKUP($A83,'Occupancy Raw Data'!$B$8:$BE$51,'Occupancy Raw Data'!AV$3,FALSE))/100</f>
        <v>2.3189602070672999E-2</v>
      </c>
      <c r="E84" s="90">
        <f>(VLOOKUP($A83,'Occupancy Raw Data'!$B$8:$BE$51,'Occupancy Raw Data'!AW$3,FALSE))/100</f>
        <v>2.5989232110844199E-2</v>
      </c>
      <c r="F84" s="90">
        <f>(VLOOKUP($A83,'Occupancy Raw Data'!$B$8:$BE$51,'Occupancy Raw Data'!AX$3,FALSE))/100</f>
        <v>2.7461904255163701E-2</v>
      </c>
      <c r="G84" s="90">
        <f>(VLOOKUP($A83,'Occupancy Raw Data'!$B$8:$BE$51,'Occupancy Raw Data'!AY$3,FALSE))/100</f>
        <v>2.6737965728182701E-2</v>
      </c>
      <c r="H84" s="91">
        <f>(VLOOKUP($A83,'Occupancy Raw Data'!$B$8:$BE$51,'Occupancy Raw Data'!BA$3,FALSE))/100</f>
        <v>6.9305079580715398E-2</v>
      </c>
      <c r="I84" s="91">
        <f>(VLOOKUP($A83,'Occupancy Raw Data'!$B$8:$BE$51,'Occupancy Raw Data'!BB$3,FALSE))/100</f>
        <v>4.0202272020985801E-2</v>
      </c>
      <c r="J84" s="90">
        <f>(VLOOKUP($A83,'Occupancy Raw Data'!$B$8:$BE$51,'Occupancy Raw Data'!BC$3,FALSE))/100</f>
        <v>5.4526461610481601E-2</v>
      </c>
      <c r="K84" s="92">
        <f>(VLOOKUP($A83,'Occupancy Raw Data'!$B$8:$BE$51,'Occupancy Raw Data'!BE$3,FALSE))/100</f>
        <v>3.5276684155096598E-2</v>
      </c>
      <c r="M84" s="89">
        <f>(VLOOKUP($A83,'ADR Raw Data'!$B$6:$BE$49,'ADR Raw Data'!AT$1,FALSE))/100</f>
        <v>2.1756338047674899E-2</v>
      </c>
      <c r="N84" s="90">
        <f>(VLOOKUP($A83,'ADR Raw Data'!$B$6:$BE$49,'ADR Raw Data'!AU$1,FALSE))/100</f>
        <v>6.70219095593766E-3</v>
      </c>
      <c r="O84" s="90">
        <f>(VLOOKUP($A83,'ADR Raw Data'!$B$6:$BE$49,'ADR Raw Data'!AV$1,FALSE))/100</f>
        <v>-6.1925106358219897E-3</v>
      </c>
      <c r="P84" s="90">
        <f>(VLOOKUP($A83,'ADR Raw Data'!$B$6:$BE$49,'ADR Raw Data'!AW$1,FALSE))/100</f>
        <v>-5.7634129399733404E-4</v>
      </c>
      <c r="Q84" s="90">
        <f>(VLOOKUP($A83,'ADR Raw Data'!$B$6:$BE$49,'ADR Raw Data'!AX$1,FALSE))/100</f>
        <v>1.00173561810233E-2</v>
      </c>
      <c r="R84" s="90">
        <f>(VLOOKUP($A83,'ADR Raw Data'!$B$6:$BE$49,'ADR Raw Data'!AY$1,FALSE))/100</f>
        <v>5.2174641357616604E-3</v>
      </c>
      <c r="S84" s="91">
        <f>(VLOOKUP($A83,'ADR Raw Data'!$B$6:$BE$49,'ADR Raw Data'!BA$1,FALSE))/100</f>
        <v>2.8201207822383601E-2</v>
      </c>
      <c r="T84" s="91">
        <f>(VLOOKUP($A83,'ADR Raw Data'!$B$6:$BE$49,'ADR Raw Data'!BB$1,FALSE))/100</f>
        <v>1.1570965963342901E-2</v>
      </c>
      <c r="U84" s="90">
        <f>(VLOOKUP($A83,'ADR Raw Data'!$B$6:$BE$49,'ADR Raw Data'!BC$1,FALSE))/100</f>
        <v>1.9623585992453899E-2</v>
      </c>
      <c r="V84" s="92">
        <f>(VLOOKUP($A83,'ADR Raw Data'!$B$6:$BE$49,'ADR Raw Data'!BE$1,FALSE))/100</f>
        <v>1.0610659442550201E-2</v>
      </c>
      <c r="X84" s="89">
        <f>(VLOOKUP($A83,'RevPAR Raw Data'!$B$6:$BE$49,'RevPAR Raw Data'!AT$1,FALSE))/100</f>
        <v>5.1948834367355597E-2</v>
      </c>
      <c r="Y84" s="90">
        <f>(VLOOKUP($A83,'RevPAR Raw Data'!$B$6:$BE$49,'RevPAR Raw Data'!AU$1,FALSE))/100</f>
        <v>3.5128396037687602E-2</v>
      </c>
      <c r="Z84" s="90">
        <f>(VLOOKUP($A83,'RevPAR Raw Data'!$B$6:$BE$49,'RevPAR Raw Data'!AV$1,FALSE))/100</f>
        <v>1.6853489577387901E-2</v>
      </c>
      <c r="AA84" s="90">
        <f>(VLOOKUP($A83,'RevPAR Raw Data'!$B$6:$BE$49,'RevPAR Raw Data'!AW$1,FALSE))/100</f>
        <v>2.5397912149182099E-2</v>
      </c>
      <c r="AB84" s="90">
        <f>(VLOOKUP($A83,'RevPAR Raw Data'!$B$6:$BE$49,'RevPAR Raw Data'!AX$1,FALSE))/100</f>
        <v>3.7754356112520197E-2</v>
      </c>
      <c r="AC84" s="90">
        <f>(VLOOKUP($A83,'RevPAR Raw Data'!$B$6:$BE$49,'RevPAR Raw Data'!AY$1,FALSE))/100</f>
        <v>3.2094934241194403E-2</v>
      </c>
      <c r="AD84" s="91">
        <f>(VLOOKUP($A83,'RevPAR Raw Data'!$B$6:$BE$49,'RevPAR Raw Data'!BA$1,FALSE))/100</f>
        <v>9.9460774355501713E-2</v>
      </c>
      <c r="AE84" s="91">
        <f>(VLOOKUP($A83,'RevPAR Raw Data'!$B$6:$BE$49,'RevPAR Raw Data'!BB$1,FALSE))/100</f>
        <v>5.2238417105532696E-2</v>
      </c>
      <c r="AF84" s="90">
        <f>(VLOOKUP($A83,'RevPAR Raw Data'!$B$6:$BE$49,'RevPAR Raw Data'!BC$1,FALSE))/100</f>
        <v>7.5220052311213093E-2</v>
      </c>
      <c r="AG84" s="92">
        <f>(VLOOKUP($A83,'RevPAR Raw Data'!$B$6:$BE$49,'RevPAR Raw Data'!BE$1,FALSE))/100</f>
        <v>4.6261652479478999E-2</v>
      </c>
    </row>
    <row r="85" spans="1:33" x14ac:dyDescent="0.2">
      <c r="A85" s="139"/>
      <c r="B85" s="117"/>
      <c r="C85" s="118"/>
      <c r="D85" s="118"/>
      <c r="E85" s="118"/>
      <c r="F85" s="118"/>
      <c r="G85" s="119"/>
      <c r="H85" s="99"/>
      <c r="I85" s="99"/>
      <c r="J85" s="119"/>
      <c r="K85" s="120"/>
      <c r="M85" s="121"/>
      <c r="N85" s="122"/>
      <c r="O85" s="122"/>
      <c r="P85" s="122"/>
      <c r="Q85" s="122"/>
      <c r="R85" s="123"/>
      <c r="S85" s="122"/>
      <c r="T85" s="122"/>
      <c r="U85" s="123"/>
      <c r="V85" s="124"/>
      <c r="X85" s="121"/>
      <c r="Y85" s="122"/>
      <c r="Z85" s="122"/>
      <c r="AA85" s="122"/>
      <c r="AB85" s="122"/>
      <c r="AC85" s="123"/>
      <c r="AD85" s="122"/>
      <c r="AE85" s="122"/>
      <c r="AF85" s="123"/>
      <c r="AG85" s="124"/>
    </row>
    <row r="86" spans="1:33" x14ac:dyDescent="0.2">
      <c r="A86" s="116" t="s">
        <v>32</v>
      </c>
      <c r="B86" s="117">
        <f>(VLOOKUP($A86,'Occupancy Raw Data'!$B$8:$BE$45,'Occupancy Raw Data'!AG$3,FALSE))/100</f>
        <v>0.50166218701372101</v>
      </c>
      <c r="C86" s="118">
        <f>(VLOOKUP($A86,'Occupancy Raw Data'!$B$8:$BE$45,'Occupancy Raw Data'!AH$3,FALSE))/100</f>
        <v>0.58059838732493896</v>
      </c>
      <c r="D86" s="118">
        <f>(VLOOKUP($A86,'Occupancy Raw Data'!$B$8:$BE$45,'Occupancy Raw Data'!AI$3,FALSE))/100</f>
        <v>0.61897015136511502</v>
      </c>
      <c r="E86" s="118">
        <f>(VLOOKUP($A86,'Occupancy Raw Data'!$B$8:$BE$45,'Occupancy Raw Data'!AJ$3,FALSE))/100</f>
        <v>0.64842976375724903</v>
      </c>
      <c r="F86" s="118">
        <f>(VLOOKUP($A86,'Occupancy Raw Data'!$B$8:$BE$45,'Occupancy Raw Data'!AK$3,FALSE))/100</f>
        <v>0.64751025604753099</v>
      </c>
      <c r="G86" s="119">
        <f>(VLOOKUP($A86,'Occupancy Raw Data'!$B$8:$BE$45,'Occupancy Raw Data'!AL$3,FALSE))/100</f>
        <v>0.599434149101711</v>
      </c>
      <c r="H86" s="99">
        <f>(VLOOKUP($A86,'Occupancy Raw Data'!$B$8:$BE$45,'Occupancy Raw Data'!AN$3,FALSE))/100</f>
        <v>0.71392700523412</v>
      </c>
      <c r="I86" s="99">
        <f>(VLOOKUP($A86,'Occupancy Raw Data'!$B$8:$BE$45,'Occupancy Raw Data'!AO$3,FALSE))/100</f>
        <v>0.73610128731079305</v>
      </c>
      <c r="J86" s="119">
        <f>(VLOOKUP($A86,'Occupancy Raw Data'!$B$8:$BE$45,'Occupancy Raw Data'!AP$3,FALSE))/100</f>
        <v>0.72501414627245697</v>
      </c>
      <c r="K86" s="120">
        <f>(VLOOKUP($A86,'Occupancy Raw Data'!$B$8:$BE$45,'Occupancy Raw Data'!AR$3,FALSE))/100</f>
        <v>0.63531414829335298</v>
      </c>
      <c r="M86" s="121">
        <f>VLOOKUP($A86,'ADR Raw Data'!$B$6:$BE$43,'ADR Raw Data'!AG$1,FALSE)</f>
        <v>76.305897906238897</v>
      </c>
      <c r="N86" s="122">
        <f>VLOOKUP($A86,'ADR Raw Data'!$B$6:$BE$43,'ADR Raw Data'!AH$1,FALSE)</f>
        <v>82.541322695985798</v>
      </c>
      <c r="O86" s="122">
        <f>VLOOKUP($A86,'ADR Raw Data'!$B$6:$BE$43,'ADR Raw Data'!AI$1,FALSE)</f>
        <v>86.455501571249002</v>
      </c>
      <c r="P86" s="122">
        <f>VLOOKUP($A86,'ADR Raw Data'!$B$6:$BE$43,'ADR Raw Data'!AJ$1,FALSE)</f>
        <v>89.121783485137698</v>
      </c>
      <c r="Q86" s="122">
        <f>VLOOKUP($A86,'ADR Raw Data'!$B$6:$BE$43,'ADR Raw Data'!AK$1,FALSE)</f>
        <v>89.678972248620795</v>
      </c>
      <c r="R86" s="123">
        <f>VLOOKUP($A86,'ADR Raw Data'!$B$6:$BE$43,'ADR Raw Data'!AL$1,FALSE)</f>
        <v>85.271681315193206</v>
      </c>
      <c r="S86" s="122">
        <f>VLOOKUP($A86,'ADR Raw Data'!$B$6:$BE$43,'ADR Raw Data'!AN$1,FALSE)</f>
        <v>100.485149229702</v>
      </c>
      <c r="T86" s="122">
        <f>VLOOKUP($A86,'ADR Raw Data'!$B$6:$BE$43,'ADR Raw Data'!AO$1,FALSE)</f>
        <v>102.430191111751</v>
      </c>
      <c r="U86" s="123">
        <f>VLOOKUP($A86,'ADR Raw Data'!$B$6:$BE$43,'ADR Raw Data'!AP$1,FALSE)</f>
        <v>101.472542262383</v>
      </c>
      <c r="V86" s="124">
        <f>VLOOKUP($A86,'ADR Raw Data'!$B$6:$BE$43,'ADR Raw Data'!AR$1,FALSE)</f>
        <v>90.554041411064802</v>
      </c>
      <c r="X86" s="121">
        <f>VLOOKUP($A86,'RevPAR Raw Data'!$B$6:$BE$43,'RevPAR Raw Data'!AG$1,FALSE)</f>
        <v>38.279783625689603</v>
      </c>
      <c r="Y86" s="122">
        <f>VLOOKUP($A86,'RevPAR Raw Data'!$B$6:$BE$43,'RevPAR Raw Data'!AH$1,FALSE)</f>
        <v>47.923358844956802</v>
      </c>
      <c r="Z86" s="122">
        <f>VLOOKUP($A86,'RevPAR Raw Data'!$B$6:$BE$43,'RevPAR Raw Data'!AI$1,FALSE)</f>
        <v>53.513374893902899</v>
      </c>
      <c r="AA86" s="122">
        <f>VLOOKUP($A86,'RevPAR Raw Data'!$B$6:$BE$43,'RevPAR Raw Data'!AJ$1,FALSE)</f>
        <v>57.7892170108926</v>
      </c>
      <c r="AB86" s="122">
        <f>VLOOKUP($A86,'RevPAR Raw Data'!$B$6:$BE$43,'RevPAR Raw Data'!AK$1,FALSE)</f>
        <v>58.068054282783898</v>
      </c>
      <c r="AC86" s="123">
        <f>VLOOKUP($A86,'RevPAR Raw Data'!$B$6:$BE$43,'RevPAR Raw Data'!AL$1,FALSE)</f>
        <v>51.114757731645199</v>
      </c>
      <c r="AD86" s="122">
        <f>VLOOKUP($A86,'RevPAR Raw Data'!$B$6:$BE$43,'RevPAR Raw Data'!AN$1,FALSE)</f>
        <v>71.739061660065005</v>
      </c>
      <c r="AE86" s="122">
        <f>VLOOKUP($A86,'RevPAR Raw Data'!$B$6:$BE$43,'RevPAR Raw Data'!AO$1,FALSE)</f>
        <v>75.398995536851004</v>
      </c>
      <c r="AF86" s="123">
        <f>VLOOKUP($A86,'RevPAR Raw Data'!$B$6:$BE$43,'RevPAR Raw Data'!AP$1,FALSE)</f>
        <v>73.569028598458004</v>
      </c>
      <c r="AG86" s="124">
        <f>VLOOKUP($A86,'RevPAR Raw Data'!$B$6:$BE$43,'RevPAR Raw Data'!AR$1,FALSE)</f>
        <v>57.530263693591699</v>
      </c>
    </row>
    <row r="87" spans="1:33" x14ac:dyDescent="0.2">
      <c r="A87" s="101" t="s">
        <v>125</v>
      </c>
      <c r="B87" s="89">
        <f>(VLOOKUP($A86,'Occupancy Raw Data'!$B$8:$BE$51,'Occupancy Raw Data'!AT$3,FALSE))/100</f>
        <v>5.6819434053208395E-3</v>
      </c>
      <c r="C87" s="90">
        <f>(VLOOKUP($A86,'Occupancy Raw Data'!$B$8:$BE$51,'Occupancy Raw Data'!AU$3,FALSE))/100</f>
        <v>-3.5225934206081701E-2</v>
      </c>
      <c r="D87" s="90">
        <f>(VLOOKUP($A86,'Occupancy Raw Data'!$B$8:$BE$51,'Occupancy Raw Data'!AV$3,FALSE))/100</f>
        <v>-3.8167256786982205E-2</v>
      </c>
      <c r="E87" s="90">
        <f>(VLOOKUP($A86,'Occupancy Raw Data'!$B$8:$BE$51,'Occupancy Raw Data'!AW$3,FALSE))/100</f>
        <v>-2.3012586718977198E-3</v>
      </c>
      <c r="F87" s="90">
        <f>(VLOOKUP($A86,'Occupancy Raw Data'!$B$8:$BE$51,'Occupancy Raw Data'!AX$3,FALSE))/100</f>
        <v>1.17100698574949E-2</v>
      </c>
      <c r="G87" s="90">
        <f>(VLOOKUP($A86,'Occupancy Raw Data'!$B$8:$BE$51,'Occupancy Raw Data'!AY$3,FALSE))/100</f>
        <v>-1.2170808819180501E-2</v>
      </c>
      <c r="H87" s="91">
        <f>(VLOOKUP($A86,'Occupancy Raw Data'!$B$8:$BE$51,'Occupancy Raw Data'!BA$3,FALSE))/100</f>
        <v>4.7043568464730207E-2</v>
      </c>
      <c r="I87" s="91">
        <f>(VLOOKUP($A86,'Occupancy Raw Data'!$B$8:$BE$51,'Occupancy Raw Data'!BB$3,FALSE))/100</f>
        <v>3.8363681716138597E-2</v>
      </c>
      <c r="J87" s="90">
        <f>(VLOOKUP($A86,'Occupancy Raw Data'!$B$8:$BE$51,'Occupancy Raw Data'!BC$3,FALSE))/100</f>
        <v>4.2619198982835303E-2</v>
      </c>
      <c r="K87" s="92">
        <f>(VLOOKUP($A86,'Occupancy Raw Data'!$B$8:$BE$51,'Occupancy Raw Data'!BE$3,FALSE))/100</f>
        <v>4.92563644449208E-3</v>
      </c>
      <c r="M87" s="89">
        <f>(VLOOKUP($A86,'ADR Raw Data'!$B$6:$BE$49,'ADR Raw Data'!AT$1,FALSE))/100</f>
        <v>-2.53624098471938E-2</v>
      </c>
      <c r="N87" s="90">
        <f>(VLOOKUP($A86,'ADR Raw Data'!$B$6:$BE$49,'ADR Raw Data'!AU$1,FALSE))/100</f>
        <v>-2.7081337021987298E-2</v>
      </c>
      <c r="O87" s="90">
        <f>(VLOOKUP($A86,'ADR Raw Data'!$B$6:$BE$49,'ADR Raw Data'!AV$1,FALSE))/100</f>
        <v>-2.8389060337240403E-2</v>
      </c>
      <c r="P87" s="90">
        <f>(VLOOKUP($A86,'ADR Raw Data'!$B$6:$BE$49,'ADR Raw Data'!AW$1,FALSE))/100</f>
        <v>-1.2515223701657101E-2</v>
      </c>
      <c r="Q87" s="90">
        <f>(VLOOKUP($A86,'ADR Raw Data'!$B$6:$BE$49,'ADR Raw Data'!AX$1,FALSE))/100</f>
        <v>-7.8656593937738595E-3</v>
      </c>
      <c r="R87" s="90">
        <f>(VLOOKUP($A86,'ADR Raw Data'!$B$6:$BE$49,'ADR Raw Data'!AY$1,FALSE))/100</f>
        <v>-1.9543982009074E-2</v>
      </c>
      <c r="S87" s="91">
        <f>(VLOOKUP($A86,'ADR Raw Data'!$B$6:$BE$49,'ADR Raw Data'!BA$1,FALSE))/100</f>
        <v>4.3014963234523605E-3</v>
      </c>
      <c r="T87" s="91">
        <f>(VLOOKUP($A86,'ADR Raw Data'!$B$6:$BE$49,'ADR Raw Data'!BB$1,FALSE))/100</f>
        <v>1.67973042544635E-3</v>
      </c>
      <c r="U87" s="90">
        <f>(VLOOKUP($A86,'ADR Raw Data'!$B$6:$BE$49,'ADR Raw Data'!BC$1,FALSE))/100</f>
        <v>2.9108471833850002E-3</v>
      </c>
      <c r="V87" s="92">
        <f>(VLOOKUP($A86,'ADR Raw Data'!$B$6:$BE$49,'ADR Raw Data'!BE$1,FALSE))/100</f>
        <v>-9.7962094222204706E-3</v>
      </c>
      <c r="X87" s="89">
        <f>(VLOOKUP($A86,'RevPAR Raw Data'!$B$6:$BE$49,'RevPAR Raw Data'!AT$1,FALSE))/100</f>
        <v>-1.9824574219247298E-2</v>
      </c>
      <c r="Y87" s="90">
        <f>(VLOOKUP($A86,'RevPAR Raw Data'!$B$6:$BE$49,'RevPAR Raw Data'!AU$1,FALSE))/100</f>
        <v>-6.1353305831919801E-2</v>
      </c>
      <c r="Z87" s="90">
        <f>(VLOOKUP($A86,'RevPAR Raw Data'!$B$6:$BE$49,'RevPAR Raw Data'!AV$1,FALSE))/100</f>
        <v>-6.5472784568390091E-2</v>
      </c>
      <c r="AA87" s="90">
        <f>(VLOOKUP($A86,'RevPAR Raw Data'!$B$6:$BE$49,'RevPAR Raw Data'!AW$1,FALSE))/100</f>
        <v>-1.4787681606480601E-2</v>
      </c>
      <c r="AB87" s="90">
        <f>(VLOOKUP($A86,'RevPAR Raw Data'!$B$6:$BE$49,'RevPAR Raw Data'!AX$1,FALSE))/100</f>
        <v>3.7523030427447104E-3</v>
      </c>
      <c r="AC87" s="90">
        <f>(VLOOKUP($A86,'RevPAR Raw Data'!$B$6:$BE$49,'RevPAR Raw Data'!AY$1,FALSE))/100</f>
        <v>-3.1476924759656702E-2</v>
      </c>
      <c r="AD87" s="91">
        <f>(VLOOKUP($A86,'RevPAR Raw Data'!$B$6:$BE$49,'RevPAR Raw Data'!BA$1,FALSE))/100</f>
        <v>5.1547422524975704E-2</v>
      </c>
      <c r="AE87" s="91">
        <f>(VLOOKUP($A86,'RevPAR Raw Data'!$B$6:$BE$49,'RevPAR Raw Data'!BB$1,FALSE))/100</f>
        <v>4.0107852784995707E-2</v>
      </c>
      <c r="AF87" s="90">
        <f>(VLOOKUP($A86,'RevPAR Raw Data'!$B$6:$BE$49,'RevPAR Raw Data'!BC$1,FALSE))/100</f>
        <v>4.5654104141537602E-2</v>
      </c>
      <c r="AG87" s="92">
        <f>(VLOOKUP($A86,'RevPAR Raw Data'!$B$6:$BE$49,'RevPAR Raw Data'!BE$1,FALSE))/100</f>
        <v>-4.9188255438763501E-3</v>
      </c>
    </row>
    <row r="88" spans="1:33" x14ac:dyDescent="0.2">
      <c r="A88" s="139"/>
      <c r="B88" s="117"/>
      <c r="C88" s="118"/>
      <c r="D88" s="118"/>
      <c r="E88" s="118"/>
      <c r="F88" s="118"/>
      <c r="G88" s="119"/>
      <c r="H88" s="99"/>
      <c r="I88" s="99"/>
      <c r="J88" s="119"/>
      <c r="K88" s="120"/>
      <c r="M88" s="121"/>
      <c r="N88" s="122"/>
      <c r="O88" s="122"/>
      <c r="P88" s="122"/>
      <c r="Q88" s="122"/>
      <c r="R88" s="123"/>
      <c r="S88" s="122"/>
      <c r="T88" s="122"/>
      <c r="U88" s="123"/>
      <c r="V88" s="124"/>
      <c r="X88" s="121"/>
      <c r="Y88" s="122"/>
      <c r="Z88" s="122"/>
      <c r="AA88" s="122"/>
      <c r="AB88" s="122"/>
      <c r="AC88" s="123"/>
      <c r="AD88" s="122"/>
      <c r="AE88" s="122"/>
      <c r="AF88" s="123"/>
      <c r="AG88" s="124"/>
    </row>
    <row r="89" spans="1:33" x14ac:dyDescent="0.2">
      <c r="A89" s="116" t="s">
        <v>88</v>
      </c>
      <c r="B89" s="117">
        <f>(VLOOKUP($A89,'Occupancy Raw Data'!$B$8:$BE$45,'Occupancy Raw Data'!AG$3,FALSE))/100</f>
        <v>0.56063531063531002</v>
      </c>
      <c r="C89" s="118">
        <f>(VLOOKUP($A89,'Occupancy Raw Data'!$B$8:$BE$45,'Occupancy Raw Data'!AH$3,FALSE))/100</f>
        <v>0.61403123903123902</v>
      </c>
      <c r="D89" s="118">
        <f>(VLOOKUP($A89,'Occupancy Raw Data'!$B$8:$BE$45,'Occupancy Raw Data'!AI$3,FALSE))/100</f>
        <v>0.66979641979641902</v>
      </c>
      <c r="E89" s="118">
        <f>(VLOOKUP($A89,'Occupancy Raw Data'!$B$8:$BE$45,'Occupancy Raw Data'!AJ$3,FALSE))/100</f>
        <v>0.66997191997191907</v>
      </c>
      <c r="F89" s="118">
        <f>(VLOOKUP($A89,'Occupancy Raw Data'!$B$8:$BE$45,'Occupancy Raw Data'!AK$3,FALSE))/100</f>
        <v>0.66189891189891104</v>
      </c>
      <c r="G89" s="119">
        <f>(VLOOKUP($A89,'Occupancy Raw Data'!$B$8:$BE$45,'Occupancy Raw Data'!AL$3,FALSE))/100</f>
        <v>0.63526676026675999</v>
      </c>
      <c r="H89" s="99">
        <f>(VLOOKUP($A89,'Occupancy Raw Data'!$B$8:$BE$45,'Occupancy Raw Data'!AN$3,FALSE))/100</f>
        <v>0.75438750438750402</v>
      </c>
      <c r="I89" s="99">
        <f>(VLOOKUP($A89,'Occupancy Raw Data'!$B$8:$BE$45,'Occupancy Raw Data'!AO$3,FALSE))/100</f>
        <v>0.73266935766935704</v>
      </c>
      <c r="J89" s="119">
        <f>(VLOOKUP($A89,'Occupancy Raw Data'!$B$8:$BE$45,'Occupancy Raw Data'!AP$3,FALSE))/100</f>
        <v>0.74352843102843091</v>
      </c>
      <c r="K89" s="120">
        <f>(VLOOKUP($A89,'Occupancy Raw Data'!$B$8:$BE$45,'Occupancy Raw Data'!AR$3,FALSE))/100</f>
        <v>0.66619866619866597</v>
      </c>
      <c r="M89" s="121">
        <f>VLOOKUP($A89,'ADR Raw Data'!$B$6:$BE$43,'ADR Raw Data'!AG$1,FALSE)</f>
        <v>104.6404572077</v>
      </c>
      <c r="N89" s="122">
        <f>VLOOKUP($A89,'ADR Raw Data'!$B$6:$BE$43,'ADR Raw Data'!AH$1,FALSE)</f>
        <v>112.14884547338301</v>
      </c>
      <c r="O89" s="122">
        <f>VLOOKUP($A89,'ADR Raw Data'!$B$6:$BE$43,'ADR Raw Data'!AI$1,FALSE)</f>
        <v>116.094509897812</v>
      </c>
      <c r="P89" s="122">
        <f>VLOOKUP($A89,'ADR Raw Data'!$B$6:$BE$43,'ADR Raw Data'!AJ$1,FALSE)</f>
        <v>118.94004730844701</v>
      </c>
      <c r="Q89" s="122">
        <f>VLOOKUP($A89,'ADR Raw Data'!$B$6:$BE$43,'ADR Raw Data'!AK$1,FALSE)</f>
        <v>118.770092496354</v>
      </c>
      <c r="R89" s="123">
        <f>VLOOKUP($A89,'ADR Raw Data'!$B$6:$BE$43,'ADR Raw Data'!AL$1,FALSE)</f>
        <v>114.467819331445</v>
      </c>
      <c r="S89" s="122">
        <f>VLOOKUP($A89,'ADR Raw Data'!$B$6:$BE$43,'ADR Raw Data'!AN$1,FALSE)</f>
        <v>128.27698246481299</v>
      </c>
      <c r="T89" s="122">
        <f>VLOOKUP($A89,'ADR Raw Data'!$B$6:$BE$43,'ADR Raw Data'!AO$1,FALSE)</f>
        <v>128.163753823582</v>
      </c>
      <c r="U89" s="123">
        <f>VLOOKUP($A89,'ADR Raw Data'!$B$6:$BE$43,'ADR Raw Data'!AP$1,FALSE)</f>
        <v>128.221194984215</v>
      </c>
      <c r="V89" s="124">
        <f>VLOOKUP($A89,'ADR Raw Data'!$B$6:$BE$43,'ADR Raw Data'!AR$1,FALSE)</f>
        <v>118.853480563186</v>
      </c>
      <c r="X89" s="121">
        <f>VLOOKUP($A89,'RevPAR Raw Data'!$B$6:$BE$43,'RevPAR Raw Data'!AG$1,FALSE)</f>
        <v>58.665135231660201</v>
      </c>
      <c r="Y89" s="122">
        <f>VLOOKUP($A89,'RevPAR Raw Data'!$B$6:$BE$43,'RevPAR Raw Data'!AH$1,FALSE)</f>
        <v>68.862894541944499</v>
      </c>
      <c r="Z89" s="122">
        <f>VLOOKUP($A89,'RevPAR Raw Data'!$B$6:$BE$43,'RevPAR Raw Data'!AI$1,FALSE)</f>
        <v>77.759687087574505</v>
      </c>
      <c r="AA89" s="122">
        <f>VLOOKUP($A89,'RevPAR Raw Data'!$B$6:$BE$43,'RevPAR Raw Data'!AJ$1,FALSE)</f>
        <v>79.686491856791804</v>
      </c>
      <c r="AB89" s="122">
        <f>VLOOKUP($A89,'RevPAR Raw Data'!$B$6:$BE$43,'RevPAR Raw Data'!AK$1,FALSE)</f>
        <v>78.613794989469895</v>
      </c>
      <c r="AC89" s="123">
        <f>VLOOKUP($A89,'RevPAR Raw Data'!$B$6:$BE$43,'RevPAR Raw Data'!AL$1,FALSE)</f>
        <v>72.717600741488198</v>
      </c>
      <c r="AD89" s="122">
        <f>VLOOKUP($A89,'RevPAR Raw Data'!$B$6:$BE$43,'RevPAR Raw Data'!AN$1,FALSE)</f>
        <v>96.770552671990103</v>
      </c>
      <c r="AE89" s="122">
        <f>VLOOKUP($A89,'RevPAR Raw Data'!$B$6:$BE$43,'RevPAR Raw Data'!AO$1,FALSE)</f>
        <v>93.9016551904176</v>
      </c>
      <c r="AF89" s="123">
        <f>VLOOKUP($A89,'RevPAR Raw Data'!$B$6:$BE$43,'RevPAR Raw Data'!AP$1,FALSE)</f>
        <v>95.336103931203894</v>
      </c>
      <c r="AG89" s="124">
        <f>VLOOKUP($A89,'RevPAR Raw Data'!$B$6:$BE$43,'RevPAR Raw Data'!AR$1,FALSE)</f>
        <v>79.180030224264101</v>
      </c>
    </row>
    <row r="90" spans="1:33" x14ac:dyDescent="0.2">
      <c r="A90" s="101" t="s">
        <v>125</v>
      </c>
      <c r="B90" s="89">
        <f>(VLOOKUP($A89,'Occupancy Raw Data'!$B$8:$BE$51,'Occupancy Raw Data'!AT$3,FALSE))/100</f>
        <v>7.0924017629850594E-2</v>
      </c>
      <c r="C90" s="90">
        <f>(VLOOKUP($A89,'Occupancy Raw Data'!$B$8:$BE$51,'Occupancy Raw Data'!AU$3,FALSE))/100</f>
        <v>-9.3321754908201309E-3</v>
      </c>
      <c r="D90" s="90">
        <f>(VLOOKUP($A89,'Occupancy Raw Data'!$B$8:$BE$51,'Occupancy Raw Data'!AV$3,FALSE))/100</f>
        <v>1.08789825101881E-3</v>
      </c>
      <c r="E90" s="90">
        <f>(VLOOKUP($A89,'Occupancy Raw Data'!$B$8:$BE$51,'Occupancy Raw Data'!AW$3,FALSE))/100</f>
        <v>-1.32297354196014E-2</v>
      </c>
      <c r="F90" s="90">
        <f>(VLOOKUP($A89,'Occupancy Raw Data'!$B$8:$BE$51,'Occupancy Raw Data'!AX$3,FALSE))/100</f>
        <v>-3.5666416923618299E-2</v>
      </c>
      <c r="G90" s="90">
        <f>(VLOOKUP($A89,'Occupancy Raw Data'!$B$8:$BE$51,'Occupancy Raw Data'!AY$3,FALSE))/100</f>
        <v>-4.3750683225276995E-4</v>
      </c>
      <c r="H90" s="91">
        <f>(VLOOKUP($A89,'Occupancy Raw Data'!$B$8:$BE$51,'Occupancy Raw Data'!BA$3,FALSE))/100</f>
        <v>2.7889104397725004E-2</v>
      </c>
      <c r="I90" s="91">
        <f>(VLOOKUP($A89,'Occupancy Raw Data'!$B$8:$BE$51,'Occupancy Raw Data'!BB$3,FALSE))/100</f>
        <v>-1.2871924432926E-2</v>
      </c>
      <c r="J90" s="90">
        <f>(VLOOKUP($A89,'Occupancy Raw Data'!$B$8:$BE$51,'Occupancy Raw Data'!BC$3,FALSE))/100</f>
        <v>7.3939393521498999E-3</v>
      </c>
      <c r="K90" s="92">
        <f>(VLOOKUP($A89,'Occupancy Raw Data'!$B$8:$BE$51,'Occupancy Raw Data'!BE$3,FALSE))/100</f>
        <v>2.0465200692160097E-3</v>
      </c>
      <c r="M90" s="89">
        <f>(VLOOKUP($A89,'ADR Raw Data'!$B$6:$BE$49,'ADR Raw Data'!AT$1,FALSE))/100</f>
        <v>2.4673131616526799E-2</v>
      </c>
      <c r="N90" s="90">
        <f>(VLOOKUP($A89,'ADR Raw Data'!$B$6:$BE$49,'ADR Raw Data'!AU$1,FALSE))/100</f>
        <v>-3.9796170248252898E-3</v>
      </c>
      <c r="O90" s="90">
        <f>(VLOOKUP($A89,'ADR Raw Data'!$B$6:$BE$49,'ADR Raw Data'!AV$1,FALSE))/100</f>
        <v>-3.1538359635313797E-2</v>
      </c>
      <c r="P90" s="90">
        <f>(VLOOKUP($A89,'ADR Raw Data'!$B$6:$BE$49,'ADR Raw Data'!AW$1,FALSE))/100</f>
        <v>8.0605416388147295E-3</v>
      </c>
      <c r="Q90" s="90">
        <f>(VLOOKUP($A89,'ADR Raw Data'!$B$6:$BE$49,'ADR Raw Data'!AX$1,FALSE))/100</f>
        <v>1.59477012758996E-2</v>
      </c>
      <c r="R90" s="90">
        <f>(VLOOKUP($A89,'ADR Raw Data'!$B$6:$BE$49,'ADR Raw Data'!AY$1,FALSE))/100</f>
        <v>-1.61066706256012E-4</v>
      </c>
      <c r="S90" s="91">
        <f>(VLOOKUP($A89,'ADR Raw Data'!$B$6:$BE$49,'ADR Raw Data'!BA$1,FALSE))/100</f>
        <v>-1.65722312778076E-2</v>
      </c>
      <c r="T90" s="91">
        <f>(VLOOKUP($A89,'ADR Raw Data'!$B$6:$BE$49,'ADR Raw Data'!BB$1,FALSE))/100</f>
        <v>-5.6092711734775005E-3</v>
      </c>
      <c r="U90" s="90">
        <f>(VLOOKUP($A89,'ADR Raw Data'!$B$6:$BE$49,'ADR Raw Data'!BC$1,FALSE))/100</f>
        <v>-1.1083885619953699E-2</v>
      </c>
      <c r="V90" s="92">
        <f>(VLOOKUP($A89,'ADR Raw Data'!$B$6:$BE$49,'ADR Raw Data'!BE$1,FALSE))/100</f>
        <v>-3.7313523582328699E-3</v>
      </c>
      <c r="X90" s="89">
        <f>(VLOOKUP($A89,'RevPAR Raw Data'!$B$6:$BE$49,'RevPAR Raw Data'!AT$1,FALSE))/100</f>
        <v>9.7347066868131604E-2</v>
      </c>
      <c r="Y90" s="90">
        <f>(VLOOKUP($A89,'RevPAR Raw Data'!$B$6:$BE$49,'RevPAR Raw Data'!AU$1,FALSE))/100</f>
        <v>-1.3274654031183499E-2</v>
      </c>
      <c r="Z90" s="90">
        <f>(VLOOKUP($A89,'RevPAR Raw Data'!$B$6:$BE$49,'RevPAR Raw Data'!AV$1,FALSE))/100</f>
        <v>-3.0484771910582201E-2</v>
      </c>
      <c r="AA90" s="90">
        <f>(VLOOKUP($A89,'RevPAR Raw Data'!$B$6:$BE$49,'RevPAR Raw Data'!AW$1,FALSE))/100</f>
        <v>-5.2758326140069298E-3</v>
      </c>
      <c r="AB90" s="90">
        <f>(VLOOKUP($A89,'RevPAR Raw Data'!$B$6:$BE$49,'RevPAR Raw Data'!AX$1,FALSE))/100</f>
        <v>-2.0287513010398103E-2</v>
      </c>
      <c r="AC90" s="90">
        <f>(VLOOKUP($A89,'RevPAR Raw Data'!$B$6:$BE$49,'RevPAR Raw Data'!AY$1,FALSE))/100</f>
        <v>-5.9850307072434707E-4</v>
      </c>
      <c r="AD90" s="91">
        <f>(VLOOKUP($A89,'RevPAR Raw Data'!$B$6:$BE$49,'RevPAR Raw Data'!BA$1,FALSE))/100</f>
        <v>1.08546884317074E-2</v>
      </c>
      <c r="AE90" s="91">
        <f>(VLOOKUP($A89,'RevPAR Raw Data'!$B$6:$BE$49,'RevPAR Raw Data'!BB$1,FALSE))/100</f>
        <v>-1.84089934917347E-2</v>
      </c>
      <c r="AF90" s="90">
        <f>(VLOOKUP($A89,'RevPAR Raw Data'!$B$6:$BE$49,'RevPAR Raw Data'!BC$1,FALSE))/100</f>
        <v>-3.7718998458639501E-3</v>
      </c>
      <c r="AG90" s="92">
        <f>(VLOOKUP($A89,'RevPAR Raw Data'!$B$6:$BE$49,'RevPAR Raw Data'!BE$1,FALSE))/100</f>
        <v>-1.6924685765032901E-3</v>
      </c>
    </row>
    <row r="91" spans="1:33" x14ac:dyDescent="0.2">
      <c r="A91" s="139"/>
      <c r="B91" s="117"/>
      <c r="C91" s="118"/>
      <c r="D91" s="118"/>
      <c r="E91" s="118"/>
      <c r="F91" s="118"/>
      <c r="G91" s="119"/>
      <c r="H91" s="99"/>
      <c r="I91" s="99"/>
      <c r="J91" s="119"/>
      <c r="K91" s="120"/>
      <c r="M91" s="121"/>
      <c r="N91" s="122"/>
      <c r="O91" s="122"/>
      <c r="P91" s="122"/>
      <c r="Q91" s="122"/>
      <c r="R91" s="123"/>
      <c r="S91" s="122"/>
      <c r="T91" s="122"/>
      <c r="U91" s="123"/>
      <c r="V91" s="124"/>
      <c r="X91" s="121"/>
      <c r="Y91" s="122"/>
      <c r="Z91" s="122"/>
      <c r="AA91" s="122"/>
      <c r="AB91" s="122"/>
      <c r="AC91" s="123"/>
      <c r="AD91" s="122"/>
      <c r="AE91" s="122"/>
      <c r="AF91" s="123"/>
      <c r="AG91" s="124"/>
    </row>
    <row r="92" spans="1:33" x14ac:dyDescent="0.2">
      <c r="A92" s="116" t="s">
        <v>89</v>
      </c>
      <c r="B92" s="117">
        <f>(VLOOKUP($A92,'Occupancy Raw Data'!$B$8:$BE$45,'Occupancy Raw Data'!AG$3,FALSE))/100</f>
        <v>0.397025216706067</v>
      </c>
      <c r="C92" s="118">
        <f>(VLOOKUP($A92,'Occupancy Raw Data'!$B$8:$BE$45,'Occupancy Raw Data'!AH$3,FALSE))/100</f>
        <v>0.46979905437352198</v>
      </c>
      <c r="D92" s="118">
        <f>(VLOOKUP($A92,'Occupancy Raw Data'!$B$8:$BE$45,'Occupancy Raw Data'!AI$3,FALSE))/100</f>
        <v>0.50799842395587003</v>
      </c>
      <c r="E92" s="118">
        <f>(VLOOKUP($A92,'Occupancy Raw Data'!$B$8:$BE$45,'Occupancy Raw Data'!AJ$3,FALSE))/100</f>
        <v>0.53043735224586197</v>
      </c>
      <c r="F92" s="118">
        <f>(VLOOKUP($A92,'Occupancy Raw Data'!$B$8:$BE$45,'Occupancy Raw Data'!AK$3,FALSE))/100</f>
        <v>0.55862884160756499</v>
      </c>
      <c r="G92" s="119">
        <f>(VLOOKUP($A92,'Occupancy Raw Data'!$B$8:$BE$45,'Occupancy Raw Data'!AL$3,FALSE))/100</f>
        <v>0.49277777777777698</v>
      </c>
      <c r="H92" s="99">
        <f>(VLOOKUP($A92,'Occupancy Raw Data'!$B$8:$BE$45,'Occupancy Raw Data'!AN$3,FALSE))/100</f>
        <v>0.781895193065405</v>
      </c>
      <c r="I92" s="99">
        <f>(VLOOKUP($A92,'Occupancy Raw Data'!$B$8:$BE$45,'Occupancy Raw Data'!AO$3,FALSE))/100</f>
        <v>0.80326805096743703</v>
      </c>
      <c r="J92" s="119">
        <f>(VLOOKUP($A92,'Occupancy Raw Data'!$B$8:$BE$45,'Occupancy Raw Data'!AP$3,FALSE))/100</f>
        <v>0.79259171783970994</v>
      </c>
      <c r="K92" s="120">
        <f>(VLOOKUP($A92,'Occupancy Raw Data'!$B$8:$BE$45,'Occupancy Raw Data'!AR$3,FALSE))/100</f>
        <v>0.57849674747338298</v>
      </c>
      <c r="M92" s="121">
        <f>VLOOKUP($A92,'ADR Raw Data'!$B$6:$BE$43,'ADR Raw Data'!AG$1,FALSE)</f>
        <v>108.732551381928</v>
      </c>
      <c r="N92" s="122">
        <f>VLOOKUP($A92,'ADR Raw Data'!$B$6:$BE$43,'ADR Raw Data'!AH$1,FALSE)</f>
        <v>110.91750322052999</v>
      </c>
      <c r="O92" s="122">
        <f>VLOOKUP($A92,'ADR Raw Data'!$B$6:$BE$43,'ADR Raw Data'!AI$1,FALSE)</f>
        <v>115.335993864887</v>
      </c>
      <c r="P92" s="122">
        <f>VLOOKUP($A92,'ADR Raw Data'!$B$6:$BE$43,'ADR Raw Data'!AJ$1,FALSE)</f>
        <v>117.96178791086299</v>
      </c>
      <c r="Q92" s="122">
        <f>VLOOKUP($A92,'ADR Raw Data'!$B$6:$BE$43,'ADR Raw Data'!AK$1,FALSE)</f>
        <v>119.176113330512</v>
      </c>
      <c r="R92" s="123">
        <f>VLOOKUP($A92,'ADR Raw Data'!$B$6:$BE$43,'ADR Raw Data'!AL$1,FALSE)</f>
        <v>114.86539018446101</v>
      </c>
      <c r="S92" s="122">
        <f>VLOOKUP($A92,'ADR Raw Data'!$B$6:$BE$43,'ADR Raw Data'!AN$1,FALSE)</f>
        <v>154.97569742245901</v>
      </c>
      <c r="T92" s="122">
        <f>VLOOKUP($A92,'ADR Raw Data'!$B$6:$BE$43,'ADR Raw Data'!AO$1,FALSE)</f>
        <v>159.05300405375601</v>
      </c>
      <c r="U92" s="123">
        <f>VLOOKUP($A92,'ADR Raw Data'!$B$6:$BE$43,'ADR Raw Data'!AP$1,FALSE)</f>
        <v>157.04376364042699</v>
      </c>
      <c r="V92" s="124">
        <f>VLOOKUP($A92,'ADR Raw Data'!$B$6:$BE$43,'ADR Raw Data'!AR$1,FALSE)</f>
        <v>131.387425903787</v>
      </c>
      <c r="X92" s="121">
        <f>VLOOKUP($A92,'RevPAR Raw Data'!$B$6:$BE$43,'RevPAR Raw Data'!AG$1,FALSE)</f>
        <v>43.169564775413697</v>
      </c>
      <c r="Y92" s="122">
        <f>VLOOKUP($A92,'RevPAR Raw Data'!$B$6:$BE$43,'RevPAR Raw Data'!AH$1,FALSE)</f>
        <v>52.108938126477497</v>
      </c>
      <c r="Z92" s="122">
        <f>VLOOKUP($A92,'RevPAR Raw Data'!$B$6:$BE$43,'RevPAR Raw Data'!AI$1,FALSE)</f>
        <v>58.590503108747001</v>
      </c>
      <c r="AA92" s="122">
        <f>VLOOKUP($A92,'RevPAR Raw Data'!$B$6:$BE$43,'RevPAR Raw Data'!AJ$1,FALSE)</f>
        <v>62.571338445626402</v>
      </c>
      <c r="AB92" s="122">
        <f>VLOOKUP($A92,'RevPAR Raw Data'!$B$6:$BE$43,'RevPAR Raw Data'!AK$1,FALSE)</f>
        <v>66.575214137115793</v>
      </c>
      <c r="AC92" s="123">
        <f>VLOOKUP($A92,'RevPAR Raw Data'!$B$6:$BE$43,'RevPAR Raw Data'!AL$1,FALSE)</f>
        <v>56.603111718676097</v>
      </c>
      <c r="AD92" s="122">
        <f>VLOOKUP($A92,'RevPAR Raw Data'!$B$6:$BE$43,'RevPAR Raw Data'!AN$1,FALSE)</f>
        <v>121.174752856579</v>
      </c>
      <c r="AE92" s="122">
        <f>VLOOKUP($A92,'RevPAR Raw Data'!$B$6:$BE$43,'RevPAR Raw Data'!AO$1,FALSE)</f>
        <v>127.762196566776</v>
      </c>
      <c r="AF92" s="123">
        <f>VLOOKUP($A92,'RevPAR Raw Data'!$B$6:$BE$43,'RevPAR Raw Data'!AP$1,FALSE)</f>
        <v>124.471586399779</v>
      </c>
      <c r="AG92" s="124">
        <f>VLOOKUP($A92,'RevPAR Raw Data'!$B$6:$BE$43,'RevPAR Raw Data'!AR$1,FALSE)</f>
        <v>76.007198544241106</v>
      </c>
    </row>
    <row r="93" spans="1:33" x14ac:dyDescent="0.2">
      <c r="A93" s="101" t="s">
        <v>125</v>
      </c>
      <c r="B93" s="89">
        <f>(VLOOKUP($A92,'Occupancy Raw Data'!$B$8:$BE$51,'Occupancy Raw Data'!AT$3,FALSE))/100</f>
        <v>-4.5206349025061099E-2</v>
      </c>
      <c r="C93" s="90">
        <f>(VLOOKUP($A92,'Occupancy Raw Data'!$B$8:$BE$51,'Occupancy Raw Data'!AU$3,FALSE))/100</f>
        <v>-2.8050803244999201E-2</v>
      </c>
      <c r="D93" s="90">
        <f>(VLOOKUP($A92,'Occupancy Raw Data'!$B$8:$BE$51,'Occupancy Raw Data'!AV$3,FALSE))/100</f>
        <v>-3.4728594855549101E-3</v>
      </c>
      <c r="E93" s="90">
        <f>(VLOOKUP($A92,'Occupancy Raw Data'!$B$8:$BE$51,'Occupancy Raw Data'!AW$3,FALSE))/100</f>
        <v>4.90377683412716E-3</v>
      </c>
      <c r="F93" s="90">
        <f>(VLOOKUP($A92,'Occupancy Raw Data'!$B$8:$BE$51,'Occupancy Raw Data'!AX$3,FALSE))/100</f>
        <v>-5.7009148053185595E-4</v>
      </c>
      <c r="G93" s="90">
        <f>(VLOOKUP($A92,'Occupancy Raw Data'!$B$8:$BE$51,'Occupancy Raw Data'!AY$3,FALSE))/100</f>
        <v>-1.2764506944937599E-2</v>
      </c>
      <c r="H93" s="91">
        <f>(VLOOKUP($A92,'Occupancy Raw Data'!$B$8:$BE$51,'Occupancy Raw Data'!BA$3,FALSE))/100</f>
        <v>6.6878366895541497E-2</v>
      </c>
      <c r="I93" s="91">
        <f>(VLOOKUP($A92,'Occupancy Raw Data'!$B$8:$BE$51,'Occupancy Raw Data'!BB$3,FALSE))/100</f>
        <v>3.44548946625634E-2</v>
      </c>
      <c r="J93" s="90">
        <f>(VLOOKUP($A92,'Occupancy Raw Data'!$B$8:$BE$51,'Occupancy Raw Data'!BC$3,FALSE))/100</f>
        <v>5.0211375392183601E-2</v>
      </c>
      <c r="K93" s="92">
        <f>(VLOOKUP($A92,'Occupancy Raw Data'!$B$8:$BE$51,'Occupancy Raw Data'!BE$3,FALSE))/100</f>
        <v>1.0877707041472199E-2</v>
      </c>
      <c r="M93" s="89">
        <f>(VLOOKUP($A92,'ADR Raw Data'!$B$6:$BE$49,'ADR Raw Data'!AT$1,FALSE))/100</f>
        <v>1.7952317518894201E-2</v>
      </c>
      <c r="N93" s="90">
        <f>(VLOOKUP($A92,'ADR Raw Data'!$B$6:$BE$49,'ADR Raw Data'!AU$1,FALSE))/100</f>
        <v>2.7110769424156599E-2</v>
      </c>
      <c r="O93" s="90">
        <f>(VLOOKUP($A92,'ADR Raw Data'!$B$6:$BE$49,'ADR Raw Data'!AV$1,FALSE))/100</f>
        <v>4.0891549789528997E-2</v>
      </c>
      <c r="P93" s="90">
        <f>(VLOOKUP($A92,'ADR Raw Data'!$B$6:$BE$49,'ADR Raw Data'!AW$1,FALSE))/100</f>
        <v>5.6027676867551002E-2</v>
      </c>
      <c r="Q93" s="90">
        <f>(VLOOKUP($A92,'ADR Raw Data'!$B$6:$BE$49,'ADR Raw Data'!AX$1,FALSE))/100</f>
        <v>5.3113470250785701E-2</v>
      </c>
      <c r="R93" s="90">
        <f>(VLOOKUP($A92,'ADR Raw Data'!$B$6:$BE$49,'ADR Raw Data'!AY$1,FALSE))/100</f>
        <v>4.1261913339509994E-2</v>
      </c>
      <c r="S93" s="91">
        <f>(VLOOKUP($A92,'ADR Raw Data'!$B$6:$BE$49,'ADR Raw Data'!BA$1,FALSE))/100</f>
        <v>4.0068813747465098E-2</v>
      </c>
      <c r="T93" s="91">
        <f>(VLOOKUP($A92,'ADR Raw Data'!$B$6:$BE$49,'ADR Raw Data'!BB$1,FALSE))/100</f>
        <v>6.1893565343409196E-3</v>
      </c>
      <c r="U93" s="90">
        <f>(VLOOKUP($A92,'ADR Raw Data'!$B$6:$BE$49,'ADR Raw Data'!BC$1,FALSE))/100</f>
        <v>2.1947861131391303E-2</v>
      </c>
      <c r="V93" s="92">
        <f>(VLOOKUP($A92,'ADR Raw Data'!$B$6:$BE$49,'ADR Raw Data'!BE$1,FALSE))/100</f>
        <v>3.7203149075861502E-2</v>
      </c>
      <c r="X93" s="89">
        <f>(VLOOKUP($A92,'RevPAR Raw Data'!$B$6:$BE$49,'RevPAR Raw Data'!AT$1,FALSE))/100</f>
        <v>-2.8065590237734698E-2</v>
      </c>
      <c r="Y93" s="90">
        <f>(VLOOKUP($A92,'RevPAR Raw Data'!$B$6:$BE$49,'RevPAR Raw Data'!AU$1,FALSE))/100</f>
        <v>-1.7005126797801002E-3</v>
      </c>
      <c r="Z93" s="90">
        <f>(VLOOKUP($A92,'RevPAR Raw Data'!$B$6:$BE$49,'RevPAR Raw Data'!AV$1,FALSE))/100</f>
        <v>3.7276679697408499E-2</v>
      </c>
      <c r="AA93" s="90">
        <f>(VLOOKUP($A92,'RevPAR Raw Data'!$B$6:$BE$49,'RevPAR Raw Data'!AW$1,FALSE))/100</f>
        <v>6.1206200925571198E-2</v>
      </c>
      <c r="AB93" s="90">
        <f>(VLOOKUP($A92,'RevPAR Raw Data'!$B$6:$BE$49,'RevPAR Raw Data'!AX$1,FALSE))/100</f>
        <v>5.2513099233362295E-2</v>
      </c>
      <c r="AC93" s="90">
        <f>(VLOOKUP($A92,'RevPAR Raw Data'!$B$6:$BE$49,'RevPAR Raw Data'!AY$1,FALSE))/100</f>
        <v>2.7970718415188802E-2</v>
      </c>
      <c r="AD93" s="91">
        <f>(VLOOKUP($A92,'RevPAR Raw Data'!$B$6:$BE$49,'RevPAR Raw Data'!BA$1,FALSE))/100</f>
        <v>0.10962691746987799</v>
      </c>
      <c r="AE93" s="91">
        <f>(VLOOKUP($A92,'RevPAR Raw Data'!$B$6:$BE$49,'RevPAR Raw Data'!BB$1,FALSE))/100</f>
        <v>4.0857504824324098E-2</v>
      </c>
      <c r="AF93" s="90">
        <f>(VLOOKUP($A92,'RevPAR Raw Data'!$B$6:$BE$49,'RevPAR Raw Data'!BC$1,FALSE))/100</f>
        <v>7.3261268817898698E-2</v>
      </c>
      <c r="AG93" s="92">
        <f>(VLOOKUP($A92,'RevPAR Raw Data'!$B$6:$BE$49,'RevPAR Raw Data'!BE$1,FALSE))/100</f>
        <v>4.8485541074001104E-2</v>
      </c>
    </row>
    <row r="94" spans="1:33" x14ac:dyDescent="0.2">
      <c r="A94" s="139"/>
      <c r="B94" s="117"/>
      <c r="C94" s="118"/>
      <c r="D94" s="118"/>
      <c r="E94" s="118"/>
      <c r="F94" s="118"/>
      <c r="G94" s="119"/>
      <c r="H94" s="99"/>
      <c r="I94" s="99"/>
      <c r="J94" s="119"/>
      <c r="K94" s="120"/>
      <c r="M94" s="121"/>
      <c r="N94" s="122"/>
      <c r="O94" s="122"/>
      <c r="P94" s="122"/>
      <c r="Q94" s="122"/>
      <c r="R94" s="123"/>
      <c r="S94" s="122"/>
      <c r="T94" s="122"/>
      <c r="U94" s="123"/>
      <c r="V94" s="124"/>
      <c r="X94" s="121"/>
      <c r="Y94" s="122"/>
      <c r="Z94" s="122"/>
      <c r="AA94" s="122"/>
      <c r="AB94" s="122"/>
      <c r="AC94" s="123"/>
      <c r="AD94" s="122"/>
      <c r="AE94" s="122"/>
      <c r="AF94" s="123"/>
      <c r="AG94" s="124"/>
    </row>
    <row r="95" spans="1:33" x14ac:dyDescent="0.2">
      <c r="A95" s="116" t="s">
        <v>29</v>
      </c>
      <c r="B95" s="117">
        <f>(VLOOKUP($A95,'Occupancy Raw Data'!$B$8:$BE$45,'Occupancy Raw Data'!AG$3,FALSE))/100</f>
        <v>0.35566261879619804</v>
      </c>
      <c r="C95" s="118">
        <f>(VLOOKUP($A95,'Occupancy Raw Data'!$B$8:$BE$45,'Occupancy Raw Data'!AH$3,FALSE))/100</f>
        <v>0.41631467793030602</v>
      </c>
      <c r="D95" s="118">
        <f>(VLOOKUP($A95,'Occupancy Raw Data'!$B$8:$BE$45,'Occupancy Raw Data'!AI$3,FALSE))/100</f>
        <v>0.42987724392819404</v>
      </c>
      <c r="E95" s="118">
        <f>(VLOOKUP($A95,'Occupancy Raw Data'!$B$8:$BE$45,'Occupancy Raw Data'!AJ$3,FALSE))/100</f>
        <v>0.41737064413938696</v>
      </c>
      <c r="F95" s="118">
        <f>(VLOOKUP($A95,'Occupancy Raw Data'!$B$8:$BE$45,'Occupancy Raw Data'!AK$3,FALSE))/100</f>
        <v>0.43865496304118201</v>
      </c>
      <c r="G95" s="119">
        <f>(VLOOKUP($A95,'Occupancy Raw Data'!$B$8:$BE$45,'Occupancy Raw Data'!AL$3,FALSE))/100</f>
        <v>0.41157602956705297</v>
      </c>
      <c r="H95" s="99">
        <f>(VLOOKUP($A95,'Occupancy Raw Data'!$B$8:$BE$45,'Occupancy Raw Data'!AN$3,FALSE))/100</f>
        <v>0.62074313621964006</v>
      </c>
      <c r="I95" s="99">
        <f>(VLOOKUP($A95,'Occupancy Raw Data'!$B$8:$BE$45,'Occupancy Raw Data'!AO$3,FALSE))/100</f>
        <v>0.66836061246040102</v>
      </c>
      <c r="J95" s="119">
        <f>(VLOOKUP($A95,'Occupancy Raw Data'!$B$8:$BE$45,'Occupancy Raw Data'!AP$3,FALSE))/100</f>
        <v>0.64455187434002104</v>
      </c>
      <c r="K95" s="120">
        <f>(VLOOKUP($A95,'Occupancy Raw Data'!$B$8:$BE$45,'Occupancy Raw Data'!AR$3,FALSE))/100</f>
        <v>0.47814055664504401</v>
      </c>
      <c r="M95" s="121">
        <f>VLOOKUP($A95,'ADR Raw Data'!$B$6:$BE$43,'ADR Raw Data'!AG$1,FALSE)</f>
        <v>106.201656151419</v>
      </c>
      <c r="N95" s="122">
        <f>VLOOKUP($A95,'ADR Raw Data'!$B$6:$BE$43,'ADR Raw Data'!AH$1,FALSE)</f>
        <v>104.9143714331</v>
      </c>
      <c r="O95" s="122">
        <f>VLOOKUP($A95,'ADR Raw Data'!$B$6:$BE$43,'ADR Raw Data'!AI$1,FALSE)</f>
        <v>105.428656636217</v>
      </c>
      <c r="P95" s="122">
        <f>VLOOKUP($A95,'ADR Raw Data'!$B$6:$BE$43,'ADR Raw Data'!AJ$1,FALSE)</f>
        <v>104.082104680581</v>
      </c>
      <c r="Q95" s="122">
        <f>VLOOKUP($A95,'ADR Raw Data'!$B$6:$BE$43,'ADR Raw Data'!AK$1,FALSE)</f>
        <v>109.658451816745</v>
      </c>
      <c r="R95" s="123">
        <f>VLOOKUP($A95,'ADR Raw Data'!$B$6:$BE$43,'ADR Raw Data'!AL$1,FALSE)</f>
        <v>106.086727975369</v>
      </c>
      <c r="S95" s="122">
        <f>VLOOKUP($A95,'ADR Raw Data'!$B$6:$BE$43,'ADR Raw Data'!AN$1,FALSE)</f>
        <v>146.22668119717099</v>
      </c>
      <c r="T95" s="122">
        <f>VLOOKUP($A95,'ADR Raw Data'!$B$6:$BE$43,'ADR Raw Data'!AO$1,FALSE)</f>
        <v>162.09181050656599</v>
      </c>
      <c r="U95" s="123">
        <f>VLOOKUP($A95,'ADR Raw Data'!$B$6:$BE$43,'ADR Raw Data'!AP$1,FALSE)</f>
        <v>154.452262383207</v>
      </c>
      <c r="V95" s="124">
        <f>VLOOKUP($A95,'ADR Raw Data'!$B$6:$BE$43,'ADR Raw Data'!AR$1,FALSE)</f>
        <v>124.714899977323</v>
      </c>
      <c r="X95" s="121">
        <f>VLOOKUP($A95,'RevPAR Raw Data'!$B$6:$BE$43,'RevPAR Raw Data'!AG$1,FALSE)</f>
        <v>37.7719591473072</v>
      </c>
      <c r="Y95" s="122">
        <f>VLOOKUP($A95,'RevPAR Raw Data'!$B$6:$BE$43,'RevPAR Raw Data'!AH$1,FALSE)</f>
        <v>43.677392753431803</v>
      </c>
      <c r="Z95" s="122">
        <f>VLOOKUP($A95,'RevPAR Raw Data'!$B$6:$BE$43,'RevPAR Raw Data'!AI$1,FALSE)</f>
        <v>45.321380345828899</v>
      </c>
      <c r="AA95" s="122">
        <f>VLOOKUP($A95,'RevPAR Raw Data'!$B$6:$BE$43,'RevPAR Raw Data'!AJ$1,FALSE)</f>
        <v>43.440815073917598</v>
      </c>
      <c r="AB95" s="122">
        <f>VLOOKUP($A95,'RevPAR Raw Data'!$B$6:$BE$43,'RevPAR Raw Data'!AK$1,FALSE)</f>
        <v>48.1022241288278</v>
      </c>
      <c r="AC95" s="123">
        <f>VLOOKUP($A95,'RevPAR Raw Data'!$B$6:$BE$43,'RevPAR Raw Data'!AL$1,FALSE)</f>
        <v>43.662754289862697</v>
      </c>
      <c r="AD95" s="122">
        <f>VLOOKUP($A95,'RevPAR Raw Data'!$B$6:$BE$43,'RevPAR Raw Data'!AN$1,FALSE)</f>
        <v>90.769208685321999</v>
      </c>
      <c r="AE95" s="122">
        <f>VLOOKUP($A95,'RevPAR Raw Data'!$B$6:$BE$43,'RevPAR Raw Data'!AO$1,FALSE)</f>
        <v>108.335781744984</v>
      </c>
      <c r="AF95" s="123">
        <f>VLOOKUP($A95,'RevPAR Raw Data'!$B$6:$BE$43,'RevPAR Raw Data'!AP$1,FALSE)</f>
        <v>99.552495215153101</v>
      </c>
      <c r="AG95" s="124">
        <f>VLOOKUP($A95,'RevPAR Raw Data'!$B$6:$BE$43,'RevPAR Raw Data'!AR$1,FALSE)</f>
        <v>59.631251697088501</v>
      </c>
    </row>
    <row r="96" spans="1:33" x14ac:dyDescent="0.2">
      <c r="A96" s="101" t="s">
        <v>125</v>
      </c>
      <c r="B96" s="89">
        <f>(VLOOKUP($A95,'Occupancy Raw Data'!$B$8:$BE$51,'Occupancy Raw Data'!AT$3,FALSE))/100</f>
        <v>1.4240578719912E-2</v>
      </c>
      <c r="C96" s="90">
        <f>(VLOOKUP($A95,'Occupancy Raw Data'!$B$8:$BE$51,'Occupancy Raw Data'!AU$3,FALSE))/100</f>
        <v>3.0105911975012299E-2</v>
      </c>
      <c r="D96" s="90">
        <f>(VLOOKUP($A95,'Occupancy Raw Data'!$B$8:$BE$51,'Occupancy Raw Data'!AV$3,FALSE))/100</f>
        <v>-1.7299463240864E-2</v>
      </c>
      <c r="E96" s="90">
        <f>(VLOOKUP($A95,'Occupancy Raw Data'!$B$8:$BE$51,'Occupancy Raw Data'!AW$3,FALSE))/100</f>
        <v>-4.6958495535626595E-2</v>
      </c>
      <c r="F96" s="90">
        <f>(VLOOKUP($A95,'Occupancy Raw Data'!$B$8:$BE$51,'Occupancy Raw Data'!AX$3,FALSE))/100</f>
        <v>-5.6891829461457197E-2</v>
      </c>
      <c r="G96" s="90">
        <f>(VLOOKUP($A95,'Occupancy Raw Data'!$B$8:$BE$51,'Occupancy Raw Data'!AY$3,FALSE))/100</f>
        <v>-1.7864974090420101E-2</v>
      </c>
      <c r="H96" s="91">
        <f>(VLOOKUP($A95,'Occupancy Raw Data'!$B$8:$BE$51,'Occupancy Raw Data'!BA$3,FALSE))/100</f>
        <v>-7.6422764766568198E-3</v>
      </c>
      <c r="I96" s="91">
        <f>(VLOOKUP($A95,'Occupancy Raw Data'!$B$8:$BE$51,'Occupancy Raw Data'!BB$3,FALSE))/100</f>
        <v>1.37532418498045E-2</v>
      </c>
      <c r="J96" s="90">
        <f>(VLOOKUP($A95,'Occupancy Raw Data'!$B$8:$BE$51,'Occupancy Raw Data'!BC$3,FALSE))/100</f>
        <v>3.3366585081013298E-3</v>
      </c>
      <c r="K96" s="92">
        <f>(VLOOKUP($A95,'Occupancy Raw Data'!$B$8:$BE$51,'Occupancy Raw Data'!BE$3,FALSE))/100</f>
        <v>-9.7662981137988398E-3</v>
      </c>
      <c r="M96" s="89">
        <f>(VLOOKUP($A95,'ADR Raw Data'!$B$6:$BE$49,'ADR Raw Data'!AT$1,FALSE))/100</f>
        <v>-3.6516458535714502E-2</v>
      </c>
      <c r="N96" s="90">
        <f>(VLOOKUP($A95,'ADR Raw Data'!$B$6:$BE$49,'ADR Raw Data'!AU$1,FALSE))/100</f>
        <v>-3.9100387996285103E-2</v>
      </c>
      <c r="O96" s="90">
        <f>(VLOOKUP($A95,'ADR Raw Data'!$B$6:$BE$49,'ADR Raw Data'!AV$1,FALSE))/100</f>
        <v>-2.0853708664785899E-2</v>
      </c>
      <c r="P96" s="90">
        <f>(VLOOKUP($A95,'ADR Raw Data'!$B$6:$BE$49,'ADR Raw Data'!AW$1,FALSE))/100</f>
        <v>-3.6460705724518802E-2</v>
      </c>
      <c r="Q96" s="90">
        <f>(VLOOKUP($A95,'ADR Raw Data'!$B$6:$BE$49,'ADR Raw Data'!AX$1,FALSE))/100</f>
        <v>-2.1055276178458801E-2</v>
      </c>
      <c r="R96" s="90">
        <f>(VLOOKUP($A95,'ADR Raw Data'!$B$6:$BE$49,'ADR Raw Data'!AY$1,FALSE))/100</f>
        <v>-3.05418681470307E-2</v>
      </c>
      <c r="S96" s="91">
        <f>(VLOOKUP($A95,'ADR Raw Data'!$B$6:$BE$49,'ADR Raw Data'!BA$1,FALSE))/100</f>
        <v>1.00005564278476E-2</v>
      </c>
      <c r="T96" s="91">
        <f>(VLOOKUP($A95,'ADR Raw Data'!$B$6:$BE$49,'ADR Raw Data'!BB$1,FALSE))/100</f>
        <v>1.2909292687723199E-2</v>
      </c>
      <c r="U96" s="90">
        <f>(VLOOKUP($A95,'ADR Raw Data'!$B$6:$BE$49,'ADR Raw Data'!BC$1,FALSE))/100</f>
        <v>1.21196128184641E-2</v>
      </c>
      <c r="V96" s="92">
        <f>(VLOOKUP($A95,'ADR Raw Data'!$B$6:$BE$49,'ADR Raw Data'!BE$1,FALSE))/100</f>
        <v>-8.903975953001941E-3</v>
      </c>
      <c r="X96" s="89">
        <f>(VLOOKUP($A95,'RevPAR Raw Data'!$B$6:$BE$49,'RevPAR Raw Data'!AT$1,FALSE))/100</f>
        <v>-2.2795895318152702E-2</v>
      </c>
      <c r="Y96" s="90">
        <f>(VLOOKUP($A95,'RevPAR Raw Data'!$B$6:$BE$49,'RevPAR Raw Data'!AU$1,FALSE))/100</f>
        <v>-1.01716288604777E-2</v>
      </c>
      <c r="Z96" s="90">
        <f>(VLOOKUP($A95,'RevPAR Raw Data'!$B$6:$BE$49,'RevPAR Raw Data'!AV$1,FALSE))/100</f>
        <v>-3.7792413939167796E-2</v>
      </c>
      <c r="AA96" s="90">
        <f>(VLOOKUP($A95,'RevPAR Raw Data'!$B$6:$BE$49,'RevPAR Raw Data'!AW$1,FALSE))/100</f>
        <v>-8.170706137315481E-2</v>
      </c>
      <c r="AB96" s="90">
        <f>(VLOOKUP($A95,'RevPAR Raw Data'!$B$6:$BE$49,'RevPAR Raw Data'!AX$1,FALSE))/100</f>
        <v>-7.6749232458307198E-2</v>
      </c>
      <c r="AC96" s="90">
        <f>(VLOOKUP($A95,'RevPAR Raw Data'!$B$6:$BE$49,'RevPAR Raw Data'!AY$1,FALSE))/100</f>
        <v>-4.7861212554331095E-2</v>
      </c>
      <c r="AD96" s="91">
        <f>(VLOOKUP($A95,'RevPAR Raw Data'!$B$6:$BE$49,'RevPAR Raw Data'!BA$1,FALSE))/100</f>
        <v>2.28185293404883E-3</v>
      </c>
      <c r="AE96" s="91">
        <f>(VLOOKUP($A95,'RevPAR Raw Data'!$B$6:$BE$49,'RevPAR Raw Data'!BB$1,FALSE))/100</f>
        <v>2.6840079161972001E-2</v>
      </c>
      <c r="AF96" s="90">
        <f>(VLOOKUP($A95,'RevPAR Raw Data'!$B$6:$BE$49,'RevPAR Raw Data'!BC$1,FALSE))/100</f>
        <v>1.5496710335791E-2</v>
      </c>
      <c r="AG96" s="92">
        <f>(VLOOKUP($A95,'RevPAR Raw Data'!$B$6:$BE$49,'RevPAR Raw Data'!BE$1,FALSE))/100</f>
        <v>-1.8583315183245599E-2</v>
      </c>
    </row>
    <row r="97" spans="1:33" x14ac:dyDescent="0.2">
      <c r="A97" s="129"/>
      <c r="B97" s="130"/>
      <c r="C97" s="131"/>
      <c r="D97" s="131"/>
      <c r="E97" s="131"/>
      <c r="F97" s="131"/>
      <c r="G97" s="132"/>
      <c r="H97" s="131"/>
      <c r="I97" s="131"/>
      <c r="J97" s="132"/>
      <c r="K97" s="133"/>
      <c r="M97" s="130"/>
      <c r="N97" s="131"/>
      <c r="O97" s="131"/>
      <c r="P97" s="131"/>
      <c r="Q97" s="131"/>
      <c r="R97" s="132"/>
      <c r="S97" s="131"/>
      <c r="T97" s="131"/>
      <c r="U97" s="132"/>
      <c r="V97" s="133"/>
      <c r="X97" s="130"/>
      <c r="Y97" s="131"/>
      <c r="Z97" s="131"/>
      <c r="AA97" s="131"/>
      <c r="AB97" s="131"/>
      <c r="AC97" s="132"/>
      <c r="AD97" s="131"/>
      <c r="AE97" s="131"/>
      <c r="AF97" s="132"/>
      <c r="AG97" s="133"/>
    </row>
    <row r="98" spans="1:33" x14ac:dyDescent="0.2">
      <c r="A98" s="134" t="s">
        <v>46</v>
      </c>
      <c r="B98" s="117">
        <f>(VLOOKUP($A98,'Occupancy Raw Data'!$B$8:$BE$45,'Occupancy Raw Data'!AG$3,FALSE))/100</f>
        <v>0.38776006331976398</v>
      </c>
      <c r="C98" s="118">
        <f>(VLOOKUP($A98,'Occupancy Raw Data'!$B$8:$BE$45,'Occupancy Raw Data'!AH$3,FALSE))/100</f>
        <v>0.52273857982813199</v>
      </c>
      <c r="D98" s="118">
        <f>(VLOOKUP($A98,'Occupancy Raw Data'!$B$8:$BE$45,'Occupancy Raw Data'!AI$3,FALSE))/100</f>
        <v>0.55787539574852996</v>
      </c>
      <c r="E98" s="118">
        <f>(VLOOKUP($A98,'Occupancy Raw Data'!$B$8:$BE$45,'Occupancy Raw Data'!AJ$3,FALSE))/100</f>
        <v>0.56061171415649003</v>
      </c>
      <c r="F98" s="118">
        <f>(VLOOKUP($A98,'Occupancy Raw Data'!$B$8:$BE$45,'Occupancy Raw Data'!AK$3,FALSE))/100</f>
        <v>0.549917741306301</v>
      </c>
      <c r="G98" s="119">
        <f>(VLOOKUP($A98,'Occupancy Raw Data'!$B$8:$BE$45,'Occupancy Raw Data'!AL$3,FALSE))/100</f>
        <v>0.51578073747089803</v>
      </c>
      <c r="H98" s="99">
        <f>(VLOOKUP($A98,'Occupancy Raw Data'!$B$8:$BE$45,'Occupancy Raw Data'!AN$3,FALSE))/100</f>
        <v>0.63007897965298698</v>
      </c>
      <c r="I98" s="99">
        <f>(VLOOKUP($A98,'Occupancy Raw Data'!$B$8:$BE$45,'Occupancy Raw Data'!AO$3,FALSE))/100</f>
        <v>0.61201543598754693</v>
      </c>
      <c r="J98" s="119">
        <f>(VLOOKUP($A98,'Occupancy Raw Data'!$B$8:$BE$45,'Occupancy Raw Data'!AP$3,FALSE))/100</f>
        <v>0.621044451352191</v>
      </c>
      <c r="K98" s="120">
        <f>(VLOOKUP($A98,'Occupancy Raw Data'!$B$8:$BE$45,'Occupancy Raw Data'!AR$3,FALSE))/100</f>
        <v>0.54586273925497697</v>
      </c>
      <c r="M98" s="121">
        <f>VLOOKUP($A98,'ADR Raw Data'!$B$6:$BE$43,'ADR Raw Data'!AG$1,FALSE)</f>
        <v>98.564959248837198</v>
      </c>
      <c r="N98" s="122">
        <f>VLOOKUP($A98,'ADR Raw Data'!$B$6:$BE$43,'ADR Raw Data'!AH$1,FALSE)</f>
        <v>103.60849527373399</v>
      </c>
      <c r="O98" s="122">
        <f>VLOOKUP($A98,'ADR Raw Data'!$B$6:$BE$43,'ADR Raw Data'!AI$1,FALSE)</f>
        <v>106.06343555235701</v>
      </c>
      <c r="P98" s="122">
        <f>VLOOKUP($A98,'ADR Raw Data'!$B$6:$BE$43,'ADR Raw Data'!AJ$1,FALSE)</f>
        <v>106.964003791813</v>
      </c>
      <c r="Q98" s="122">
        <f>VLOOKUP($A98,'ADR Raw Data'!$B$6:$BE$43,'ADR Raw Data'!AK$1,FALSE)</f>
        <v>108.066669168294</v>
      </c>
      <c r="R98" s="123">
        <f>VLOOKUP($A98,'ADR Raw Data'!$B$6:$BE$43,'ADR Raw Data'!AL$1,FALSE)</f>
        <v>105.061300539068</v>
      </c>
      <c r="S98" s="122">
        <f>VLOOKUP($A98,'ADR Raw Data'!$B$6:$BE$43,'ADR Raw Data'!AN$1,FALSE)</f>
        <v>125.90047304148</v>
      </c>
      <c r="T98" s="122">
        <f>VLOOKUP($A98,'ADR Raw Data'!$B$6:$BE$43,'ADR Raw Data'!AO$1,FALSE)</f>
        <v>124.13092771418</v>
      </c>
      <c r="U98" s="123">
        <f>VLOOKUP($A98,'ADR Raw Data'!$B$6:$BE$43,'ADR Raw Data'!AP$1,FALSE)</f>
        <v>125.028297485086</v>
      </c>
      <c r="V98" s="124">
        <f>VLOOKUP($A98,'ADR Raw Data'!$B$6:$BE$43,'ADR Raw Data'!AR$1,FALSE)</f>
        <v>111.553323263197</v>
      </c>
      <c r="X98" s="121">
        <f>VLOOKUP($A98,'RevPAR Raw Data'!$B$6:$BE$43,'RevPAR Raw Data'!AG$1,FALSE)</f>
        <v>38.219554839439098</v>
      </c>
      <c r="Y98" s="122">
        <f>VLOOKUP($A98,'RevPAR Raw Data'!$B$6:$BE$43,'RevPAR Raw Data'!AH$1,FALSE)</f>
        <v>54.160157677521397</v>
      </c>
      <c r="Z98" s="122">
        <f>VLOOKUP($A98,'RevPAR Raw Data'!$B$6:$BE$43,'RevPAR Raw Data'!AI$1,FALSE)</f>
        <v>59.1701810832202</v>
      </c>
      <c r="AA98" s="122">
        <f>VLOOKUP($A98,'RevPAR Raw Data'!$B$6:$BE$43,'RevPAR Raw Data'!AJ$1,FALSE)</f>
        <v>59.965273518769699</v>
      </c>
      <c r="AB98" s="122">
        <f>VLOOKUP($A98,'RevPAR Raw Data'!$B$6:$BE$43,'RevPAR Raw Data'!AK$1,FALSE)</f>
        <v>59.427778619523799</v>
      </c>
      <c r="AC98" s="123">
        <f>VLOOKUP($A98,'RevPAR Raw Data'!$B$6:$BE$43,'RevPAR Raw Data'!AL$1,FALSE)</f>
        <v>54.188595071692497</v>
      </c>
      <c r="AD98" s="122">
        <f>VLOOKUP($A98,'RevPAR Raw Data'!$B$6:$BE$43,'RevPAR Raw Data'!AN$1,FALSE)</f>
        <v>79.327241591804594</v>
      </c>
      <c r="AE98" s="122">
        <f>VLOOKUP($A98,'RevPAR Raw Data'!$B$6:$BE$43,'RevPAR Raw Data'!AO$1,FALSE)</f>
        <v>75.970043844532697</v>
      </c>
      <c r="AF98" s="123">
        <f>VLOOKUP($A98,'RevPAR Raw Data'!$B$6:$BE$43,'RevPAR Raw Data'!AP$1,FALSE)</f>
        <v>77.648130415124101</v>
      </c>
      <c r="AG98" s="124">
        <f>VLOOKUP($A98,'RevPAR Raw Data'!$B$6:$BE$43,'RevPAR Raw Data'!AR$1,FALSE)</f>
        <v>60.8928026094449</v>
      </c>
    </row>
    <row r="99" spans="1:33" x14ac:dyDescent="0.2">
      <c r="A99" s="101" t="s">
        <v>125</v>
      </c>
      <c r="B99" s="89">
        <f>(VLOOKUP($A98,'Occupancy Raw Data'!$B$8:$BE$51,'Occupancy Raw Data'!AT$3,FALSE))/100</f>
        <v>-1.9204726221571398E-2</v>
      </c>
      <c r="C99" s="90">
        <f>(VLOOKUP($A98,'Occupancy Raw Data'!$B$8:$BE$51,'Occupancy Raw Data'!AU$3,FALSE))/100</f>
        <v>-9.0300508869555398E-3</v>
      </c>
      <c r="D99" s="90">
        <f>(VLOOKUP($A98,'Occupancy Raw Data'!$B$8:$BE$51,'Occupancy Raw Data'!AV$3,FALSE))/100</f>
        <v>1.78861055058381E-2</v>
      </c>
      <c r="E99" s="90">
        <f>(VLOOKUP($A98,'Occupancy Raw Data'!$B$8:$BE$51,'Occupancy Raw Data'!AW$3,FALSE))/100</f>
        <v>-3.1486688139657198E-3</v>
      </c>
      <c r="F99" s="90">
        <f>(VLOOKUP($A98,'Occupancy Raw Data'!$B$8:$BE$51,'Occupancy Raw Data'!AX$3,FALSE))/100</f>
        <v>-7.3903106639510692E-3</v>
      </c>
      <c r="G99" s="90">
        <f>(VLOOKUP($A98,'Occupancy Raw Data'!$B$8:$BE$51,'Occupancy Raw Data'!AY$3,FALSE))/100</f>
        <v>-3.2535619741587999E-3</v>
      </c>
      <c r="H99" s="91">
        <f>(VLOOKUP($A98,'Occupancy Raw Data'!$B$8:$BE$51,'Occupancy Raw Data'!BA$3,FALSE))/100</f>
        <v>1.40713967411002E-2</v>
      </c>
      <c r="I99" s="91">
        <f>(VLOOKUP($A98,'Occupancy Raw Data'!$B$8:$BE$51,'Occupancy Raw Data'!BB$3,FALSE))/100</f>
        <v>1.44642022255907E-3</v>
      </c>
      <c r="J99" s="90">
        <f>(VLOOKUP($A98,'Occupancy Raw Data'!$B$8:$BE$51,'Occupancy Raw Data'!BC$3,FALSE))/100</f>
        <v>7.8067007591704797E-3</v>
      </c>
      <c r="K99" s="92">
        <f>(VLOOKUP($A98,'Occupancy Raw Data'!$B$8:$BE$51,'Occupancy Raw Data'!BE$3,FALSE))/100</f>
        <v>3.0438864331448897E-4</v>
      </c>
      <c r="M99" s="89">
        <f>(VLOOKUP($A98,'ADR Raw Data'!$B$6:$BE$49,'ADR Raw Data'!AT$1,FALSE))/100</f>
        <v>4.8387530177530502E-3</v>
      </c>
      <c r="N99" s="90">
        <f>(VLOOKUP($A98,'ADR Raw Data'!$B$6:$BE$49,'ADR Raw Data'!AU$1,FALSE))/100</f>
        <v>5.5895981508004098E-3</v>
      </c>
      <c r="O99" s="90">
        <f>(VLOOKUP($A98,'ADR Raw Data'!$B$6:$BE$49,'ADR Raw Data'!AV$1,FALSE))/100</f>
        <v>1.80039602865927E-2</v>
      </c>
      <c r="P99" s="90">
        <f>(VLOOKUP($A98,'ADR Raw Data'!$B$6:$BE$49,'ADR Raw Data'!AW$1,FALSE))/100</f>
        <v>2.3968162176223901E-2</v>
      </c>
      <c r="Q99" s="90">
        <f>(VLOOKUP($A98,'ADR Raw Data'!$B$6:$BE$49,'ADR Raw Data'!AX$1,FALSE))/100</f>
        <v>1.8120469378263698E-2</v>
      </c>
      <c r="R99" s="90">
        <f>(VLOOKUP($A98,'ADR Raw Data'!$B$6:$BE$49,'ADR Raw Data'!AY$1,FALSE))/100</f>
        <v>1.5099984220878399E-2</v>
      </c>
      <c r="S99" s="91">
        <f>(VLOOKUP($A98,'ADR Raw Data'!$B$6:$BE$49,'ADR Raw Data'!BA$1,FALSE))/100</f>
        <v>8.77838093731486E-3</v>
      </c>
      <c r="T99" s="91">
        <f>(VLOOKUP($A98,'ADR Raw Data'!$B$6:$BE$49,'ADR Raw Data'!BB$1,FALSE))/100</f>
        <v>-5.5505236776346202E-3</v>
      </c>
      <c r="U99" s="90">
        <f>(VLOOKUP($A98,'ADR Raw Data'!$B$6:$BE$49,'ADR Raw Data'!BC$1,FALSE))/100</f>
        <v>1.7149408097029101E-3</v>
      </c>
      <c r="V99" s="92">
        <f>(VLOOKUP($A98,'ADR Raw Data'!$B$6:$BE$49,'ADR Raw Data'!BE$1,FALSE))/100</f>
        <v>1.06393506039888E-2</v>
      </c>
      <c r="X99" s="89">
        <f>(VLOOKUP($A98,'RevPAR Raw Data'!$B$6:$BE$49,'RevPAR Raw Data'!AT$1,FALSE))/100</f>
        <v>-1.4458900130778001E-2</v>
      </c>
      <c r="Y99" s="90">
        <f>(VLOOKUP($A98,'RevPAR Raw Data'!$B$6:$BE$49,'RevPAR Raw Data'!AU$1,FALSE))/100</f>
        <v>-3.4909270918944803E-3</v>
      </c>
      <c r="Z99" s="90">
        <f>(VLOOKUP($A98,'RevPAR Raw Data'!$B$6:$BE$49,'RevPAR Raw Data'!AV$1,FALSE))/100</f>
        <v>3.62120865256398E-2</v>
      </c>
      <c r="AA99" s="90">
        <f>(VLOOKUP($A98,'RevPAR Raw Data'!$B$6:$BE$49,'RevPAR Raw Data'!AW$1,FALSE))/100</f>
        <v>2.07440255574858E-2</v>
      </c>
      <c r="AB99" s="90">
        <f>(VLOOKUP($A98,'RevPAR Raw Data'!$B$6:$BE$49,'RevPAR Raw Data'!AX$1,FALSE))/100</f>
        <v>1.0596242816230601E-2</v>
      </c>
      <c r="AC99" s="90">
        <f>(VLOOKUP($A98,'RevPAR Raw Data'!$B$6:$BE$49,'RevPAR Raw Data'!AY$1,FALSE))/100</f>
        <v>1.1797293512248199E-2</v>
      </c>
      <c r="AD99" s="91">
        <f>(VLOOKUP($A98,'RevPAR Raw Data'!$B$6:$BE$49,'RevPAR Raw Data'!BA$1,FALSE))/100</f>
        <v>2.2973301759328501E-2</v>
      </c>
      <c r="AE99" s="91">
        <f>(VLOOKUP($A98,'RevPAR Raw Data'!$B$6:$BE$49,'RevPAR Raw Data'!BB$1,FALSE))/100</f>
        <v>-4.1121318447686602E-3</v>
      </c>
      <c r="AF99" s="90">
        <f>(VLOOKUP($A98,'RevPAR Raw Data'!$B$6:$BE$49,'RevPAR Raw Data'!BC$1,FALSE))/100</f>
        <v>9.5350295985944401E-3</v>
      </c>
      <c r="AG99" s="92">
        <f>(VLOOKUP($A98,'RevPAR Raw Data'!$B$6:$BE$49,'RevPAR Raw Data'!BE$1,FALSE))/100</f>
        <v>1.09469777447993E-2</v>
      </c>
    </row>
    <row r="100" spans="1:33" x14ac:dyDescent="0.2">
      <c r="A100" s="134"/>
      <c r="B100" s="117"/>
      <c r="C100" s="118"/>
      <c r="D100" s="118"/>
      <c r="E100" s="118"/>
      <c r="F100" s="118"/>
      <c r="G100" s="119"/>
      <c r="H100" s="99"/>
      <c r="I100" s="99"/>
      <c r="J100" s="119"/>
      <c r="K100" s="120"/>
      <c r="M100" s="121"/>
      <c r="N100" s="122"/>
      <c r="O100" s="122"/>
      <c r="P100" s="122"/>
      <c r="Q100" s="122"/>
      <c r="R100" s="123"/>
      <c r="S100" s="122"/>
      <c r="T100" s="122"/>
      <c r="U100" s="123"/>
      <c r="V100" s="124"/>
      <c r="X100" s="121"/>
      <c r="Y100" s="122"/>
      <c r="Z100" s="122"/>
      <c r="AA100" s="122"/>
      <c r="AB100" s="122"/>
      <c r="AC100" s="123"/>
      <c r="AD100" s="122"/>
      <c r="AE100" s="122"/>
      <c r="AF100" s="123"/>
      <c r="AG100" s="124"/>
    </row>
    <row r="101" spans="1:33" x14ac:dyDescent="0.2">
      <c r="A101" s="116" t="s">
        <v>70</v>
      </c>
      <c r="B101" s="117">
        <f>(VLOOKUP($A101,'Occupancy Raw Data'!$B$8:$BE$45,'Occupancy Raw Data'!AG$3,FALSE))/100</f>
        <v>0.37553897394851604</v>
      </c>
      <c r="C101" s="118">
        <f>(VLOOKUP($A101,'Occupancy Raw Data'!$B$8:$BE$45,'Occupancy Raw Data'!AH$3,FALSE))/100</f>
        <v>0.49335157883865599</v>
      </c>
      <c r="D101" s="118">
        <f>(VLOOKUP($A101,'Occupancy Raw Data'!$B$8:$BE$45,'Occupancy Raw Data'!AI$3,FALSE))/100</f>
        <v>0.516459683457695</v>
      </c>
      <c r="E101" s="118">
        <f>(VLOOKUP($A101,'Occupancy Raw Data'!$B$8:$BE$45,'Occupancy Raw Data'!AJ$3,FALSE))/100</f>
        <v>0.52908522888642107</v>
      </c>
      <c r="F101" s="118">
        <f>(VLOOKUP($A101,'Occupancy Raw Data'!$B$8:$BE$45,'Occupancy Raw Data'!AK$3,FALSE))/100</f>
        <v>0.51059874519118997</v>
      </c>
      <c r="G101" s="119">
        <f>(VLOOKUP($A101,'Occupancy Raw Data'!$B$8:$BE$45,'Occupancy Raw Data'!AL$3,FALSE))/100</f>
        <v>0.48500684206449596</v>
      </c>
      <c r="H101" s="99">
        <f>(VLOOKUP($A101,'Occupancy Raw Data'!$B$8:$BE$45,'Occupancy Raw Data'!AN$3,FALSE))/100</f>
        <v>0.56747824739872399</v>
      </c>
      <c r="I101" s="99">
        <f>(VLOOKUP($A101,'Occupancy Raw Data'!$B$8:$BE$45,'Occupancy Raw Data'!AO$3,FALSE))/100</f>
        <v>0.55940236991241599</v>
      </c>
      <c r="J101" s="119">
        <f>(VLOOKUP($A101,'Occupancy Raw Data'!$B$8:$BE$45,'Occupancy Raw Data'!AP$3,FALSE))/100</f>
        <v>0.56343567458833499</v>
      </c>
      <c r="K101" s="120">
        <f>(VLOOKUP($A101,'Occupancy Raw Data'!$B$8:$BE$45,'Occupancy Raw Data'!AR$3,FALSE))/100</f>
        <v>0.50743346386141797</v>
      </c>
      <c r="M101" s="121">
        <f>VLOOKUP($A101,'ADR Raw Data'!$B$6:$BE$43,'ADR Raw Data'!AG$1,FALSE)</f>
        <v>92.662872464764504</v>
      </c>
      <c r="N101" s="122">
        <f>VLOOKUP($A101,'ADR Raw Data'!$B$6:$BE$43,'ADR Raw Data'!AH$1,FALSE)</f>
        <v>95.423444107180202</v>
      </c>
      <c r="O101" s="122">
        <f>VLOOKUP($A101,'ADR Raw Data'!$B$6:$BE$43,'ADR Raw Data'!AI$1,FALSE)</f>
        <v>96.415069239613999</v>
      </c>
      <c r="P101" s="122">
        <f>VLOOKUP($A101,'ADR Raw Data'!$B$6:$BE$43,'ADR Raw Data'!AJ$1,FALSE)</f>
        <v>101.85428801483501</v>
      </c>
      <c r="Q101" s="122">
        <f>VLOOKUP($A101,'ADR Raw Data'!$B$6:$BE$43,'ADR Raw Data'!AK$1,FALSE)</f>
        <v>103.533648867313</v>
      </c>
      <c r="R101" s="123">
        <f>VLOOKUP($A101,'ADR Raw Data'!$B$6:$BE$43,'ADR Raw Data'!AL$1,FALSE)</f>
        <v>98.317818555427706</v>
      </c>
      <c r="S101" s="122">
        <f>VLOOKUP($A101,'ADR Raw Data'!$B$6:$BE$43,'ADR Raw Data'!AN$1,FALSE)</f>
        <v>120.03893170753901</v>
      </c>
      <c r="T101" s="122">
        <f>VLOOKUP($A101,'ADR Raw Data'!$B$6:$BE$43,'ADR Raw Data'!AO$1,FALSE)</f>
        <v>118.876087216798</v>
      </c>
      <c r="U101" s="123">
        <f>VLOOKUP($A101,'ADR Raw Data'!$B$6:$BE$43,'ADR Raw Data'!AP$1,FALSE)</f>
        <v>119.46100903993501</v>
      </c>
      <c r="V101" s="124">
        <f>VLOOKUP($A101,'ADR Raw Data'!$B$6:$BE$43,'ADR Raw Data'!AR$1,FALSE)</f>
        <v>105.030930176792</v>
      </c>
      <c r="X101" s="121">
        <f>VLOOKUP($A101,'RevPAR Raw Data'!$B$6:$BE$43,'RevPAR Raw Data'!AG$1,FALSE)</f>
        <v>34.798520048539899</v>
      </c>
      <c r="Y101" s="122">
        <f>VLOOKUP($A101,'RevPAR Raw Data'!$B$6:$BE$43,'RevPAR Raw Data'!AH$1,FALSE)</f>
        <v>47.0773068084996</v>
      </c>
      <c r="Z101" s="122">
        <f>VLOOKUP($A101,'RevPAR Raw Data'!$B$6:$BE$43,'RevPAR Raw Data'!AI$1,FALSE)</f>
        <v>49.794496140042803</v>
      </c>
      <c r="AA101" s="122">
        <f>VLOOKUP($A101,'RevPAR Raw Data'!$B$6:$BE$43,'RevPAR Raw Data'!AJ$1,FALSE)</f>
        <v>53.8895992873925</v>
      </c>
      <c r="AB101" s="122">
        <f>VLOOKUP($A101,'RevPAR Raw Data'!$B$6:$BE$43,'RevPAR Raw Data'!AK$1,FALSE)</f>
        <v>52.864151196715802</v>
      </c>
      <c r="AC101" s="123">
        <f>VLOOKUP($A101,'RevPAR Raw Data'!$B$6:$BE$43,'RevPAR Raw Data'!AL$1,FALSE)</f>
        <v>47.684814696238099</v>
      </c>
      <c r="AD101" s="122">
        <f>VLOOKUP($A101,'RevPAR Raw Data'!$B$6:$BE$43,'RevPAR Raw Data'!AN$1,FALSE)</f>
        <v>68.119482585009393</v>
      </c>
      <c r="AE101" s="122">
        <f>VLOOKUP($A101,'RevPAR Raw Data'!$B$6:$BE$43,'RevPAR Raw Data'!AO$1,FALSE)</f>
        <v>66.499564914992206</v>
      </c>
      <c r="AF101" s="123">
        <f>VLOOKUP($A101,'RevPAR Raw Data'!$B$6:$BE$43,'RevPAR Raw Data'!AP$1,FALSE)</f>
        <v>67.308594215419504</v>
      </c>
      <c r="AG101" s="124">
        <f>VLOOKUP($A101,'RevPAR Raw Data'!$B$6:$BE$43,'RevPAR Raw Data'!AR$1,FALSE)</f>
        <v>53.296208712196602</v>
      </c>
    </row>
    <row r="102" spans="1:33" x14ac:dyDescent="0.2">
      <c r="A102" s="101" t="s">
        <v>125</v>
      </c>
      <c r="B102" s="89">
        <f>(VLOOKUP($A101,'Occupancy Raw Data'!$B$8:$BE$51,'Occupancy Raw Data'!AT$3,FALSE))/100</f>
        <v>-4.9778616572404795E-2</v>
      </c>
      <c r="C102" s="90">
        <f>(VLOOKUP($A101,'Occupancy Raw Data'!$B$8:$BE$51,'Occupancy Raw Data'!AU$3,FALSE))/100</f>
        <v>-3.3232025960078404E-2</v>
      </c>
      <c r="D102" s="90">
        <f>(VLOOKUP($A101,'Occupancy Raw Data'!$B$8:$BE$51,'Occupancy Raw Data'!AV$3,FALSE))/100</f>
        <v>-6.9295230635658305E-4</v>
      </c>
      <c r="E102" s="90">
        <f>(VLOOKUP($A101,'Occupancy Raw Data'!$B$8:$BE$51,'Occupancy Raw Data'!AW$3,FALSE))/100</f>
        <v>-3.47584972280804E-3</v>
      </c>
      <c r="F102" s="90">
        <f>(VLOOKUP($A101,'Occupancy Raw Data'!$B$8:$BE$51,'Occupancy Raw Data'!AX$3,FALSE))/100</f>
        <v>-2.5506822254289601E-3</v>
      </c>
      <c r="G102" s="90">
        <f>(VLOOKUP($A101,'Occupancy Raw Data'!$B$8:$BE$51,'Occupancy Raw Data'!AY$3,FALSE))/100</f>
        <v>-1.6283233611777498E-2</v>
      </c>
      <c r="H102" s="91">
        <f>(VLOOKUP($A101,'Occupancy Raw Data'!$B$8:$BE$51,'Occupancy Raw Data'!BA$3,FALSE))/100</f>
        <v>1.0771212346084101E-2</v>
      </c>
      <c r="I102" s="91">
        <f>(VLOOKUP($A101,'Occupancy Raw Data'!$B$8:$BE$51,'Occupancy Raw Data'!BB$3,FALSE))/100</f>
        <v>-1.1691556528423099E-2</v>
      </c>
      <c r="J102" s="90">
        <f>(VLOOKUP($A101,'Occupancy Raw Data'!$B$8:$BE$51,'Occupancy Raw Data'!BC$3,FALSE))/100</f>
        <v>-5.1410768677890998E-4</v>
      </c>
      <c r="K102" s="92">
        <f>(VLOOKUP($A101,'Occupancy Raw Data'!$B$8:$BE$51,'Occupancy Raw Data'!BE$3,FALSE))/100</f>
        <v>-1.1363286078045501E-2</v>
      </c>
      <c r="M102" s="89">
        <f>(VLOOKUP($A101,'ADR Raw Data'!$B$6:$BE$49,'ADR Raw Data'!AT$1,FALSE))/100</f>
        <v>-1.4301052986054701E-2</v>
      </c>
      <c r="N102" s="90">
        <f>(VLOOKUP($A101,'ADR Raw Data'!$B$6:$BE$49,'ADR Raw Data'!AU$1,FALSE))/100</f>
        <v>-1.1518591342261499E-2</v>
      </c>
      <c r="O102" s="90">
        <f>(VLOOKUP($A101,'ADR Raw Data'!$B$6:$BE$49,'ADR Raw Data'!AV$1,FALSE))/100</f>
        <v>1.0343077183999001E-2</v>
      </c>
      <c r="P102" s="90">
        <f>(VLOOKUP($A101,'ADR Raw Data'!$B$6:$BE$49,'ADR Raw Data'!AW$1,FALSE))/100</f>
        <v>5.7207781520964104E-2</v>
      </c>
      <c r="Q102" s="90">
        <f>(VLOOKUP($A101,'ADR Raw Data'!$B$6:$BE$49,'ADR Raw Data'!AX$1,FALSE))/100</f>
        <v>7.0397145804822397E-2</v>
      </c>
      <c r="R102" s="90">
        <f>(VLOOKUP($A101,'ADR Raw Data'!$B$6:$BE$49,'ADR Raw Data'!AY$1,FALSE))/100</f>
        <v>2.5257647407672699E-2</v>
      </c>
      <c r="S102" s="91">
        <f>(VLOOKUP($A101,'ADR Raw Data'!$B$6:$BE$49,'ADR Raw Data'!BA$1,FALSE))/100</f>
        <v>4.4561410986163397E-2</v>
      </c>
      <c r="T102" s="91">
        <f>(VLOOKUP($A101,'ADR Raw Data'!$B$6:$BE$49,'ADR Raw Data'!BB$1,FALSE))/100</f>
        <v>4.2479116990227798E-3</v>
      </c>
      <c r="U102" s="90">
        <f>(VLOOKUP($A101,'ADR Raw Data'!$B$6:$BE$49,'ADR Raw Data'!BC$1,FALSE))/100</f>
        <v>2.4074390246723799E-2</v>
      </c>
      <c r="V102" s="92">
        <f>(VLOOKUP($A101,'ADR Raw Data'!$B$6:$BE$49,'ADR Raw Data'!BE$1,FALSE))/100</f>
        <v>2.5491100651026999E-2</v>
      </c>
      <c r="X102" s="89">
        <f>(VLOOKUP($A101,'RevPAR Raw Data'!$B$6:$BE$49,'RevPAR Raw Data'!AT$1,FALSE))/100</f>
        <v>-6.3367782925285096E-2</v>
      </c>
      <c r="Y102" s="90">
        <f>(VLOOKUP($A101,'RevPAR Raw Data'!$B$6:$BE$49,'RevPAR Raw Data'!AU$1,FALSE))/100</f>
        <v>-4.4367831175830298E-2</v>
      </c>
      <c r="Z102" s="90">
        <f>(VLOOKUP($A101,'RevPAR Raw Data'!$B$6:$BE$49,'RevPAR Raw Data'!AV$1,FALSE))/100</f>
        <v>9.6429576184529492E-3</v>
      </c>
      <c r="AA102" s="90">
        <f>(VLOOKUP($A101,'RevPAR Raw Data'!$B$6:$BE$49,'RevPAR Raw Data'!AW$1,FALSE))/100</f>
        <v>5.3533086146613902E-2</v>
      </c>
      <c r="AB102" s="90">
        <f>(VLOOKUP($A101,'RevPAR Raw Data'!$B$6:$BE$49,'RevPAR Raw Data'!AX$1,FALSE))/100</f>
        <v>6.7666902830868209E-2</v>
      </c>
      <c r="AC102" s="90">
        <f>(VLOOKUP($A101,'RevPAR Raw Data'!$B$6:$BE$49,'RevPAR Raw Data'!AY$1,FALSE))/100</f>
        <v>8.5631376226720807E-3</v>
      </c>
      <c r="AD102" s="91">
        <f>(VLOOKUP($A101,'RevPAR Raw Data'!$B$6:$BE$49,'RevPAR Raw Data'!BA$1,FALSE))/100</f>
        <v>5.58126037524206E-2</v>
      </c>
      <c r="AE102" s="91">
        <f>(VLOOKUP($A101,'RevPAR Raw Data'!$B$6:$BE$49,'RevPAR Raw Data'!BB$1,FALSE))/100</f>
        <v>-7.4933095291572806E-3</v>
      </c>
      <c r="AF102" s="90">
        <f>(VLOOKUP($A101,'RevPAR Raw Data'!$B$6:$BE$49,'RevPAR Raw Data'!BC$1,FALSE))/100</f>
        <v>2.3547905730864599E-2</v>
      </c>
      <c r="AG102" s="92">
        <f>(VLOOKUP($A101,'RevPAR Raw Data'!$B$6:$BE$49,'RevPAR Raw Data'!BE$1,FALSE))/100</f>
        <v>1.38381519038396E-2</v>
      </c>
    </row>
    <row r="103" spans="1:33" x14ac:dyDescent="0.2">
      <c r="A103" s="139"/>
      <c r="B103" s="117"/>
      <c r="C103" s="118"/>
      <c r="D103" s="118"/>
      <c r="E103" s="118"/>
      <c r="F103" s="118"/>
      <c r="G103" s="119"/>
      <c r="H103" s="99"/>
      <c r="I103" s="99"/>
      <c r="J103" s="119"/>
      <c r="K103" s="120"/>
      <c r="M103" s="121"/>
      <c r="N103" s="122"/>
      <c r="O103" s="122"/>
      <c r="P103" s="122"/>
      <c r="Q103" s="122"/>
      <c r="R103" s="123"/>
      <c r="S103" s="122"/>
      <c r="T103" s="122"/>
      <c r="U103" s="123"/>
      <c r="V103" s="124"/>
      <c r="X103" s="121"/>
      <c r="Y103" s="122"/>
      <c r="Z103" s="122"/>
      <c r="AA103" s="122"/>
      <c r="AB103" s="122"/>
      <c r="AC103" s="123"/>
      <c r="AD103" s="122"/>
      <c r="AE103" s="122"/>
      <c r="AF103" s="123"/>
      <c r="AG103" s="124"/>
    </row>
    <row r="104" spans="1:33" x14ac:dyDescent="0.2">
      <c r="A104" s="116" t="s">
        <v>52</v>
      </c>
      <c r="B104" s="117">
        <f>(VLOOKUP($A104,'Occupancy Raw Data'!$B$8:$BE$45,'Occupancy Raw Data'!AG$3,FALSE))/100</f>
        <v>0.37353458382180499</v>
      </c>
      <c r="C104" s="118">
        <f>(VLOOKUP($A104,'Occupancy Raw Data'!$B$8:$BE$45,'Occupancy Raw Data'!AH$3,FALSE))/100</f>
        <v>0.56682297772567403</v>
      </c>
      <c r="D104" s="118">
        <f>(VLOOKUP($A104,'Occupancy Raw Data'!$B$8:$BE$45,'Occupancy Raw Data'!AI$3,FALSE))/100</f>
        <v>0.60301875732707999</v>
      </c>
      <c r="E104" s="118">
        <f>(VLOOKUP($A104,'Occupancy Raw Data'!$B$8:$BE$45,'Occupancy Raw Data'!AJ$3,FALSE))/100</f>
        <v>0.61488862837045699</v>
      </c>
      <c r="F104" s="118">
        <f>(VLOOKUP($A104,'Occupancy Raw Data'!$B$8:$BE$45,'Occupancy Raw Data'!AK$3,FALSE))/100</f>
        <v>0.60260824968862103</v>
      </c>
      <c r="G104" s="119">
        <f>(VLOOKUP($A104,'Occupancy Raw Data'!$B$8:$BE$45,'Occupancy Raw Data'!AL$3,FALSE))/100</f>
        <v>0.55217537843818199</v>
      </c>
      <c r="H104" s="99">
        <f>(VLOOKUP($A104,'Occupancy Raw Data'!$B$8:$BE$45,'Occupancy Raw Data'!AN$3,FALSE))/100</f>
        <v>0.697926588028426</v>
      </c>
      <c r="I104" s="99">
        <f>(VLOOKUP($A104,'Occupancy Raw Data'!$B$8:$BE$45,'Occupancy Raw Data'!AO$3,FALSE))/100</f>
        <v>0.61550296725034803</v>
      </c>
      <c r="J104" s="119">
        <f>(VLOOKUP($A104,'Occupancy Raw Data'!$B$8:$BE$45,'Occupancy Raw Data'!AP$3,FALSE))/100</f>
        <v>0.65671477763938702</v>
      </c>
      <c r="K104" s="120">
        <f>(VLOOKUP($A104,'Occupancy Raw Data'!$B$8:$BE$45,'Occupancy Raw Data'!AR$3,FALSE))/100</f>
        <v>0.58204502873172204</v>
      </c>
      <c r="M104" s="121">
        <f>VLOOKUP($A104,'ADR Raw Data'!$B$6:$BE$43,'ADR Raw Data'!AG$1,FALSE)</f>
        <v>97.364495880737493</v>
      </c>
      <c r="N104" s="122">
        <f>VLOOKUP($A104,'ADR Raw Data'!$B$6:$BE$43,'ADR Raw Data'!AH$1,FALSE)</f>
        <v>107.11998448810699</v>
      </c>
      <c r="O104" s="122">
        <f>VLOOKUP($A104,'ADR Raw Data'!$B$6:$BE$43,'ADR Raw Data'!AI$1,FALSE)</f>
        <v>110.196035236938</v>
      </c>
      <c r="P104" s="122">
        <f>VLOOKUP($A104,'ADR Raw Data'!$B$6:$BE$43,'ADR Raw Data'!AJ$1,FALSE)</f>
        <v>112.539822449952</v>
      </c>
      <c r="Q104" s="122">
        <f>VLOOKUP($A104,'ADR Raw Data'!$B$6:$BE$43,'ADR Raw Data'!AK$1,FALSE)</f>
        <v>117.063713069908</v>
      </c>
      <c r="R104" s="123">
        <f>VLOOKUP($A104,'ADR Raw Data'!$B$6:$BE$43,'ADR Raw Data'!AL$1,FALSE)</f>
        <v>109.849552825031</v>
      </c>
      <c r="S104" s="122">
        <f>VLOOKUP($A104,'ADR Raw Data'!$B$6:$BE$43,'ADR Raw Data'!AN$1,FALSE)</f>
        <v>137.31321226117899</v>
      </c>
      <c r="T104" s="122">
        <f>VLOOKUP($A104,'ADR Raw Data'!$B$6:$BE$43,'ADR Raw Data'!AO$1,FALSE)</f>
        <v>130.46325199380999</v>
      </c>
      <c r="U104" s="123">
        <f>VLOOKUP($A104,'ADR Raw Data'!$B$6:$BE$43,'ADR Raw Data'!AP$1,FALSE)</f>
        <v>134.10316505829101</v>
      </c>
      <c r="V104" s="124">
        <f>VLOOKUP($A104,'ADR Raw Data'!$B$6:$BE$43,'ADR Raw Data'!AR$1,FALSE)</f>
        <v>117.668472881599</v>
      </c>
      <c r="X104" s="121">
        <f>VLOOKUP($A104,'RevPAR Raw Data'!$B$6:$BE$43,'RevPAR Raw Data'!AG$1,FALSE)</f>
        <v>36.369006447831097</v>
      </c>
      <c r="Y104" s="122">
        <f>VLOOKUP($A104,'RevPAR Raw Data'!$B$6:$BE$43,'RevPAR Raw Data'!AH$1,FALSE)</f>
        <v>60.718068581477098</v>
      </c>
      <c r="Z104" s="122">
        <f>VLOOKUP($A104,'RevPAR Raw Data'!$B$6:$BE$43,'RevPAR Raw Data'!AI$1,FALSE)</f>
        <v>66.450276230949498</v>
      </c>
      <c r="AA104" s="122">
        <f>VLOOKUP($A104,'RevPAR Raw Data'!$B$6:$BE$43,'RevPAR Raw Data'!AJ$1,FALSE)</f>
        <v>69.1994570633059</v>
      </c>
      <c r="AB104" s="122">
        <f>VLOOKUP($A104,'RevPAR Raw Data'!$B$6:$BE$43,'RevPAR Raw Data'!AK$1,FALSE)</f>
        <v>70.543559235108702</v>
      </c>
      <c r="AC104" s="123">
        <f>VLOOKUP($A104,'RevPAR Raw Data'!$B$6:$BE$43,'RevPAR Raw Data'!AL$1,FALSE)</f>
        <v>60.656218402426603</v>
      </c>
      <c r="AD104" s="122">
        <f>VLOOKUP($A104,'RevPAR Raw Data'!$B$6:$BE$43,'RevPAR Raw Data'!AN$1,FALSE)</f>
        <v>95.834541724668398</v>
      </c>
      <c r="AE104" s="122">
        <f>VLOOKUP($A104,'RevPAR Raw Data'!$B$6:$BE$43,'RevPAR Raw Data'!AO$1,FALSE)</f>
        <v>80.300518719319996</v>
      </c>
      <c r="AF104" s="123">
        <f>VLOOKUP($A104,'RevPAR Raw Data'!$B$6:$BE$43,'RevPAR Raw Data'!AP$1,FALSE)</f>
        <v>88.067530221994204</v>
      </c>
      <c r="AG104" s="124">
        <f>VLOOKUP($A104,'RevPAR Raw Data'!$B$6:$BE$43,'RevPAR Raw Data'!AR$1,FALSE)</f>
        <v>68.488349679188602</v>
      </c>
    </row>
    <row r="105" spans="1:33" x14ac:dyDescent="0.2">
      <c r="A105" s="101" t="s">
        <v>125</v>
      </c>
      <c r="B105" s="89">
        <f>(VLOOKUP($A104,'Occupancy Raw Data'!$B$8:$BE$51,'Occupancy Raw Data'!AT$3,FALSE))/100</f>
        <v>7.0660998339134597E-4</v>
      </c>
      <c r="C105" s="90">
        <f>(VLOOKUP($A104,'Occupancy Raw Data'!$B$8:$BE$51,'Occupancy Raw Data'!AU$3,FALSE))/100</f>
        <v>-3.5251721887969698E-2</v>
      </c>
      <c r="D105" s="90">
        <f>(VLOOKUP($A104,'Occupancy Raw Data'!$B$8:$BE$51,'Occupancy Raw Data'!AV$3,FALSE))/100</f>
        <v>1.5857077982907298E-2</v>
      </c>
      <c r="E105" s="90">
        <f>(VLOOKUP($A104,'Occupancy Raw Data'!$B$8:$BE$51,'Occupancy Raw Data'!AW$3,FALSE))/100</f>
        <v>2.4840634348198897E-2</v>
      </c>
      <c r="F105" s="90">
        <f>(VLOOKUP($A104,'Occupancy Raw Data'!$B$8:$BE$51,'Occupancy Raw Data'!AX$3,FALSE))/100</f>
        <v>3.7187638220680899E-2</v>
      </c>
      <c r="G105" s="90">
        <f>(VLOOKUP($A104,'Occupancy Raw Data'!$B$8:$BE$51,'Occupancy Raw Data'!AY$3,FALSE))/100</f>
        <v>9.3144753515618794E-3</v>
      </c>
      <c r="H105" s="91">
        <f>(VLOOKUP($A104,'Occupancy Raw Data'!$B$8:$BE$51,'Occupancy Raw Data'!BA$3,FALSE))/100</f>
        <v>3.7283925005812901E-2</v>
      </c>
      <c r="I105" s="91">
        <f>(VLOOKUP($A104,'Occupancy Raw Data'!$B$8:$BE$51,'Occupancy Raw Data'!BB$3,FALSE))/100</f>
        <v>2.5207963371931399E-2</v>
      </c>
      <c r="J105" s="90">
        <f>(VLOOKUP($A104,'Occupancy Raw Data'!$B$8:$BE$51,'Occupancy Raw Data'!BC$3,FALSE))/100</f>
        <v>3.1589628374927202E-2</v>
      </c>
      <c r="K105" s="92">
        <f>(VLOOKUP($A104,'Occupancy Raw Data'!$B$8:$BE$51,'Occupancy Raw Data'!BE$3,FALSE))/100</f>
        <v>1.6391667887273299E-2</v>
      </c>
      <c r="M105" s="89">
        <f>(VLOOKUP($A104,'ADR Raw Data'!$B$6:$BE$49,'ADR Raw Data'!AT$1,FALSE))/100</f>
        <v>1.7658817920731998E-2</v>
      </c>
      <c r="N105" s="90">
        <f>(VLOOKUP($A104,'ADR Raw Data'!$B$6:$BE$49,'ADR Raw Data'!AU$1,FALSE))/100</f>
        <v>5.0049721935231297E-3</v>
      </c>
      <c r="O105" s="90">
        <f>(VLOOKUP($A104,'ADR Raw Data'!$B$6:$BE$49,'ADR Raw Data'!AV$1,FALSE))/100</f>
        <v>3.42403835650371E-2</v>
      </c>
      <c r="P105" s="90">
        <f>(VLOOKUP($A104,'ADR Raw Data'!$B$6:$BE$49,'ADR Raw Data'!AW$1,FALSE))/100</f>
        <v>6.2492606002699798E-2</v>
      </c>
      <c r="Q105" s="90">
        <f>(VLOOKUP($A104,'ADR Raw Data'!$B$6:$BE$49,'ADR Raw Data'!AX$1,FALSE))/100</f>
        <v>8.4534674791753001E-2</v>
      </c>
      <c r="R105" s="90">
        <f>(VLOOKUP($A104,'ADR Raw Data'!$B$6:$BE$49,'ADR Raw Data'!AY$1,FALSE))/100</f>
        <v>4.38960182874569E-2</v>
      </c>
      <c r="S105" s="91">
        <f>(VLOOKUP($A104,'ADR Raw Data'!$B$6:$BE$49,'ADR Raw Data'!BA$1,FALSE))/100</f>
        <v>3.6735860064036896E-2</v>
      </c>
      <c r="T105" s="91">
        <f>(VLOOKUP($A104,'ADR Raw Data'!$B$6:$BE$49,'ADR Raw Data'!BB$1,FALSE))/100</f>
        <v>3.2282909641559401E-2</v>
      </c>
      <c r="U105" s="90">
        <f>(VLOOKUP($A104,'ADR Raw Data'!$B$6:$BE$49,'ADR Raw Data'!BC$1,FALSE))/100</f>
        <v>3.4842239057348803E-2</v>
      </c>
      <c r="V105" s="92">
        <f>(VLOOKUP($A104,'ADR Raw Data'!$B$6:$BE$49,'ADR Raw Data'!BE$1,FALSE))/100</f>
        <v>4.1619821612000403E-2</v>
      </c>
      <c r="X105" s="89">
        <f>(VLOOKUP($A104,'RevPAR Raw Data'!$B$6:$BE$49,'RevPAR Raw Data'!AT$1,FALSE))/100</f>
        <v>1.8377905801161002E-2</v>
      </c>
      <c r="Y105" s="90">
        <f>(VLOOKUP($A104,'RevPAR Raw Data'!$B$6:$BE$49,'RevPAR Raw Data'!AU$1,FALSE))/100</f>
        <v>-3.0423183582269701E-2</v>
      </c>
      <c r="Z105" s="90">
        <f>(VLOOKUP($A104,'RevPAR Raw Data'!$B$6:$BE$49,'RevPAR Raw Data'!AV$1,FALSE))/100</f>
        <v>5.0640413980299996E-2</v>
      </c>
      <c r="AA105" s="90">
        <f>(VLOOKUP($A104,'RevPAR Raw Data'!$B$6:$BE$49,'RevPAR Raw Data'!AW$1,FALSE))/100</f>
        <v>8.8885596326077898E-2</v>
      </c>
      <c r="AB105" s="90">
        <f>(VLOOKUP($A104,'RevPAR Raw Data'!$B$6:$BE$49,'RevPAR Raw Data'!AX$1,FALSE))/100</f>
        <v>0.12486595791569201</v>
      </c>
      <c r="AC105" s="90">
        <f>(VLOOKUP($A104,'RevPAR Raw Data'!$B$6:$BE$49,'RevPAR Raw Data'!AY$1,FALSE))/100</f>
        <v>5.3619362019389001E-2</v>
      </c>
      <c r="AD105" s="91">
        <f>(VLOOKUP($A104,'RevPAR Raw Data'!$B$6:$BE$49,'RevPAR Raw Data'!BA$1,FALSE))/100</f>
        <v>7.5389442121501393E-2</v>
      </c>
      <c r="AE105" s="91">
        <f>(VLOOKUP($A104,'RevPAR Raw Data'!$B$6:$BE$49,'RevPAR Raw Data'!BB$1,FALSE))/100</f>
        <v>5.8304659417274599E-2</v>
      </c>
      <c r="AF105" s="90">
        <f>(VLOOKUP($A104,'RevPAR Raw Data'!$B$6:$BE$49,'RevPAR Raw Data'!BC$1,FALSE))/100</f>
        <v>6.7532520815848096E-2</v>
      </c>
      <c r="AG105" s="92">
        <f>(VLOOKUP($A104,'RevPAR Raw Data'!$B$6:$BE$49,'RevPAR Raw Data'!BE$1,FALSE))/100</f>
        <v>5.8693707792665195E-2</v>
      </c>
    </row>
    <row r="106" spans="1:33" x14ac:dyDescent="0.2">
      <c r="A106" s="139"/>
      <c r="B106" s="117"/>
      <c r="C106" s="118"/>
      <c r="D106" s="118"/>
      <c r="E106" s="118"/>
      <c r="F106" s="118"/>
      <c r="G106" s="119"/>
      <c r="H106" s="99"/>
      <c r="I106" s="99"/>
      <c r="J106" s="119"/>
      <c r="K106" s="120"/>
      <c r="M106" s="121"/>
      <c r="N106" s="122"/>
      <c r="O106" s="122"/>
      <c r="P106" s="122"/>
      <c r="Q106" s="122"/>
      <c r="R106" s="123"/>
      <c r="S106" s="122"/>
      <c r="T106" s="122"/>
      <c r="U106" s="123"/>
      <c r="V106" s="124"/>
      <c r="X106" s="121"/>
      <c r="Y106" s="122"/>
      <c r="Z106" s="122"/>
      <c r="AA106" s="122"/>
      <c r="AB106" s="122"/>
      <c r="AC106" s="123"/>
      <c r="AD106" s="122"/>
      <c r="AE106" s="122"/>
      <c r="AF106" s="123"/>
      <c r="AG106" s="124"/>
    </row>
    <row r="107" spans="1:33" x14ac:dyDescent="0.2">
      <c r="A107" s="116" t="s">
        <v>51</v>
      </c>
      <c r="B107" s="117">
        <f>(VLOOKUP($A107,'Occupancy Raw Data'!$B$8:$BE$45,'Occupancy Raw Data'!AG$3,FALSE))/100</f>
        <v>0.381107171000788</v>
      </c>
      <c r="C107" s="118">
        <f>(VLOOKUP($A107,'Occupancy Raw Data'!$B$8:$BE$45,'Occupancy Raw Data'!AH$3,FALSE))/100</f>
        <v>0.48093971631205595</v>
      </c>
      <c r="D107" s="118">
        <f>(VLOOKUP($A107,'Occupancy Raw Data'!$B$8:$BE$45,'Occupancy Raw Data'!AI$3,FALSE))/100</f>
        <v>0.51295311268715504</v>
      </c>
      <c r="E107" s="118">
        <f>(VLOOKUP($A107,'Occupancy Raw Data'!$B$8:$BE$45,'Occupancy Raw Data'!AJ$3,FALSE))/100</f>
        <v>0.50453112687155199</v>
      </c>
      <c r="F107" s="118">
        <f>(VLOOKUP($A107,'Occupancy Raw Data'!$B$8:$BE$45,'Occupancy Raw Data'!AK$3,FALSE))/100</f>
        <v>0.50980102442868402</v>
      </c>
      <c r="G107" s="119">
        <f>(VLOOKUP($A107,'Occupancy Raw Data'!$B$8:$BE$45,'Occupancy Raw Data'!AL$3,FALSE))/100</f>
        <v>0.47786643026004699</v>
      </c>
      <c r="H107" s="99">
        <f>(VLOOKUP($A107,'Occupancy Raw Data'!$B$8:$BE$45,'Occupancy Raw Data'!AN$3,FALSE))/100</f>
        <v>0.65519109535066899</v>
      </c>
      <c r="I107" s="99">
        <f>(VLOOKUP($A107,'Occupancy Raw Data'!$B$8:$BE$45,'Occupancy Raw Data'!AO$3,FALSE))/100</f>
        <v>0.65908195429472005</v>
      </c>
      <c r="J107" s="119">
        <f>(VLOOKUP($A107,'Occupancy Raw Data'!$B$8:$BE$45,'Occupancy Raw Data'!AP$3,FALSE))/100</f>
        <v>0.65713652482269491</v>
      </c>
      <c r="K107" s="120">
        <f>(VLOOKUP($A107,'Occupancy Raw Data'!$B$8:$BE$45,'Occupancy Raw Data'!AR$3,FALSE))/100</f>
        <v>0.52908645727794601</v>
      </c>
      <c r="M107" s="121">
        <f>VLOOKUP($A107,'ADR Raw Data'!$B$6:$BE$43,'ADR Raw Data'!AG$1,FALSE)</f>
        <v>93.053781338847202</v>
      </c>
      <c r="N107" s="122">
        <f>VLOOKUP($A107,'ADR Raw Data'!$B$6:$BE$43,'ADR Raw Data'!AH$1,FALSE)</f>
        <v>93.967508448540698</v>
      </c>
      <c r="O107" s="122">
        <f>VLOOKUP($A107,'ADR Raw Data'!$B$6:$BE$43,'ADR Raw Data'!AI$1,FALSE)</f>
        <v>96.088460873739706</v>
      </c>
      <c r="P107" s="122">
        <f>VLOOKUP($A107,'ADR Raw Data'!$B$6:$BE$43,'ADR Raw Data'!AJ$1,FALSE)</f>
        <v>96.728556228035899</v>
      </c>
      <c r="Q107" s="122">
        <f>VLOOKUP($A107,'ADR Raw Data'!$B$6:$BE$43,'ADR Raw Data'!AK$1,FALSE)</f>
        <v>98.066081538015595</v>
      </c>
      <c r="R107" s="123">
        <f>VLOOKUP($A107,'ADR Raw Data'!$B$6:$BE$43,'ADR Raw Data'!AL$1,FALSE)</f>
        <v>95.734618349720606</v>
      </c>
      <c r="S107" s="122">
        <f>VLOOKUP($A107,'ADR Raw Data'!$B$6:$BE$43,'ADR Raw Data'!AN$1,FALSE)</f>
        <v>122.803752537021</v>
      </c>
      <c r="T107" s="122">
        <f>VLOOKUP($A107,'ADR Raw Data'!$B$6:$BE$43,'ADR Raw Data'!AO$1,FALSE)</f>
        <v>122.60160439396201</v>
      </c>
      <c r="U107" s="123">
        <f>VLOOKUP($A107,'ADR Raw Data'!$B$6:$BE$43,'ADR Raw Data'!AP$1,FALSE)</f>
        <v>122.70237923927201</v>
      </c>
      <c r="V107" s="124">
        <f>VLOOKUP($A107,'ADR Raw Data'!$B$6:$BE$43,'ADR Raw Data'!AR$1,FALSE)</f>
        <v>105.304483230936</v>
      </c>
      <c r="X107" s="121">
        <f>VLOOKUP($A107,'RevPAR Raw Data'!$B$6:$BE$43,'RevPAR Raw Data'!AG$1,FALSE)</f>
        <v>35.463463356973897</v>
      </c>
      <c r="Y107" s="122">
        <f>VLOOKUP($A107,'RevPAR Raw Data'!$B$6:$BE$43,'RevPAR Raw Data'!AH$1,FALSE)</f>
        <v>45.192706855791897</v>
      </c>
      <c r="Z107" s="122">
        <f>VLOOKUP($A107,'RevPAR Raw Data'!$B$6:$BE$43,'RevPAR Raw Data'!AI$1,FALSE)</f>
        <v>49.2888750985027</v>
      </c>
      <c r="AA107" s="122">
        <f>VLOOKUP($A107,'RevPAR Raw Data'!$B$6:$BE$43,'RevPAR Raw Data'!AJ$1,FALSE)</f>
        <v>48.8025674743892</v>
      </c>
      <c r="AB107" s="122">
        <f>VLOOKUP($A107,'RevPAR Raw Data'!$B$6:$BE$43,'RevPAR Raw Data'!AK$1,FALSE)</f>
        <v>49.994188829787198</v>
      </c>
      <c r="AC107" s="123">
        <f>VLOOKUP($A107,'RevPAR Raw Data'!$B$6:$BE$43,'RevPAR Raw Data'!AL$1,FALSE)</f>
        <v>45.748360323089003</v>
      </c>
      <c r="AD107" s="122">
        <f>VLOOKUP($A107,'RevPAR Raw Data'!$B$6:$BE$43,'RevPAR Raw Data'!AN$1,FALSE)</f>
        <v>80.459925137903795</v>
      </c>
      <c r="AE107" s="122">
        <f>VLOOKUP($A107,'RevPAR Raw Data'!$B$6:$BE$43,'RevPAR Raw Data'!AO$1,FALSE)</f>
        <v>80.804505023640601</v>
      </c>
      <c r="AF107" s="123">
        <f>VLOOKUP($A107,'RevPAR Raw Data'!$B$6:$BE$43,'RevPAR Raw Data'!AP$1,FALSE)</f>
        <v>80.632215080772198</v>
      </c>
      <c r="AG107" s="124">
        <f>VLOOKUP($A107,'RevPAR Raw Data'!$B$6:$BE$43,'RevPAR Raw Data'!AR$1,FALSE)</f>
        <v>55.715175968141303</v>
      </c>
    </row>
    <row r="108" spans="1:33" x14ac:dyDescent="0.2">
      <c r="A108" s="101" t="s">
        <v>125</v>
      </c>
      <c r="B108" s="89">
        <f>(VLOOKUP($A107,'Occupancy Raw Data'!$B$8:$BE$51,'Occupancy Raw Data'!AT$3,FALSE))/100</f>
        <v>-1.21155048500426E-2</v>
      </c>
      <c r="C108" s="90">
        <f>(VLOOKUP($A107,'Occupancy Raw Data'!$B$8:$BE$51,'Occupancy Raw Data'!AU$3,FALSE))/100</f>
        <v>-4.3830711074433198E-4</v>
      </c>
      <c r="D108" s="90">
        <f>(VLOOKUP($A107,'Occupancy Raw Data'!$B$8:$BE$51,'Occupancy Raw Data'!AV$3,FALSE))/100</f>
        <v>3.0049549098467E-2</v>
      </c>
      <c r="E108" s="90">
        <f>(VLOOKUP($A107,'Occupancy Raw Data'!$B$8:$BE$51,'Occupancy Raw Data'!AW$3,FALSE))/100</f>
        <v>-2.60157568836306E-2</v>
      </c>
      <c r="F108" s="90">
        <f>(VLOOKUP($A107,'Occupancy Raw Data'!$B$8:$BE$51,'Occupancy Raw Data'!AX$3,FALSE))/100</f>
        <v>-7.1114206384415804E-2</v>
      </c>
      <c r="G108" s="90">
        <f>(VLOOKUP($A107,'Occupancy Raw Data'!$B$8:$BE$51,'Occupancy Raw Data'!AY$3,FALSE))/100</f>
        <v>-1.7446838975994701E-2</v>
      </c>
      <c r="H108" s="91">
        <f>(VLOOKUP($A107,'Occupancy Raw Data'!$B$8:$BE$51,'Occupancy Raw Data'!BA$3,FALSE))/100</f>
        <v>-2.1105127980620399E-2</v>
      </c>
      <c r="I108" s="91">
        <f>(VLOOKUP($A107,'Occupancy Raw Data'!$B$8:$BE$51,'Occupancy Raw Data'!BB$3,FALSE))/100</f>
        <v>-8.8505181950398106E-3</v>
      </c>
      <c r="J108" s="90">
        <f>(VLOOKUP($A107,'Occupancy Raw Data'!$B$8:$BE$51,'Occupancy Raw Data'!BC$3,FALSE))/100</f>
        <v>-1.4997798527064099E-2</v>
      </c>
      <c r="K108" s="92">
        <f>(VLOOKUP($A107,'Occupancy Raw Data'!$B$8:$BE$51,'Occupancy Raw Data'!BE$3,FALSE))/100</f>
        <v>-1.65791599863695E-2</v>
      </c>
      <c r="M108" s="89">
        <f>(VLOOKUP($A107,'ADR Raw Data'!$B$6:$BE$49,'ADR Raw Data'!AT$1,FALSE))/100</f>
        <v>1.01778039910014E-2</v>
      </c>
      <c r="N108" s="90">
        <f>(VLOOKUP($A107,'ADR Raw Data'!$B$6:$BE$49,'ADR Raw Data'!AU$1,FALSE))/100</f>
        <v>-1.5136251391975799E-2</v>
      </c>
      <c r="O108" s="90">
        <f>(VLOOKUP($A107,'ADR Raw Data'!$B$6:$BE$49,'ADR Raw Data'!AV$1,FALSE))/100</f>
        <v>4.1130378944133502E-4</v>
      </c>
      <c r="P108" s="90">
        <f>(VLOOKUP($A107,'ADR Raw Data'!$B$6:$BE$49,'ADR Raw Data'!AW$1,FALSE))/100</f>
        <v>-1.36907543498925E-2</v>
      </c>
      <c r="Q108" s="90">
        <f>(VLOOKUP($A107,'ADR Raw Data'!$B$6:$BE$49,'ADR Raw Data'!AX$1,FALSE))/100</f>
        <v>-5.2132609438357708E-2</v>
      </c>
      <c r="R108" s="90">
        <f>(VLOOKUP($A107,'ADR Raw Data'!$B$6:$BE$49,'ADR Raw Data'!AY$1,FALSE))/100</f>
        <v>-1.7121584023299701E-2</v>
      </c>
      <c r="S108" s="91">
        <f>(VLOOKUP($A107,'ADR Raw Data'!$B$6:$BE$49,'ADR Raw Data'!BA$1,FALSE))/100</f>
        <v>-4.1841125586643699E-2</v>
      </c>
      <c r="T108" s="91">
        <f>(VLOOKUP($A107,'ADR Raw Data'!$B$6:$BE$49,'ADR Raw Data'!BB$1,FALSE))/100</f>
        <v>-4.9984273112721397E-2</v>
      </c>
      <c r="U108" s="90">
        <f>(VLOOKUP($A107,'ADR Raw Data'!$B$6:$BE$49,'ADR Raw Data'!BC$1,FALSE))/100</f>
        <v>-4.5918336152371599E-2</v>
      </c>
      <c r="V108" s="92">
        <f>(VLOOKUP($A107,'ADR Raw Data'!$B$6:$BE$49,'ADR Raw Data'!BE$1,FALSE))/100</f>
        <v>-2.90778722109594E-2</v>
      </c>
      <c r="X108" s="89">
        <f>(VLOOKUP($A107,'RevPAR Raw Data'!$B$6:$BE$49,'RevPAR Raw Data'!AT$1,FALSE))/100</f>
        <v>-2.0610100926570399E-3</v>
      </c>
      <c r="Y108" s="90">
        <f>(VLOOKUP($A107,'RevPAR Raw Data'!$B$6:$BE$49,'RevPAR Raw Data'!AU$1,FALSE))/100</f>
        <v>-1.5567924176104999E-2</v>
      </c>
      <c r="Z108" s="90">
        <f>(VLOOKUP($A107,'RevPAR Raw Data'!$B$6:$BE$49,'RevPAR Raw Data'!AV$1,FALSE))/100</f>
        <v>3.0473212381323601E-2</v>
      </c>
      <c r="AA108" s="90">
        <f>(VLOOKUP($A107,'RevPAR Raw Data'!$B$6:$BE$49,'RevPAR Raw Data'!AW$1,FALSE))/100</f>
        <v>-3.9350335896802799E-2</v>
      </c>
      <c r="AB108" s="90">
        <f>(VLOOKUP($A107,'RevPAR Raw Data'!$B$6:$BE$49,'RevPAR Raw Data'!AX$1,FALSE))/100</f>
        <v>-0.11953944667581601</v>
      </c>
      <c r="AC108" s="90">
        <f>(VLOOKUP($A107,'RevPAR Raw Data'!$B$6:$BE$49,'RevPAR Raw Data'!AY$1,FALSE))/100</f>
        <v>-3.42697054798261E-2</v>
      </c>
      <c r="AD108" s="91">
        <f>(VLOOKUP($A107,'RevPAR Raw Data'!$B$6:$BE$49,'RevPAR Raw Data'!BA$1,FALSE))/100</f>
        <v>-6.2063191256904897E-2</v>
      </c>
      <c r="AE108" s="91">
        <f>(VLOOKUP($A107,'RevPAR Raw Data'!$B$6:$BE$49,'RevPAR Raw Data'!BB$1,FALSE))/100</f>
        <v>-5.8392404589111199E-2</v>
      </c>
      <c r="AF108" s="90">
        <f>(VLOOKUP($A107,'RevPAR Raw Data'!$B$6:$BE$49,'RevPAR Raw Data'!BC$1,FALSE))/100</f>
        <v>-6.0227460725124499E-2</v>
      </c>
      <c r="AG108" s="92">
        <f>(VLOOKUP($A107,'RevPAR Raw Data'!$B$6:$BE$49,'RevPAR Raw Data'!BE$1,FALSE))/100</f>
        <v>-4.5174945501880302E-2</v>
      </c>
    </row>
    <row r="109" spans="1:33" x14ac:dyDescent="0.2">
      <c r="A109" s="139"/>
      <c r="B109" s="117"/>
      <c r="C109" s="118"/>
      <c r="D109" s="118"/>
      <c r="E109" s="118"/>
      <c r="F109" s="118"/>
      <c r="G109" s="119"/>
      <c r="H109" s="99"/>
      <c r="I109" s="99"/>
      <c r="J109" s="119"/>
      <c r="K109" s="120"/>
      <c r="M109" s="121"/>
      <c r="N109" s="122"/>
      <c r="O109" s="122"/>
      <c r="P109" s="122"/>
      <c r="Q109" s="122"/>
      <c r="R109" s="123"/>
      <c r="S109" s="122"/>
      <c r="T109" s="122"/>
      <c r="U109" s="123"/>
      <c r="V109" s="124"/>
      <c r="X109" s="121"/>
      <c r="Y109" s="122"/>
      <c r="Z109" s="122"/>
      <c r="AA109" s="122"/>
      <c r="AB109" s="122"/>
      <c r="AC109" s="123"/>
      <c r="AD109" s="122"/>
      <c r="AE109" s="122"/>
      <c r="AF109" s="123"/>
      <c r="AG109" s="124"/>
    </row>
    <row r="110" spans="1:33" x14ac:dyDescent="0.2">
      <c r="A110" s="116" t="s">
        <v>50</v>
      </c>
      <c r="B110" s="117">
        <f>(VLOOKUP($A110,'Occupancy Raw Data'!$B$8:$BE$45,'Occupancy Raw Data'!AG$3,FALSE))/100</f>
        <v>0.374350008965393</v>
      </c>
      <c r="C110" s="118">
        <f>(VLOOKUP($A110,'Occupancy Raw Data'!$B$8:$BE$45,'Occupancy Raw Data'!AH$3,FALSE))/100</f>
        <v>0.49215528061681901</v>
      </c>
      <c r="D110" s="118">
        <f>(VLOOKUP($A110,'Occupancy Raw Data'!$B$8:$BE$45,'Occupancy Raw Data'!AI$3,FALSE))/100</f>
        <v>0.52752375829298903</v>
      </c>
      <c r="E110" s="118">
        <f>(VLOOKUP($A110,'Occupancy Raw Data'!$B$8:$BE$45,'Occupancy Raw Data'!AJ$3,FALSE))/100</f>
        <v>0.540613232920925</v>
      </c>
      <c r="F110" s="118">
        <f>(VLOOKUP($A110,'Occupancy Raw Data'!$B$8:$BE$45,'Occupancy Raw Data'!AK$3,FALSE))/100</f>
        <v>0.53299264837726301</v>
      </c>
      <c r="G110" s="119">
        <f>(VLOOKUP($A110,'Occupancy Raw Data'!$B$8:$BE$45,'Occupancy Raw Data'!AL$3,FALSE))/100</f>
        <v>0.49352698583467797</v>
      </c>
      <c r="H110" s="99">
        <f>(VLOOKUP($A110,'Occupancy Raw Data'!$B$8:$BE$45,'Occupancy Raw Data'!AN$3,FALSE))/100</f>
        <v>0.60897435897435803</v>
      </c>
      <c r="I110" s="99">
        <f>(VLOOKUP($A110,'Occupancy Raw Data'!$B$8:$BE$45,'Occupancy Raw Data'!AO$3,FALSE))/100</f>
        <v>0.60458131611977695</v>
      </c>
      <c r="J110" s="119">
        <f>(VLOOKUP($A110,'Occupancy Raw Data'!$B$8:$BE$45,'Occupancy Raw Data'!AP$3,FALSE))/100</f>
        <v>0.60677783754706804</v>
      </c>
      <c r="K110" s="120">
        <f>(VLOOKUP($A110,'Occupancy Raw Data'!$B$8:$BE$45,'Occupancy Raw Data'!AR$3,FALSE))/100</f>
        <v>0.52588437203821803</v>
      </c>
      <c r="M110" s="121">
        <f>VLOOKUP($A110,'ADR Raw Data'!$B$6:$BE$43,'ADR Raw Data'!AG$1,FALSE)</f>
        <v>87.874000718476793</v>
      </c>
      <c r="N110" s="122">
        <f>VLOOKUP($A110,'ADR Raw Data'!$B$6:$BE$43,'ADR Raw Data'!AH$1,FALSE)</f>
        <v>91.029002641406294</v>
      </c>
      <c r="O110" s="122">
        <f>VLOOKUP($A110,'ADR Raw Data'!$B$6:$BE$43,'ADR Raw Data'!AI$1,FALSE)</f>
        <v>93.316030761386799</v>
      </c>
      <c r="P110" s="122">
        <f>VLOOKUP($A110,'ADR Raw Data'!$B$6:$BE$43,'ADR Raw Data'!AJ$1,FALSE)</f>
        <v>93.708235489220499</v>
      </c>
      <c r="Q110" s="122">
        <f>VLOOKUP($A110,'ADR Raw Data'!$B$6:$BE$43,'ADR Raw Data'!AK$1,FALSE)</f>
        <v>93.6375988225399</v>
      </c>
      <c r="R110" s="123">
        <f>VLOOKUP($A110,'ADR Raw Data'!$B$6:$BE$43,'ADR Raw Data'!AL$1,FALSE)</f>
        <v>92.189700261589806</v>
      </c>
      <c r="S110" s="122">
        <f>VLOOKUP($A110,'ADR Raw Data'!$B$6:$BE$43,'ADR Raw Data'!AN$1,FALSE)</f>
        <v>106.978284873021</v>
      </c>
      <c r="T110" s="122">
        <f>VLOOKUP($A110,'ADR Raw Data'!$B$6:$BE$43,'ADR Raw Data'!AO$1,FALSE)</f>
        <v>105.96698524505</v>
      </c>
      <c r="U110" s="123">
        <f>VLOOKUP($A110,'ADR Raw Data'!$B$6:$BE$43,'ADR Raw Data'!AP$1,FALSE)</f>
        <v>106.474465499408</v>
      </c>
      <c r="V110" s="124">
        <f>VLOOKUP($A110,'ADR Raw Data'!$B$6:$BE$43,'ADR Raw Data'!AR$1,FALSE)</f>
        <v>96.898871773015003</v>
      </c>
      <c r="X110" s="121">
        <f>VLOOKUP($A110,'RevPAR Raw Data'!$B$6:$BE$43,'RevPAR Raw Data'!AG$1,FALSE)</f>
        <v>32.895632956786798</v>
      </c>
      <c r="Y110" s="122">
        <f>VLOOKUP($A110,'RevPAR Raw Data'!$B$6:$BE$43,'RevPAR Raw Data'!AH$1,FALSE)</f>
        <v>44.800404339250399</v>
      </c>
      <c r="Z110" s="122">
        <f>VLOOKUP($A110,'RevPAR Raw Data'!$B$6:$BE$43,'RevPAR Raw Data'!AI$1,FALSE)</f>
        <v>49.226423256230902</v>
      </c>
      <c r="AA110" s="122">
        <f>VLOOKUP($A110,'RevPAR Raw Data'!$B$6:$BE$43,'RevPAR Raw Data'!AJ$1,FALSE)</f>
        <v>50.659912139142897</v>
      </c>
      <c r="AB110" s="122">
        <f>VLOOKUP($A110,'RevPAR Raw Data'!$B$6:$BE$43,'RevPAR Raw Data'!AK$1,FALSE)</f>
        <v>49.908151784113301</v>
      </c>
      <c r="AC110" s="123">
        <f>VLOOKUP($A110,'RevPAR Raw Data'!$B$6:$BE$43,'RevPAR Raw Data'!AL$1,FALSE)</f>
        <v>45.498104895104802</v>
      </c>
      <c r="AD110" s="122">
        <f>VLOOKUP($A110,'RevPAR Raw Data'!$B$6:$BE$43,'RevPAR Raw Data'!AN$1,FALSE)</f>
        <v>65.147032454724695</v>
      </c>
      <c r="AE110" s="122">
        <f>VLOOKUP($A110,'RevPAR Raw Data'!$B$6:$BE$43,'RevPAR Raw Data'!AO$1,FALSE)</f>
        <v>64.065659404697797</v>
      </c>
      <c r="AF110" s="123">
        <f>VLOOKUP($A110,'RevPAR Raw Data'!$B$6:$BE$43,'RevPAR Raw Data'!AP$1,FALSE)</f>
        <v>64.606345929711296</v>
      </c>
      <c r="AG110" s="124">
        <f>VLOOKUP($A110,'RevPAR Raw Data'!$B$6:$BE$43,'RevPAR Raw Data'!AR$1,FALSE)</f>
        <v>50.957602333563798</v>
      </c>
    </row>
    <row r="111" spans="1:33" x14ac:dyDescent="0.2">
      <c r="A111" s="101" t="s">
        <v>125</v>
      </c>
      <c r="B111" s="89">
        <f>(VLOOKUP($A110,'Occupancy Raw Data'!$B$8:$BE$51,'Occupancy Raw Data'!AT$3,FALSE))/100</f>
        <v>0.125826729592485</v>
      </c>
      <c r="C111" s="90">
        <f>(VLOOKUP($A110,'Occupancy Raw Data'!$B$8:$BE$51,'Occupancy Raw Data'!AU$3,FALSE))/100</f>
        <v>8.58872818596087E-2</v>
      </c>
      <c r="D111" s="90">
        <f>(VLOOKUP($A110,'Occupancy Raw Data'!$B$8:$BE$51,'Occupancy Raw Data'!AV$3,FALSE))/100</f>
        <v>0.12078694835495901</v>
      </c>
      <c r="E111" s="90">
        <f>(VLOOKUP($A110,'Occupancy Raw Data'!$B$8:$BE$51,'Occupancy Raw Data'!AW$3,FALSE))/100</f>
        <v>8.49239645551325E-2</v>
      </c>
      <c r="F111" s="90">
        <f>(VLOOKUP($A110,'Occupancy Raw Data'!$B$8:$BE$51,'Occupancy Raw Data'!AX$3,FALSE))/100</f>
        <v>9.0534549849800999E-2</v>
      </c>
      <c r="G111" s="90">
        <f>(VLOOKUP($A110,'Occupancy Raw Data'!$B$8:$BE$51,'Occupancy Raw Data'!AY$3,FALSE))/100</f>
        <v>9.9927220623370699E-2</v>
      </c>
      <c r="H111" s="91">
        <f>(VLOOKUP($A110,'Occupancy Raw Data'!$B$8:$BE$51,'Occupancy Raw Data'!BA$3,FALSE))/100</f>
        <v>3.3652626360801102E-2</v>
      </c>
      <c r="I111" s="91">
        <f>(VLOOKUP($A110,'Occupancy Raw Data'!$B$8:$BE$51,'Occupancy Raw Data'!BB$3,FALSE))/100</f>
        <v>4.3188126700018703E-2</v>
      </c>
      <c r="J111" s="90">
        <f>(VLOOKUP($A110,'Occupancy Raw Data'!$B$8:$BE$51,'Occupancy Raw Data'!BC$3,FALSE))/100</f>
        <v>3.8381227634074297E-2</v>
      </c>
      <c r="K111" s="92">
        <f>(VLOOKUP($A110,'Occupancy Raw Data'!$B$8:$BE$51,'Occupancy Raw Data'!BE$3,FALSE))/100</f>
        <v>7.8847044659235102E-2</v>
      </c>
      <c r="M111" s="89">
        <f>(VLOOKUP($A110,'ADR Raw Data'!$B$6:$BE$49,'ADR Raw Data'!AT$1,FALSE))/100</f>
        <v>-3.1497596575740201E-2</v>
      </c>
      <c r="N111" s="90">
        <f>(VLOOKUP($A110,'ADR Raw Data'!$B$6:$BE$49,'ADR Raw Data'!AU$1,FALSE))/100</f>
        <v>-1.8509337226508601E-2</v>
      </c>
      <c r="O111" s="90">
        <f>(VLOOKUP($A110,'ADR Raw Data'!$B$6:$BE$49,'ADR Raw Data'!AV$1,FALSE))/100</f>
        <v>1.9450679594866299E-3</v>
      </c>
      <c r="P111" s="90">
        <f>(VLOOKUP($A110,'ADR Raw Data'!$B$6:$BE$49,'ADR Raw Data'!AW$1,FALSE))/100</f>
        <v>-6.1183081724553298E-3</v>
      </c>
      <c r="Q111" s="90">
        <f>(VLOOKUP($A110,'ADR Raw Data'!$B$6:$BE$49,'ADR Raw Data'!AX$1,FALSE))/100</f>
        <v>-6.8548161367982295E-3</v>
      </c>
      <c r="R111" s="90">
        <f>(VLOOKUP($A110,'ADR Raw Data'!$B$6:$BE$49,'ADR Raw Data'!AY$1,FALSE))/100</f>
        <v>-1.09025111558501E-2</v>
      </c>
      <c r="S111" s="91">
        <f>(VLOOKUP($A110,'ADR Raw Data'!$B$6:$BE$49,'ADR Raw Data'!BA$1,FALSE))/100</f>
        <v>-2.33178563547486E-2</v>
      </c>
      <c r="T111" s="91">
        <f>(VLOOKUP($A110,'ADR Raw Data'!$B$6:$BE$49,'ADR Raw Data'!BB$1,FALSE))/100</f>
        <v>-2.88930362945298E-2</v>
      </c>
      <c r="U111" s="90">
        <f>(VLOOKUP($A110,'ADR Raw Data'!$B$6:$BE$49,'ADR Raw Data'!BC$1,FALSE))/100</f>
        <v>-2.60985323860266E-2</v>
      </c>
      <c r="V111" s="92">
        <f>(VLOOKUP($A110,'ADR Raw Data'!$B$6:$BE$49,'ADR Raw Data'!BE$1,FALSE))/100</f>
        <v>-1.8524947650566198E-2</v>
      </c>
      <c r="X111" s="89">
        <f>(VLOOKUP($A110,'RevPAR Raw Data'!$B$6:$BE$49,'RevPAR Raw Data'!AT$1,FALSE))/100</f>
        <v>9.0365893449595905E-2</v>
      </c>
      <c r="Y111" s="90">
        <f>(VLOOKUP($A110,'RevPAR Raw Data'!$B$6:$BE$49,'RevPAR Raw Data'!AU$1,FALSE))/100</f>
        <v>6.5788227969692303E-2</v>
      </c>
      <c r="Z111" s="90">
        <f>(VLOOKUP($A110,'RevPAR Raw Data'!$B$6:$BE$49,'RevPAR Raw Data'!AV$1,FALSE))/100</f>
        <v>0.12296695513761501</v>
      </c>
      <c r="AA111" s="90">
        <f>(VLOOKUP($A110,'RevPAR Raw Data'!$B$6:$BE$49,'RevPAR Raw Data'!AW$1,FALSE))/100</f>
        <v>7.8286065396302201E-2</v>
      </c>
      <c r="AB111" s="90">
        <f>(VLOOKUP($A110,'RevPAR Raw Data'!$B$6:$BE$49,'RevPAR Raw Data'!AX$1,FALSE))/100</f>
        <v>8.3059136019754606E-2</v>
      </c>
      <c r="AC111" s="90">
        <f>(VLOOKUP($A110,'RevPAR Raw Data'!$B$6:$BE$49,'RevPAR Raw Data'!AY$1,FALSE))/100</f>
        <v>8.7935251829901112E-2</v>
      </c>
      <c r="AD111" s="91">
        <f>(VLOOKUP($A110,'RevPAR Raw Data'!$B$6:$BE$49,'RevPAR Raw Data'!BA$1,FALSE))/100</f>
        <v>9.5500628986112703E-3</v>
      </c>
      <c r="AE111" s="91">
        <f>(VLOOKUP($A110,'RevPAR Raw Data'!$B$6:$BE$49,'RevPAR Raw Data'!BB$1,FALSE))/100</f>
        <v>1.3047254293252399E-2</v>
      </c>
      <c r="AF111" s="90">
        <f>(VLOOKUP($A110,'RevPAR Raw Data'!$B$6:$BE$49,'RevPAR Raw Data'!BC$1,FALSE))/100</f>
        <v>1.1281001535624301E-2</v>
      </c>
      <c r="AG111" s="92">
        <f>(VLOOKUP($A110,'RevPAR Raw Data'!$B$6:$BE$49,'RevPAR Raw Data'!BE$1,FALSE))/100</f>
        <v>5.8861459633954602E-2</v>
      </c>
    </row>
    <row r="112" spans="1:33" x14ac:dyDescent="0.2">
      <c r="A112" s="139"/>
      <c r="B112" s="117"/>
      <c r="C112" s="118"/>
      <c r="D112" s="118"/>
      <c r="E112" s="118"/>
      <c r="F112" s="118"/>
      <c r="G112" s="119"/>
      <c r="H112" s="99"/>
      <c r="I112" s="99"/>
      <c r="J112" s="119"/>
      <c r="K112" s="120"/>
      <c r="M112" s="121"/>
      <c r="N112" s="122"/>
      <c r="O112" s="122"/>
      <c r="P112" s="122"/>
      <c r="Q112" s="122"/>
      <c r="R112" s="123"/>
      <c r="S112" s="122"/>
      <c r="T112" s="122"/>
      <c r="U112" s="123"/>
      <c r="V112" s="124"/>
      <c r="X112" s="121"/>
      <c r="Y112" s="122"/>
      <c r="Z112" s="122"/>
      <c r="AA112" s="122"/>
      <c r="AB112" s="122"/>
      <c r="AC112" s="123"/>
      <c r="AD112" s="122"/>
      <c r="AE112" s="122"/>
      <c r="AF112" s="123"/>
      <c r="AG112" s="124"/>
    </row>
    <row r="113" spans="1:33" x14ac:dyDescent="0.2">
      <c r="A113" s="116" t="s">
        <v>47</v>
      </c>
      <c r="B113" s="117">
        <f>(VLOOKUP($A113,'Occupancy Raw Data'!$B$8:$BE$45,'Occupancy Raw Data'!AG$3,FALSE))/100</f>
        <v>0.41132326820603898</v>
      </c>
      <c r="C113" s="118">
        <f>(VLOOKUP($A113,'Occupancy Raw Data'!$B$8:$BE$45,'Occupancy Raw Data'!AH$3,FALSE))/100</f>
        <v>0.56243339253996405</v>
      </c>
      <c r="D113" s="118">
        <f>(VLOOKUP($A113,'Occupancy Raw Data'!$B$8:$BE$45,'Occupancy Raw Data'!AI$3,FALSE))/100</f>
        <v>0.61301065719360504</v>
      </c>
      <c r="E113" s="118">
        <f>(VLOOKUP($A113,'Occupancy Raw Data'!$B$8:$BE$45,'Occupancy Raw Data'!AJ$3,FALSE))/100</f>
        <v>0.59480461811722896</v>
      </c>
      <c r="F113" s="118">
        <f>(VLOOKUP($A113,'Occupancy Raw Data'!$B$8:$BE$45,'Occupancy Raw Data'!AK$3,FALSE))/100</f>
        <v>0.57140319715808097</v>
      </c>
      <c r="G113" s="119">
        <f>(VLOOKUP($A113,'Occupancy Raw Data'!$B$8:$BE$45,'Occupancy Raw Data'!AL$3,FALSE))/100</f>
        <v>0.55059502664298399</v>
      </c>
      <c r="H113" s="99">
        <f>(VLOOKUP($A113,'Occupancy Raw Data'!$B$8:$BE$45,'Occupancy Raw Data'!AN$3,FALSE))/100</f>
        <v>0.66429840142095897</v>
      </c>
      <c r="I113" s="99">
        <f>(VLOOKUP($A113,'Occupancy Raw Data'!$B$8:$BE$45,'Occupancy Raw Data'!AO$3,FALSE))/100</f>
        <v>0.660923623445825</v>
      </c>
      <c r="J113" s="119">
        <f>(VLOOKUP($A113,'Occupancy Raw Data'!$B$8:$BE$45,'Occupancy Raw Data'!AP$3,FALSE))/100</f>
        <v>0.66261101243339193</v>
      </c>
      <c r="K113" s="120">
        <f>(VLOOKUP($A113,'Occupancy Raw Data'!$B$8:$BE$45,'Occupancy Raw Data'!AR$3,FALSE))/100</f>
        <v>0.58259959401167205</v>
      </c>
      <c r="M113" s="121">
        <f>VLOOKUP($A113,'ADR Raw Data'!$B$6:$BE$43,'ADR Raw Data'!AG$1,FALSE)</f>
        <v>96.492810104717606</v>
      </c>
      <c r="N113" s="122">
        <f>VLOOKUP($A113,'ADR Raw Data'!$B$6:$BE$43,'ADR Raw Data'!AH$1,FALSE)</f>
        <v>109.283121743249</v>
      </c>
      <c r="O113" s="122">
        <f>VLOOKUP($A113,'ADR Raw Data'!$B$6:$BE$43,'ADR Raw Data'!AI$1,FALSE)</f>
        <v>112.602859109018</v>
      </c>
      <c r="P113" s="122">
        <f>VLOOKUP($A113,'ADR Raw Data'!$B$6:$BE$43,'ADR Raw Data'!AJ$1,FALSE)</f>
        <v>108.709372153788</v>
      </c>
      <c r="Q113" s="122">
        <f>VLOOKUP($A113,'ADR Raw Data'!$B$6:$BE$43,'ADR Raw Data'!AK$1,FALSE)</f>
        <v>103.899511967671</v>
      </c>
      <c r="R113" s="123">
        <f>VLOOKUP($A113,'ADR Raw Data'!$B$6:$BE$43,'ADR Raw Data'!AL$1,FALSE)</f>
        <v>106.869950965369</v>
      </c>
      <c r="S113" s="122">
        <f>VLOOKUP($A113,'ADR Raw Data'!$B$6:$BE$43,'ADR Raw Data'!AN$1,FALSE)</f>
        <v>116.929915775401</v>
      </c>
      <c r="T113" s="122">
        <f>VLOOKUP($A113,'ADR Raw Data'!$B$6:$BE$43,'ADR Raw Data'!AO$1,FALSE)</f>
        <v>117.347636388067</v>
      </c>
      <c r="U113" s="123">
        <f>VLOOKUP($A113,'ADR Raw Data'!$B$6:$BE$43,'ADR Raw Data'!AP$1,FALSE)</f>
        <v>117.138244203189</v>
      </c>
      <c r="V113" s="124">
        <f>VLOOKUP($A113,'ADR Raw Data'!$B$6:$BE$43,'ADR Raw Data'!AR$1,FALSE)</f>
        <v>110.206662710554</v>
      </c>
      <c r="X113" s="121">
        <f>VLOOKUP($A113,'RevPAR Raw Data'!$B$6:$BE$43,'RevPAR Raw Data'!AG$1,FALSE)</f>
        <v>39.689738010657102</v>
      </c>
      <c r="Y113" s="122">
        <f>VLOOKUP($A113,'RevPAR Raw Data'!$B$6:$BE$43,'RevPAR Raw Data'!AH$1,FALSE)</f>
        <v>61.464476909413797</v>
      </c>
      <c r="Z113" s="122">
        <f>VLOOKUP($A113,'RevPAR Raw Data'!$B$6:$BE$43,'RevPAR Raw Data'!AI$1,FALSE)</f>
        <v>69.0267526642984</v>
      </c>
      <c r="AA113" s="122">
        <f>VLOOKUP($A113,'RevPAR Raw Data'!$B$6:$BE$43,'RevPAR Raw Data'!AJ$1,FALSE)</f>
        <v>64.660836589697993</v>
      </c>
      <c r="AB113" s="122">
        <f>VLOOKUP($A113,'RevPAR Raw Data'!$B$6:$BE$43,'RevPAR Raw Data'!AK$1,FALSE)</f>
        <v>59.368513321492003</v>
      </c>
      <c r="AC113" s="123">
        <f>VLOOKUP($A113,'RevPAR Raw Data'!$B$6:$BE$43,'RevPAR Raw Data'!AL$1,FALSE)</f>
        <v>58.842063499111902</v>
      </c>
      <c r="AD113" s="122">
        <f>VLOOKUP($A113,'RevPAR Raw Data'!$B$6:$BE$43,'RevPAR Raw Data'!AN$1,FALSE)</f>
        <v>77.676356127886294</v>
      </c>
      <c r="AE113" s="122">
        <f>VLOOKUP($A113,'RevPAR Raw Data'!$B$6:$BE$43,'RevPAR Raw Data'!AO$1,FALSE)</f>
        <v>77.557825044404893</v>
      </c>
      <c r="AF113" s="123">
        <f>VLOOKUP($A113,'RevPAR Raw Data'!$B$6:$BE$43,'RevPAR Raw Data'!AP$1,FALSE)</f>
        <v>77.617090586145594</v>
      </c>
      <c r="AG113" s="124">
        <f>VLOOKUP($A113,'RevPAR Raw Data'!$B$6:$BE$43,'RevPAR Raw Data'!AR$1,FALSE)</f>
        <v>64.206356952550095</v>
      </c>
    </row>
    <row r="114" spans="1:33" x14ac:dyDescent="0.2">
      <c r="A114" s="101" t="s">
        <v>125</v>
      </c>
      <c r="B114" s="89">
        <f>(VLOOKUP($A113,'Occupancy Raw Data'!$B$8:$BE$51,'Occupancy Raw Data'!AT$3,FALSE))/100</f>
        <v>-1.9520636980620301E-2</v>
      </c>
      <c r="C114" s="90">
        <f>(VLOOKUP($A113,'Occupancy Raw Data'!$B$8:$BE$51,'Occupancy Raw Data'!AU$3,FALSE))/100</f>
        <v>1.5960830463085999E-2</v>
      </c>
      <c r="D114" s="90">
        <f>(VLOOKUP($A113,'Occupancy Raw Data'!$B$8:$BE$51,'Occupancy Raw Data'!AV$3,FALSE))/100</f>
        <v>2.45220078718708E-2</v>
      </c>
      <c r="E114" s="90">
        <f>(VLOOKUP($A113,'Occupancy Raw Data'!$B$8:$BE$51,'Occupancy Raw Data'!AW$3,FALSE))/100</f>
        <v>-2.4805362631752401E-2</v>
      </c>
      <c r="F114" s="90">
        <f>(VLOOKUP($A113,'Occupancy Raw Data'!$B$8:$BE$51,'Occupancy Raw Data'!AX$3,FALSE))/100</f>
        <v>-3.7081425561577001E-2</v>
      </c>
      <c r="G114" s="90">
        <f>(VLOOKUP($A113,'Occupancy Raw Data'!$B$8:$BE$51,'Occupancy Raw Data'!AY$3,FALSE))/100</f>
        <v>-7.8618055917404096E-3</v>
      </c>
      <c r="H114" s="91">
        <f>(VLOOKUP($A113,'Occupancy Raw Data'!$B$8:$BE$51,'Occupancy Raw Data'!BA$3,FALSE))/100</f>
        <v>-1.1293593482048701E-2</v>
      </c>
      <c r="I114" s="91">
        <f>(VLOOKUP($A113,'Occupancy Raw Data'!$B$8:$BE$51,'Occupancy Raw Data'!BB$3,FALSE))/100</f>
        <v>-6.8689683777614493E-3</v>
      </c>
      <c r="J114" s="90">
        <f>(VLOOKUP($A113,'Occupancy Raw Data'!$B$8:$BE$51,'Occupancy Raw Data'!BC$3,FALSE))/100</f>
        <v>-9.0918538717122792E-3</v>
      </c>
      <c r="K114" s="92">
        <f>(VLOOKUP($A113,'Occupancy Raw Data'!$B$8:$BE$51,'Occupancy Raw Data'!BE$3,FALSE))/100</f>
        <v>-8.2618481606955493E-3</v>
      </c>
      <c r="M114" s="89">
        <f>(VLOOKUP($A113,'ADR Raw Data'!$B$6:$BE$49,'ADR Raw Data'!AT$1,FALSE))/100</f>
        <v>7.3553657542554107E-2</v>
      </c>
      <c r="N114" s="90">
        <f>(VLOOKUP($A113,'ADR Raw Data'!$B$6:$BE$49,'ADR Raw Data'!AU$1,FALSE))/100</f>
        <v>9.8327801906152493E-2</v>
      </c>
      <c r="O114" s="90">
        <f>(VLOOKUP($A113,'ADR Raw Data'!$B$6:$BE$49,'ADR Raw Data'!AV$1,FALSE))/100</f>
        <v>9.0995063081702007E-2</v>
      </c>
      <c r="P114" s="90">
        <f>(VLOOKUP($A113,'ADR Raw Data'!$B$6:$BE$49,'ADR Raw Data'!AW$1,FALSE))/100</f>
        <v>5.5433060216081201E-2</v>
      </c>
      <c r="Q114" s="90">
        <f>(VLOOKUP($A113,'ADR Raw Data'!$B$6:$BE$49,'ADR Raw Data'!AX$1,FALSE))/100</f>
        <v>3.6208748134773795E-2</v>
      </c>
      <c r="R114" s="90">
        <f>(VLOOKUP($A113,'ADR Raw Data'!$B$6:$BE$49,'ADR Raw Data'!AY$1,FALSE))/100</f>
        <v>7.1058780112611603E-2</v>
      </c>
      <c r="S114" s="91">
        <f>(VLOOKUP($A113,'ADR Raw Data'!$B$6:$BE$49,'ADR Raw Data'!BA$1,FALSE))/100</f>
        <v>2.5950743340821401E-2</v>
      </c>
      <c r="T114" s="91">
        <f>(VLOOKUP($A113,'ADR Raw Data'!$B$6:$BE$49,'ADR Raw Data'!BB$1,FALSE))/100</f>
        <v>3.0399749653190401E-2</v>
      </c>
      <c r="U114" s="90">
        <f>(VLOOKUP($A113,'ADR Raw Data'!$B$6:$BE$49,'ADR Raw Data'!BC$1,FALSE))/100</f>
        <v>2.81678616611938E-2</v>
      </c>
      <c r="V114" s="92">
        <f>(VLOOKUP($A113,'ADR Raw Data'!$B$6:$BE$49,'ADR Raw Data'!BE$1,FALSE))/100</f>
        <v>5.5806884451200099E-2</v>
      </c>
      <c r="X114" s="89">
        <f>(VLOOKUP($A113,'RevPAR Raw Data'!$B$6:$BE$49,'RevPAR Raw Data'!AT$1,FALSE))/100</f>
        <v>5.2597206314448704E-2</v>
      </c>
      <c r="Y114" s="90">
        <f>(VLOOKUP($A113,'RevPAR Raw Data'!$B$6:$BE$49,'RevPAR Raw Data'!AU$1,FALSE))/100</f>
        <v>0.11585802574526999</v>
      </c>
      <c r="Z114" s="90">
        <f>(VLOOKUP($A113,'RevPAR Raw Data'!$B$6:$BE$49,'RevPAR Raw Data'!AV$1,FALSE))/100</f>
        <v>0.11774845260676299</v>
      </c>
      <c r="AA114" s="90">
        <f>(VLOOKUP($A113,'RevPAR Raw Data'!$B$6:$BE$49,'RevPAR Raw Data'!AW$1,FALSE))/100</f>
        <v>2.9252660423881E-2</v>
      </c>
      <c r="AB114" s="90">
        <f>(VLOOKUP($A113,'RevPAR Raw Data'!$B$6:$BE$49,'RevPAR Raw Data'!AX$1,FALSE))/100</f>
        <v>-2.2153494254406499E-3</v>
      </c>
      <c r="AC114" s="90">
        <f>(VLOOKUP($A113,'RevPAR Raw Data'!$B$6:$BE$49,'RevPAR Raw Data'!AY$1,FALSE))/100</f>
        <v>6.2638324206039597E-2</v>
      </c>
      <c r="AD114" s="91">
        <f>(VLOOKUP($A113,'RevPAR Raw Data'!$B$6:$BE$49,'RevPAR Raw Data'!BA$1,FALSE))/100</f>
        <v>1.4364072712924501E-2</v>
      </c>
      <c r="AE114" s="91">
        <f>(VLOOKUP($A113,'RevPAR Raw Data'!$B$6:$BE$49,'RevPAR Raw Data'!BB$1,FALSE))/100</f>
        <v>2.3321966356369402E-2</v>
      </c>
      <c r="AF114" s="90">
        <f>(VLOOKUP($A113,'RevPAR Raw Data'!$B$6:$BE$49,'RevPAR Raw Data'!BC$1,FALSE))/100</f>
        <v>1.8819909707379401E-2</v>
      </c>
      <c r="AG114" s="92">
        <f>(VLOOKUP($A113,'RevPAR Raw Data'!$B$6:$BE$49,'RevPAR Raw Data'!BE$1,FALSE))/100</f>
        <v>4.7083968284847205E-2</v>
      </c>
    </row>
    <row r="115" spans="1:33" x14ac:dyDescent="0.2">
      <c r="A115" s="139"/>
      <c r="B115" s="117"/>
      <c r="C115" s="118"/>
      <c r="D115" s="118"/>
      <c r="E115" s="118"/>
      <c r="F115" s="118"/>
      <c r="G115" s="119"/>
      <c r="H115" s="99"/>
      <c r="I115" s="99"/>
      <c r="J115" s="119"/>
      <c r="K115" s="120"/>
      <c r="M115" s="121"/>
      <c r="N115" s="122"/>
      <c r="O115" s="122"/>
      <c r="P115" s="122"/>
      <c r="Q115" s="122"/>
      <c r="R115" s="123"/>
      <c r="S115" s="122"/>
      <c r="T115" s="122"/>
      <c r="U115" s="123"/>
      <c r="V115" s="124"/>
      <c r="X115" s="121"/>
      <c r="Y115" s="122"/>
      <c r="Z115" s="122"/>
      <c r="AA115" s="122"/>
      <c r="AB115" s="122"/>
      <c r="AC115" s="123"/>
      <c r="AD115" s="122"/>
      <c r="AE115" s="122"/>
      <c r="AF115" s="123"/>
      <c r="AG115" s="124"/>
    </row>
    <row r="116" spans="1:33" x14ac:dyDescent="0.2">
      <c r="A116" s="116" t="s">
        <v>48</v>
      </c>
      <c r="B116" s="117">
        <f>(VLOOKUP($A116,'Occupancy Raw Data'!$B$8:$BE$45,'Occupancy Raw Data'!AG$3,FALSE))/100</f>
        <v>0.41129677806684001</v>
      </c>
      <c r="C116" s="118">
        <f>(VLOOKUP($A116,'Occupancy Raw Data'!$B$8:$BE$45,'Occupancy Raw Data'!AH$3,FALSE))/100</f>
        <v>0.54597758655193096</v>
      </c>
      <c r="D116" s="118">
        <f>(VLOOKUP($A116,'Occupancy Raw Data'!$B$8:$BE$45,'Occupancy Raw Data'!AI$3,FALSE))/100</f>
        <v>0.60801480888533099</v>
      </c>
      <c r="E116" s="118">
        <f>(VLOOKUP($A116,'Occupancy Raw Data'!$B$8:$BE$45,'Occupancy Raw Data'!AJ$3,FALSE))/100</f>
        <v>0.61982189313588099</v>
      </c>
      <c r="F116" s="118">
        <f>(VLOOKUP($A116,'Occupancy Raw Data'!$B$8:$BE$45,'Occupancy Raw Data'!AK$3,FALSE))/100</f>
        <v>0.63443065839503698</v>
      </c>
      <c r="G116" s="119">
        <f>(VLOOKUP($A116,'Occupancy Raw Data'!$B$8:$BE$45,'Occupancy Raw Data'!AL$3,FALSE))/100</f>
        <v>0.56390834500700404</v>
      </c>
      <c r="H116" s="99">
        <f>(VLOOKUP($A116,'Occupancy Raw Data'!$B$8:$BE$45,'Occupancy Raw Data'!AN$3,FALSE))/100</f>
        <v>0.72313388032819603</v>
      </c>
      <c r="I116" s="99">
        <f>(VLOOKUP($A116,'Occupancy Raw Data'!$B$8:$BE$45,'Occupancy Raw Data'!AO$3,FALSE))/100</f>
        <v>0.67880728437062199</v>
      </c>
      <c r="J116" s="119">
        <f>(VLOOKUP($A116,'Occupancy Raw Data'!$B$8:$BE$45,'Occupancy Raw Data'!AP$3,FALSE))/100</f>
        <v>0.70097058234940901</v>
      </c>
      <c r="K116" s="120">
        <f>(VLOOKUP($A116,'Occupancy Raw Data'!$B$8:$BE$45,'Occupancy Raw Data'!AR$3,FALSE))/100</f>
        <v>0.60306898424769106</v>
      </c>
      <c r="M116" s="121">
        <f>VLOOKUP($A116,'ADR Raw Data'!$B$6:$BE$43,'ADR Raw Data'!AG$1,FALSE)</f>
        <v>129.59277946721801</v>
      </c>
      <c r="N116" s="122">
        <f>VLOOKUP($A116,'ADR Raw Data'!$B$6:$BE$43,'ADR Raw Data'!AH$1,FALSE)</f>
        <v>130.63049848804101</v>
      </c>
      <c r="O116" s="122">
        <f>VLOOKUP($A116,'ADR Raw Data'!$B$6:$BE$43,'ADR Raw Data'!AI$1,FALSE)</f>
        <v>134.593090594914</v>
      </c>
      <c r="P116" s="122">
        <f>VLOOKUP($A116,'ADR Raw Data'!$B$6:$BE$43,'ADR Raw Data'!AJ$1,FALSE)</f>
        <v>137.08195415287699</v>
      </c>
      <c r="Q116" s="122">
        <f>VLOOKUP($A116,'ADR Raw Data'!$B$6:$BE$43,'ADR Raw Data'!AK$1,FALSE)</f>
        <v>143.748521409983</v>
      </c>
      <c r="R116" s="123">
        <f>VLOOKUP($A116,'ADR Raw Data'!$B$6:$BE$43,'ADR Raw Data'!AL$1,FALSE)</f>
        <v>135.703568855687</v>
      </c>
      <c r="S116" s="122">
        <f>VLOOKUP($A116,'ADR Raw Data'!$B$6:$BE$43,'ADR Raw Data'!AN$1,FALSE)</f>
        <v>177.66443406669401</v>
      </c>
      <c r="T116" s="122">
        <f>VLOOKUP($A116,'ADR Raw Data'!$B$6:$BE$43,'ADR Raw Data'!AO$1,FALSE)</f>
        <v>174.077736586084</v>
      </c>
      <c r="U116" s="123">
        <f>VLOOKUP($A116,'ADR Raw Data'!$B$6:$BE$43,'ADR Raw Data'!AP$1,FALSE)</f>
        <v>175.92778745271499</v>
      </c>
      <c r="V116" s="124">
        <f>VLOOKUP($A116,'ADR Raw Data'!$B$6:$BE$43,'ADR Raw Data'!AR$1,FALSE)</f>
        <v>149.06190509486899</v>
      </c>
      <c r="X116" s="121">
        <f>VLOOKUP($A116,'RevPAR Raw Data'!$B$6:$BE$43,'RevPAR Raw Data'!AG$1,FALSE)</f>
        <v>53.301092655593301</v>
      </c>
      <c r="Y116" s="122">
        <f>VLOOKUP($A116,'RevPAR Raw Data'!$B$6:$BE$43,'RevPAR Raw Data'!AH$1,FALSE)</f>
        <v>71.321324294576698</v>
      </c>
      <c r="Z116" s="122">
        <f>VLOOKUP($A116,'RevPAR Raw Data'!$B$6:$BE$43,'RevPAR Raw Data'!AI$1,FALSE)</f>
        <v>81.834592255353201</v>
      </c>
      <c r="AA116" s="122">
        <f>VLOOKUP($A116,'RevPAR Raw Data'!$B$6:$BE$43,'RevPAR Raw Data'!AJ$1,FALSE)</f>
        <v>84.966396337802607</v>
      </c>
      <c r="AB116" s="122">
        <f>VLOOKUP($A116,'RevPAR Raw Data'!$B$6:$BE$43,'RevPAR Raw Data'!AK$1,FALSE)</f>
        <v>91.198469081448806</v>
      </c>
      <c r="AC116" s="123">
        <f>VLOOKUP($A116,'RevPAR Raw Data'!$B$6:$BE$43,'RevPAR Raw Data'!AL$1,FALSE)</f>
        <v>76.524374924954898</v>
      </c>
      <c r="AD116" s="122">
        <f>VLOOKUP($A116,'RevPAR Raw Data'!$B$6:$BE$43,'RevPAR Raw Data'!AN$1,FALSE)</f>
        <v>128.47517160296101</v>
      </c>
      <c r="AE116" s="122">
        <f>VLOOKUP($A116,'RevPAR Raw Data'!$B$6:$BE$43,'RevPAR Raw Data'!AO$1,FALSE)</f>
        <v>118.165235641384</v>
      </c>
      <c r="AF116" s="123">
        <f>VLOOKUP($A116,'RevPAR Raw Data'!$B$6:$BE$43,'RevPAR Raw Data'!AP$1,FALSE)</f>
        <v>123.320203622173</v>
      </c>
      <c r="AG116" s="124">
        <f>VLOOKUP($A116,'RevPAR Raw Data'!$B$6:$BE$43,'RevPAR Raw Data'!AR$1,FALSE)</f>
        <v>89.894611695588694</v>
      </c>
    </row>
    <row r="117" spans="1:33" x14ac:dyDescent="0.2">
      <c r="A117" s="101" t="s">
        <v>125</v>
      </c>
      <c r="B117" s="89">
        <f>(VLOOKUP($A116,'Occupancy Raw Data'!$B$8:$BE$51,'Occupancy Raw Data'!AT$3,FALSE))/100</f>
        <v>-7.0986665859873593E-2</v>
      </c>
      <c r="C117" s="90">
        <f>(VLOOKUP($A116,'Occupancy Raw Data'!$B$8:$BE$51,'Occupancy Raw Data'!AU$3,FALSE))/100</f>
        <v>-9.3341818768505197E-2</v>
      </c>
      <c r="D117" s="90">
        <f>(VLOOKUP($A116,'Occupancy Raw Data'!$B$8:$BE$51,'Occupancy Raw Data'!AV$3,FALSE))/100</f>
        <v>-5.6374130560328098E-2</v>
      </c>
      <c r="E117" s="90">
        <f>(VLOOKUP($A116,'Occupancy Raw Data'!$B$8:$BE$51,'Occupancy Raw Data'!AW$3,FALSE))/100</f>
        <v>-3.5219175087046799E-2</v>
      </c>
      <c r="F117" s="90">
        <f>(VLOOKUP($A116,'Occupancy Raw Data'!$B$8:$BE$51,'Occupancy Raw Data'!AX$3,FALSE))/100</f>
        <v>-3.84794141158692E-2</v>
      </c>
      <c r="G117" s="90">
        <f>(VLOOKUP($A116,'Occupancy Raw Data'!$B$8:$BE$51,'Occupancy Raw Data'!AY$3,FALSE))/100</f>
        <v>-5.7488118832016502E-2</v>
      </c>
      <c r="H117" s="91">
        <f>(VLOOKUP($A116,'Occupancy Raw Data'!$B$8:$BE$51,'Occupancy Raw Data'!BA$3,FALSE))/100</f>
        <v>2.3293782501877601E-2</v>
      </c>
      <c r="I117" s="91">
        <f>(VLOOKUP($A116,'Occupancy Raw Data'!$B$8:$BE$51,'Occupancy Raw Data'!BB$3,FALSE))/100</f>
        <v>6.1049730936630795E-3</v>
      </c>
      <c r="J117" s="90">
        <f>(VLOOKUP($A116,'Occupancy Raw Data'!$B$8:$BE$51,'Occupancy Raw Data'!BC$3,FALSE))/100</f>
        <v>1.48983753323454E-2</v>
      </c>
      <c r="K117" s="92">
        <f>(VLOOKUP($A116,'Occupancy Raw Data'!$B$8:$BE$51,'Occupancy Raw Data'!BE$3,FALSE))/100</f>
        <v>-3.46217475069436E-2</v>
      </c>
      <c r="M117" s="89">
        <f>(VLOOKUP($A116,'ADR Raw Data'!$B$6:$BE$49,'ADR Raw Data'!AT$1,FALSE))/100</f>
        <v>-1.39841978082181E-2</v>
      </c>
      <c r="N117" s="90">
        <f>(VLOOKUP($A116,'ADR Raw Data'!$B$6:$BE$49,'ADR Raw Data'!AU$1,FALSE))/100</f>
        <v>-9.3053364147642498E-3</v>
      </c>
      <c r="O117" s="90">
        <f>(VLOOKUP($A116,'ADR Raw Data'!$B$6:$BE$49,'ADR Raw Data'!AV$1,FALSE))/100</f>
        <v>-1.15509658874286E-3</v>
      </c>
      <c r="P117" s="90">
        <f>(VLOOKUP($A116,'ADR Raw Data'!$B$6:$BE$49,'ADR Raw Data'!AW$1,FALSE))/100</f>
        <v>2.2859115471904497E-2</v>
      </c>
      <c r="Q117" s="90">
        <f>(VLOOKUP($A116,'ADR Raw Data'!$B$6:$BE$49,'ADR Raw Data'!AX$1,FALSE))/100</f>
        <v>3.9636229777081002E-3</v>
      </c>
      <c r="R117" s="90">
        <f>(VLOOKUP($A116,'ADR Raw Data'!$B$6:$BE$49,'ADR Raw Data'!AY$1,FALSE))/100</f>
        <v>2.3997049852736902E-3</v>
      </c>
      <c r="S117" s="91">
        <f>(VLOOKUP($A116,'ADR Raw Data'!$B$6:$BE$49,'ADR Raw Data'!BA$1,FALSE))/100</f>
        <v>-1.2877021952018099E-2</v>
      </c>
      <c r="T117" s="91">
        <f>(VLOOKUP($A116,'ADR Raw Data'!$B$6:$BE$49,'ADR Raw Data'!BB$1,FALSE))/100</f>
        <v>-3.7898815865707799E-2</v>
      </c>
      <c r="U117" s="90">
        <f>(VLOOKUP($A116,'ADR Raw Data'!$B$6:$BE$49,'ADR Raw Data'!BC$1,FALSE))/100</f>
        <v>-2.50471380030424E-2</v>
      </c>
      <c r="V117" s="92">
        <f>(VLOOKUP($A116,'ADR Raw Data'!$B$6:$BE$49,'ADR Raw Data'!BE$1,FALSE))/100</f>
        <v>-3.7008002341057502E-3</v>
      </c>
      <c r="X117" s="89">
        <f>(VLOOKUP($A116,'RevPAR Raw Data'!$B$6:$BE$49,'RevPAR Raw Data'!AT$1,FALSE))/100</f>
        <v>-8.3978172090961395E-2</v>
      </c>
      <c r="Y117" s="90">
        <f>(VLOOKUP($A116,'RevPAR Raw Data'!$B$6:$BE$49,'RevPAR Raw Data'!AU$1,FALSE))/100</f>
        <v>-0.101778578158062</v>
      </c>
      <c r="Z117" s="90">
        <f>(VLOOKUP($A116,'RevPAR Raw Data'!$B$6:$BE$49,'RevPAR Raw Data'!AV$1,FALSE))/100</f>
        <v>-5.7464109583167299E-2</v>
      </c>
      <c r="AA117" s="90">
        <f>(VLOOKUP($A116,'RevPAR Raw Data'!$B$6:$BE$49,'RevPAR Raw Data'!AW$1,FALSE))/100</f>
        <v>-1.3165138805282299E-2</v>
      </c>
      <c r="AB117" s="90">
        <f>(VLOOKUP($A116,'RevPAR Raw Data'!$B$6:$BE$49,'RevPAR Raw Data'!AX$1,FALSE))/100</f>
        <v>-3.4668309028119501E-2</v>
      </c>
      <c r="AC117" s="90">
        <f>(VLOOKUP($A116,'RevPAR Raw Data'!$B$6:$BE$49,'RevPAR Raw Data'!AY$1,FALSE))/100</f>
        <v>-5.5226368372097996E-2</v>
      </c>
      <c r="AD117" s="91">
        <f>(VLOOKUP($A116,'RevPAR Raw Data'!$B$6:$BE$49,'RevPAR Raw Data'!BA$1,FALSE))/100</f>
        <v>1.0116806001237299E-2</v>
      </c>
      <c r="AE117" s="91">
        <f>(VLOOKUP($A116,'RevPAR Raw Data'!$B$6:$BE$49,'RevPAR Raw Data'!BB$1,FALSE))/100</f>
        <v>-3.2025214023186602E-2</v>
      </c>
      <c r="AF117" s="90">
        <f>(VLOOKUP($A116,'RevPAR Raw Data'!$B$6:$BE$49,'RevPAR Raw Data'!BC$1,FALSE))/100</f>
        <v>-1.0521924333667301E-2</v>
      </c>
      <c r="AG117" s="92">
        <f>(VLOOKUP($A116,'RevPAR Raw Data'!$B$6:$BE$49,'RevPAR Raw Data'!BE$1,FALSE))/100</f>
        <v>-3.8194419569770502E-2</v>
      </c>
    </row>
    <row r="118" spans="1:33" x14ac:dyDescent="0.2">
      <c r="A118" s="129"/>
      <c r="B118" s="130"/>
      <c r="C118" s="131"/>
      <c r="D118" s="131"/>
      <c r="E118" s="131"/>
      <c r="F118" s="131"/>
      <c r="G118" s="132"/>
      <c r="H118" s="131"/>
      <c r="I118" s="131"/>
      <c r="J118" s="132"/>
      <c r="K118" s="133"/>
      <c r="M118" s="130"/>
      <c r="N118" s="131"/>
      <c r="O118" s="131"/>
      <c r="P118" s="131"/>
      <c r="Q118" s="131"/>
      <c r="R118" s="132"/>
      <c r="S118" s="131"/>
      <c r="T118" s="131"/>
      <c r="U118" s="132"/>
      <c r="V118" s="133"/>
      <c r="X118" s="130"/>
      <c r="Y118" s="131"/>
      <c r="Z118" s="131"/>
      <c r="AA118" s="131"/>
      <c r="AB118" s="131"/>
      <c r="AC118" s="132"/>
      <c r="AD118" s="131"/>
      <c r="AE118" s="131"/>
      <c r="AF118" s="132"/>
      <c r="AG118" s="133"/>
    </row>
    <row r="119" spans="1:33" x14ac:dyDescent="0.2">
      <c r="A119" s="116" t="s">
        <v>72</v>
      </c>
      <c r="B119" s="117">
        <f>(VLOOKUP($A119,'Occupancy Raw Data'!$B$8:$BE$45,'Occupancy Raw Data'!AG$3,FALSE))/100</f>
        <v>0.48729898961149798</v>
      </c>
      <c r="C119" s="118">
        <f>(VLOOKUP($A119,'Occupancy Raw Data'!$B$8:$BE$45,'Occupancy Raw Data'!AH$3,FALSE))/100</f>
        <v>0.61943219012380801</v>
      </c>
      <c r="D119" s="118">
        <f>(VLOOKUP($A119,'Occupancy Raw Data'!$B$8:$BE$45,'Occupancy Raw Data'!AI$3,FALSE))/100</f>
        <v>0.66657179450690096</v>
      </c>
      <c r="E119" s="118">
        <f>(VLOOKUP($A119,'Occupancy Raw Data'!$B$8:$BE$45,'Occupancy Raw Data'!AJ$3,FALSE))/100</f>
        <v>0.66916891988046101</v>
      </c>
      <c r="F119" s="118">
        <f>(VLOOKUP($A119,'Occupancy Raw Data'!$B$8:$BE$45,'Occupancy Raw Data'!AK$3,FALSE))/100</f>
        <v>0.65593425359328295</v>
      </c>
      <c r="G119" s="119">
        <f>(VLOOKUP($A119,'Occupancy Raw Data'!$B$8:$BE$45,'Occupancy Raw Data'!AL$3,FALSE))/100</f>
        <v>0.61968122954319005</v>
      </c>
      <c r="H119" s="99">
        <f>(VLOOKUP($A119,'Occupancy Raw Data'!$B$8:$BE$45,'Occupancy Raw Data'!AN$3,FALSE))/100</f>
        <v>0.71186139177458296</v>
      </c>
      <c r="I119" s="99">
        <f>(VLOOKUP($A119,'Occupancy Raw Data'!$B$8:$BE$45,'Occupancy Raw Data'!AO$3,FALSE))/100</f>
        <v>0.67158815995446108</v>
      </c>
      <c r="J119" s="119">
        <f>(VLOOKUP($A119,'Occupancy Raw Data'!$B$8:$BE$45,'Occupancy Raw Data'!AP$3,FALSE))/100</f>
        <v>0.69172477586452208</v>
      </c>
      <c r="K119" s="120">
        <f>(VLOOKUP($A119,'Occupancy Raw Data'!$B$8:$BE$45,'Occupancy Raw Data'!AR$3,FALSE))/100</f>
        <v>0.64026509992071301</v>
      </c>
      <c r="M119" s="121">
        <f>VLOOKUP($A119,'ADR Raw Data'!$B$6:$BE$43,'ADR Raw Data'!AG$1,FALSE)</f>
        <v>99.497836752573505</v>
      </c>
      <c r="N119" s="122">
        <f>VLOOKUP($A119,'ADR Raw Data'!$B$6:$BE$43,'ADR Raw Data'!AH$1,FALSE)</f>
        <v>106.543892941244</v>
      </c>
      <c r="O119" s="122">
        <f>VLOOKUP($A119,'ADR Raw Data'!$B$6:$BE$43,'ADR Raw Data'!AI$1,FALSE)</f>
        <v>110.871744235695</v>
      </c>
      <c r="P119" s="122">
        <f>VLOOKUP($A119,'ADR Raw Data'!$B$6:$BE$43,'ADR Raw Data'!AJ$1,FALSE)</f>
        <v>111.19141581157901</v>
      </c>
      <c r="Q119" s="122">
        <f>VLOOKUP($A119,'ADR Raw Data'!$B$6:$BE$43,'ADR Raw Data'!AK$1,FALSE)</f>
        <v>108.040333568367</v>
      </c>
      <c r="R119" s="123">
        <f>VLOOKUP($A119,'ADR Raw Data'!$B$6:$BE$43,'ADR Raw Data'!AL$1,FALSE)</f>
        <v>107.68732988862</v>
      </c>
      <c r="S119" s="122">
        <f>VLOOKUP($A119,'ADR Raw Data'!$B$6:$BE$43,'ADR Raw Data'!AN$1,FALSE)</f>
        <v>117.318246289169</v>
      </c>
      <c r="T119" s="122">
        <f>VLOOKUP($A119,'ADR Raw Data'!$B$6:$BE$43,'ADR Raw Data'!AO$1,FALSE)</f>
        <v>116.911957938231</v>
      </c>
      <c r="U119" s="123">
        <f>VLOOKUP($A119,'ADR Raw Data'!$B$6:$BE$43,'ADR Raw Data'!AP$1,FALSE)</f>
        <v>117.12101578974401</v>
      </c>
      <c r="V119" s="124">
        <f>VLOOKUP($A119,'ADR Raw Data'!$B$6:$BE$43,'ADR Raw Data'!AR$1,FALSE)</f>
        <v>110.59929970787999</v>
      </c>
      <c r="X119" s="121">
        <f>VLOOKUP($A119,'RevPAR Raw Data'!$B$6:$BE$43,'RevPAR Raw Data'!AG$1,FALSE)</f>
        <v>48.485195318058899</v>
      </c>
      <c r="Y119" s="122">
        <f>VLOOKUP($A119,'RevPAR Raw Data'!$B$6:$BE$43,'RevPAR Raw Data'!AH$1,FALSE)</f>
        <v>65.996716948911299</v>
      </c>
      <c r="Z119" s="122">
        <f>VLOOKUP($A119,'RevPAR Raw Data'!$B$6:$BE$43,'RevPAR Raw Data'!AI$1,FALSE)</f>
        <v>73.903977515298095</v>
      </c>
      <c r="AA119" s="122">
        <f>VLOOKUP($A119,'RevPAR Raw Data'!$B$6:$BE$43,'RevPAR Raw Data'!AJ$1,FALSE)</f>
        <v>74.405839618613896</v>
      </c>
      <c r="AB119" s="122">
        <f>VLOOKUP($A119,'RevPAR Raw Data'!$B$6:$BE$43,'RevPAR Raw Data'!AK$1,FALSE)</f>
        <v>70.867355557136705</v>
      </c>
      <c r="AC119" s="123">
        <f>VLOOKUP($A119,'RevPAR Raw Data'!$B$6:$BE$43,'RevPAR Raw Data'!AL$1,FALSE)</f>
        <v>66.731816991603793</v>
      </c>
      <c r="AD119" s="122">
        <f>VLOOKUP($A119,'RevPAR Raw Data'!$B$6:$BE$43,'RevPAR Raw Data'!AN$1,FALSE)</f>
        <v>83.514330083961795</v>
      </c>
      <c r="AE119" s="122">
        <f>VLOOKUP($A119,'RevPAR Raw Data'!$B$6:$BE$43,'RevPAR Raw Data'!AO$1,FALSE)</f>
        <v>78.516686708410404</v>
      </c>
      <c r="AF119" s="123">
        <f>VLOOKUP($A119,'RevPAR Raw Data'!$B$6:$BE$43,'RevPAR Raw Data'!AP$1,FALSE)</f>
        <v>81.015508396186107</v>
      </c>
      <c r="AG119" s="124">
        <f>VLOOKUP($A119,'RevPAR Raw Data'!$B$6:$BE$43,'RevPAR Raw Data'!AR$1,FALSE)</f>
        <v>70.812871678627303</v>
      </c>
    </row>
    <row r="120" spans="1:33" x14ac:dyDescent="0.2">
      <c r="A120" s="101" t="s">
        <v>125</v>
      </c>
      <c r="B120" s="89">
        <f>(VLOOKUP($A119,'Occupancy Raw Data'!$B$8:$BE$51,'Occupancy Raw Data'!AT$3,FALSE))/100</f>
        <v>9.8172965228719405E-2</v>
      </c>
      <c r="C120" s="90">
        <f>(VLOOKUP($A119,'Occupancy Raw Data'!$B$8:$BE$51,'Occupancy Raw Data'!AU$3,FALSE))/100</f>
        <v>0.182751627002147</v>
      </c>
      <c r="D120" s="90">
        <f>(VLOOKUP($A119,'Occupancy Raw Data'!$B$8:$BE$51,'Occupancy Raw Data'!AV$3,FALSE))/100</f>
        <v>0.18114455640327101</v>
      </c>
      <c r="E120" s="90">
        <f>(VLOOKUP($A119,'Occupancy Raw Data'!$B$8:$BE$51,'Occupancy Raw Data'!AW$3,FALSE))/100</f>
        <v>0.18294964345268197</v>
      </c>
      <c r="F120" s="90">
        <f>(VLOOKUP($A119,'Occupancy Raw Data'!$B$8:$BE$51,'Occupancy Raw Data'!AX$3,FALSE))/100</f>
        <v>0.25244912681859699</v>
      </c>
      <c r="G120" s="90">
        <f>(VLOOKUP($A119,'Occupancy Raw Data'!$B$8:$BE$51,'Occupancy Raw Data'!AY$3,FALSE))/100</f>
        <v>0.18205596529095502</v>
      </c>
      <c r="H120" s="91">
        <f>(VLOOKUP($A119,'Occupancy Raw Data'!$B$8:$BE$51,'Occupancy Raw Data'!BA$3,FALSE))/100</f>
        <v>0.23432007391248499</v>
      </c>
      <c r="I120" s="91">
        <f>(VLOOKUP($A119,'Occupancy Raw Data'!$B$8:$BE$51,'Occupancy Raw Data'!BB$3,FALSE))/100</f>
        <v>7.8923934474893806E-2</v>
      </c>
      <c r="J120" s="90">
        <f>(VLOOKUP($A119,'Occupancy Raw Data'!$B$8:$BE$51,'Occupancy Raw Data'!BC$3,FALSE))/100</f>
        <v>0.153658555530989</v>
      </c>
      <c r="K120" s="92">
        <f>(VLOOKUP($A119,'Occupancy Raw Data'!$B$8:$BE$51,'Occupancy Raw Data'!BE$3,FALSE))/100</f>
        <v>0.17314227420131201</v>
      </c>
      <c r="M120" s="89">
        <f>(VLOOKUP($A119,'ADR Raw Data'!$B$6:$BE$49,'ADR Raw Data'!AT$1,FALSE))/100</f>
        <v>-0.14581185864934501</v>
      </c>
      <c r="N120" s="90">
        <f>(VLOOKUP($A119,'ADR Raw Data'!$B$6:$BE$49,'ADR Raw Data'!AU$1,FALSE))/100</f>
        <v>9.0691675963016999E-2</v>
      </c>
      <c r="O120" s="90">
        <f>(VLOOKUP($A119,'ADR Raw Data'!$B$6:$BE$49,'ADR Raw Data'!AV$1,FALSE))/100</f>
        <v>9.4467186314764306E-2</v>
      </c>
      <c r="P120" s="90">
        <f>(VLOOKUP($A119,'ADR Raw Data'!$B$6:$BE$49,'ADR Raw Data'!AW$1,FALSE))/100</f>
        <v>9.9292540987433911E-2</v>
      </c>
      <c r="Q120" s="90">
        <f>(VLOOKUP($A119,'ADR Raw Data'!$B$6:$BE$49,'ADR Raw Data'!AX$1,FALSE))/100</f>
        <v>6.6155804467288901E-2</v>
      </c>
      <c r="R120" s="90">
        <f>(VLOOKUP($A119,'ADR Raw Data'!$B$6:$BE$49,'ADR Raw Data'!AY$1,FALSE))/100</f>
        <v>4.4263412555710903E-2</v>
      </c>
      <c r="S120" s="91">
        <f>(VLOOKUP($A119,'ADR Raw Data'!$B$6:$BE$49,'ADR Raw Data'!BA$1,FALSE))/100</f>
        <v>-1.8465112906916503E-2</v>
      </c>
      <c r="T120" s="91">
        <f>(VLOOKUP($A119,'ADR Raw Data'!$B$6:$BE$49,'ADR Raw Data'!BB$1,FALSE))/100</f>
        <v>-0.12705107051754599</v>
      </c>
      <c r="U120" s="90">
        <f>(VLOOKUP($A119,'ADR Raw Data'!$B$6:$BE$49,'ADR Raw Data'!BC$1,FALSE))/100</f>
        <v>-7.7795300890542901E-2</v>
      </c>
      <c r="V120" s="92">
        <f>(VLOOKUP($A119,'ADR Raw Data'!$B$6:$BE$49,'ADR Raw Data'!BE$1,FALSE))/100</f>
        <v>-1.6869493377477299E-4</v>
      </c>
      <c r="X120" s="89">
        <f>(VLOOKUP($A119,'RevPAR Raw Data'!$B$6:$BE$49,'RevPAR Raw Data'!AT$1,FALSE))/100</f>
        <v>-6.1953675949742999E-2</v>
      </c>
      <c r="Y120" s="90">
        <f>(VLOOKUP($A119,'RevPAR Raw Data'!$B$6:$BE$49,'RevPAR Raw Data'!AU$1,FALSE))/100</f>
        <v>0.290017354302957</v>
      </c>
      <c r="Z120" s="90">
        <f>(VLOOKUP($A119,'RevPAR Raw Data'!$B$6:$BE$49,'RevPAR Raw Data'!AV$1,FALSE))/100</f>
        <v>0.29272395927768902</v>
      </c>
      <c r="AA120" s="90">
        <f>(VLOOKUP($A119,'RevPAR Raw Data'!$B$6:$BE$49,'RevPAR Raw Data'!AW$1,FALSE))/100</f>
        <v>0.30040771941127803</v>
      </c>
      <c r="AB120" s="90">
        <f>(VLOOKUP($A119,'RevPAR Raw Data'!$B$6:$BE$49,'RevPAR Raw Data'!AX$1,FALSE))/100</f>
        <v>0.33530590635763402</v>
      </c>
      <c r="AC120" s="90">
        <f>(VLOOKUP($A119,'RevPAR Raw Data'!$B$6:$BE$49,'RevPAR Raw Data'!AY$1,FALSE))/100</f>
        <v>0.23437779614656801</v>
      </c>
      <c r="AD120" s="91">
        <f>(VLOOKUP($A119,'RevPAR Raw Data'!$B$6:$BE$49,'RevPAR Raw Data'!BA$1,FALSE))/100</f>
        <v>0.21152821438441699</v>
      </c>
      <c r="AE120" s="91">
        <f>(VLOOKUP($A119,'RevPAR Raw Data'!$B$6:$BE$49,'RevPAR Raw Data'!BB$1,FALSE))/100</f>
        <v>-5.8154506407144299E-2</v>
      </c>
      <c r="AF120" s="90">
        <f>(VLOOKUP($A119,'RevPAR Raw Data'!$B$6:$BE$49,'RevPAR Raw Data'!BC$1,FALSE))/100</f>
        <v>6.3909341078507098E-2</v>
      </c>
      <c r="AG120" s="92">
        <f>(VLOOKUP($A119,'RevPAR Raw Data'!$B$6:$BE$49,'RevPAR Raw Data'!BE$1,FALSE))/100</f>
        <v>0.17294437104305702</v>
      </c>
    </row>
    <row r="121" spans="1:33" x14ac:dyDescent="0.2">
      <c r="A121" s="129"/>
      <c r="B121" s="130"/>
      <c r="C121" s="131"/>
      <c r="D121" s="131"/>
      <c r="E121" s="131"/>
      <c r="F121" s="131"/>
      <c r="G121" s="132"/>
      <c r="H121" s="131"/>
      <c r="I121" s="131"/>
      <c r="J121" s="132"/>
      <c r="K121" s="133"/>
      <c r="M121" s="130"/>
      <c r="N121" s="131"/>
      <c r="O121" s="131"/>
      <c r="P121" s="131"/>
      <c r="Q121" s="131"/>
      <c r="R121" s="132"/>
      <c r="S121" s="131"/>
      <c r="T121" s="131"/>
      <c r="U121" s="132"/>
      <c r="V121" s="133"/>
      <c r="X121" s="130"/>
      <c r="Y121" s="131"/>
      <c r="Z121" s="131"/>
      <c r="AA121" s="131"/>
      <c r="AB121" s="131"/>
      <c r="AC121" s="132"/>
      <c r="AD121" s="131"/>
      <c r="AE121" s="131"/>
      <c r="AF121" s="132"/>
      <c r="AG121" s="133"/>
    </row>
    <row r="122" spans="1:33" x14ac:dyDescent="0.2">
      <c r="A122" s="134" t="s">
        <v>71</v>
      </c>
      <c r="B122" s="117">
        <f>(VLOOKUP($A122,'Occupancy Raw Data'!$B$8:$BE$45,'Occupancy Raw Data'!AG$3,FALSE))/100</f>
        <v>0.47684739715660301</v>
      </c>
      <c r="C122" s="118">
        <f>(VLOOKUP($A122,'Occupancy Raw Data'!$B$8:$BE$45,'Occupancy Raw Data'!AH$3,FALSE))/100</f>
        <v>0.62327693388831795</v>
      </c>
      <c r="D122" s="118">
        <f>(VLOOKUP($A122,'Occupancy Raw Data'!$B$8:$BE$45,'Occupancy Raw Data'!AI$3,FALSE))/100</f>
        <v>0.69730255689496701</v>
      </c>
      <c r="E122" s="118">
        <f>(VLOOKUP($A122,'Occupancy Raw Data'!$B$8:$BE$45,'Occupancy Raw Data'!AJ$3,FALSE))/100</f>
        <v>0.70798105823080404</v>
      </c>
      <c r="F122" s="118">
        <f>(VLOOKUP($A122,'Occupancy Raw Data'!$B$8:$BE$45,'Occupancy Raw Data'!AK$3,FALSE))/100</f>
        <v>0.70187255389538705</v>
      </c>
      <c r="G122" s="119">
        <f>(VLOOKUP($A122,'Occupancy Raw Data'!$B$8:$BE$45,'Occupancy Raw Data'!AL$3,FALSE))/100</f>
        <v>0.64145582552927394</v>
      </c>
      <c r="H122" s="99">
        <f>(VLOOKUP($A122,'Occupancy Raw Data'!$B$8:$BE$45,'Occupancy Raw Data'!AN$3,FALSE))/100</f>
        <v>0.80709500076146901</v>
      </c>
      <c r="I122" s="99">
        <f>(VLOOKUP($A122,'Occupancy Raw Data'!$B$8:$BE$45,'Occupancy Raw Data'!AO$3,FALSE))/100</f>
        <v>0.82508717062620096</v>
      </c>
      <c r="J122" s="119">
        <f>(VLOOKUP($A122,'Occupancy Raw Data'!$B$8:$BE$45,'Occupancy Raw Data'!AP$3,FALSE))/100</f>
        <v>0.81609108569383493</v>
      </c>
      <c r="K122" s="120">
        <f>(VLOOKUP($A122,'Occupancy Raw Data'!$B$8:$BE$45,'Occupancy Raw Data'!AR$3,FALSE))/100</f>
        <v>0.69135138295639609</v>
      </c>
      <c r="M122" s="121">
        <f>VLOOKUP($A122,'ADR Raw Data'!$B$6:$BE$43,'ADR Raw Data'!AG$1,FALSE)</f>
        <v>98.925260229900601</v>
      </c>
      <c r="N122" s="122">
        <f>VLOOKUP($A122,'ADR Raw Data'!$B$6:$BE$43,'ADR Raw Data'!AH$1,FALSE)</f>
        <v>109.915084957502</v>
      </c>
      <c r="O122" s="122">
        <f>VLOOKUP($A122,'ADR Raw Data'!$B$6:$BE$43,'ADR Raw Data'!AI$1,FALSE)</f>
        <v>116.71893301083701</v>
      </c>
      <c r="P122" s="122">
        <f>VLOOKUP($A122,'ADR Raw Data'!$B$6:$BE$43,'ADR Raw Data'!AJ$1,FALSE)</f>
        <v>116.529971499908</v>
      </c>
      <c r="Q122" s="122">
        <f>VLOOKUP($A122,'ADR Raw Data'!$B$6:$BE$43,'ADR Raw Data'!AK$1,FALSE)</f>
        <v>118.596114015927</v>
      </c>
      <c r="R122" s="123">
        <f>VLOOKUP($A122,'ADR Raw Data'!$B$6:$BE$43,'ADR Raw Data'!AL$1,FALSE)</f>
        <v>113.12029076573501</v>
      </c>
      <c r="S122" s="122">
        <f>VLOOKUP($A122,'ADR Raw Data'!$B$6:$BE$43,'ADR Raw Data'!AN$1,FALSE)</f>
        <v>137.391480190186</v>
      </c>
      <c r="T122" s="122">
        <f>VLOOKUP($A122,'ADR Raw Data'!$B$6:$BE$43,'ADR Raw Data'!AO$1,FALSE)</f>
        <v>138.368102784493</v>
      </c>
      <c r="U122" s="123">
        <f>VLOOKUP($A122,'ADR Raw Data'!$B$6:$BE$43,'ADR Raw Data'!AP$1,FALSE)</f>
        <v>137.88517432999001</v>
      </c>
      <c r="V122" s="124">
        <f>VLOOKUP($A122,'ADR Raw Data'!$B$6:$BE$43,'ADR Raw Data'!AR$1,FALSE)</f>
        <v>121.472589742868</v>
      </c>
      <c r="X122" s="121">
        <f>VLOOKUP($A122,'RevPAR Raw Data'!$B$6:$BE$43,'RevPAR Raw Data'!AG$1,FALSE)</f>
        <v>47.1722528536677</v>
      </c>
      <c r="Y122" s="122">
        <f>VLOOKUP($A122,'RevPAR Raw Data'!$B$6:$BE$43,'RevPAR Raw Data'!AH$1,FALSE)</f>
        <v>68.507537140385907</v>
      </c>
      <c r="Z122" s="122">
        <f>VLOOKUP($A122,'RevPAR Raw Data'!$B$6:$BE$43,'RevPAR Raw Data'!AI$1,FALSE)</f>
        <v>81.388410426509495</v>
      </c>
      <c r="AA122" s="122">
        <f>VLOOKUP($A122,'RevPAR Raw Data'!$B$6:$BE$43,'RevPAR Raw Data'!AJ$1,FALSE)</f>
        <v>82.501012538110501</v>
      </c>
      <c r="AB122" s="122">
        <f>VLOOKUP($A122,'RevPAR Raw Data'!$B$6:$BE$43,'RevPAR Raw Data'!AK$1,FALSE)</f>
        <v>83.239357426427603</v>
      </c>
      <c r="AC122" s="123">
        <f>VLOOKUP($A122,'RevPAR Raw Data'!$B$6:$BE$43,'RevPAR Raw Data'!AL$1,FALSE)</f>
        <v>72.561669497246299</v>
      </c>
      <c r="AD122" s="122">
        <f>VLOOKUP($A122,'RevPAR Raw Data'!$B$6:$BE$43,'RevPAR Raw Data'!AN$1,FALSE)</f>
        <v>110.88797680871799</v>
      </c>
      <c r="AE122" s="122">
        <f>VLOOKUP($A122,'RevPAR Raw Data'!$B$6:$BE$43,'RevPAR Raw Data'!AO$1,FALSE)</f>
        <v>114.16574643137299</v>
      </c>
      <c r="AF122" s="123">
        <f>VLOOKUP($A122,'RevPAR Raw Data'!$B$6:$BE$43,'RevPAR Raw Data'!AP$1,FALSE)</f>
        <v>112.526861620045</v>
      </c>
      <c r="AG122" s="124">
        <f>VLOOKUP($A122,'RevPAR Raw Data'!$B$6:$BE$43,'RevPAR Raw Data'!AR$1,FALSE)</f>
        <v>83.980242910027002</v>
      </c>
    </row>
    <row r="123" spans="1:33" x14ac:dyDescent="0.2">
      <c r="A123" s="101" t="s">
        <v>125</v>
      </c>
      <c r="B123" s="89">
        <f>(VLOOKUP($A122,'Occupancy Raw Data'!$B$8:$BE$51,'Occupancy Raw Data'!AT$3,FALSE))/100</f>
        <v>-2.5048378341189E-3</v>
      </c>
      <c r="C123" s="90">
        <f>(VLOOKUP($A122,'Occupancy Raw Data'!$B$8:$BE$51,'Occupancy Raw Data'!AU$3,FALSE))/100</f>
        <v>2.1321745539056001E-2</v>
      </c>
      <c r="D123" s="90">
        <f>(VLOOKUP($A122,'Occupancy Raw Data'!$B$8:$BE$51,'Occupancy Raw Data'!AV$3,FALSE))/100</f>
        <v>2.0026812066731799E-2</v>
      </c>
      <c r="E123" s="90">
        <f>(VLOOKUP($A122,'Occupancy Raw Data'!$B$8:$BE$51,'Occupancy Raw Data'!AW$3,FALSE))/100</f>
        <v>2.9087596332189599E-2</v>
      </c>
      <c r="F123" s="90">
        <f>(VLOOKUP($A122,'Occupancy Raw Data'!$B$8:$BE$51,'Occupancy Raw Data'!AX$3,FALSE))/100</f>
        <v>-1.7358762108952E-2</v>
      </c>
      <c r="G123" s="90">
        <f>(VLOOKUP($A122,'Occupancy Raw Data'!$B$8:$BE$51,'Occupancy Raw Data'!AY$3,FALSE))/100</f>
        <v>1.0433050962428102E-2</v>
      </c>
      <c r="H123" s="91">
        <f>(VLOOKUP($A122,'Occupancy Raw Data'!$B$8:$BE$51,'Occupancy Raw Data'!BA$3,FALSE))/100</f>
        <v>-4.6414960734293798E-2</v>
      </c>
      <c r="I123" s="91">
        <f>(VLOOKUP($A122,'Occupancy Raw Data'!$B$8:$BE$51,'Occupancy Raw Data'!BB$3,FALSE))/100</f>
        <v>-3.42225326462035E-2</v>
      </c>
      <c r="J123" s="90">
        <f>(VLOOKUP($A122,'Occupancy Raw Data'!$B$8:$BE$51,'Occupancy Raw Data'!BC$3,FALSE))/100</f>
        <v>-4.0288797741803099E-2</v>
      </c>
      <c r="K123" s="92">
        <f>(VLOOKUP($A122,'Occupancy Raw Data'!$B$8:$BE$51,'Occupancy Raw Data'!BE$3,FALSE))/100</f>
        <v>-7.2191176124339592E-3</v>
      </c>
      <c r="M123" s="89">
        <f>(VLOOKUP($A122,'ADR Raw Data'!$B$6:$BE$49,'ADR Raw Data'!AT$1,FALSE))/100</f>
        <v>-3.2210803453408404E-2</v>
      </c>
      <c r="N123" s="90">
        <f>(VLOOKUP($A122,'ADR Raw Data'!$B$6:$BE$49,'ADR Raw Data'!AU$1,FALSE))/100</f>
        <v>-1.4329939900487301E-2</v>
      </c>
      <c r="O123" s="90">
        <f>(VLOOKUP($A122,'ADR Raw Data'!$B$6:$BE$49,'ADR Raw Data'!AV$1,FALSE))/100</f>
        <v>-1.07745352671218E-2</v>
      </c>
      <c r="P123" s="90">
        <f>(VLOOKUP($A122,'ADR Raw Data'!$B$6:$BE$49,'ADR Raw Data'!AW$1,FALSE))/100</f>
        <v>7.6718001538903402E-4</v>
      </c>
      <c r="Q123" s="90">
        <f>(VLOOKUP($A122,'ADR Raw Data'!$B$6:$BE$49,'ADR Raw Data'!AX$1,FALSE))/100</f>
        <v>-3.5264686952959597E-2</v>
      </c>
      <c r="R123" s="90">
        <f>(VLOOKUP($A122,'ADR Raw Data'!$B$6:$BE$49,'ADR Raw Data'!AY$1,FALSE))/100</f>
        <v>-1.7588417988789799E-2</v>
      </c>
      <c r="S123" s="91">
        <f>(VLOOKUP($A122,'ADR Raw Data'!$B$6:$BE$49,'ADR Raw Data'!BA$1,FALSE))/100</f>
        <v>-4.2837768033724598E-2</v>
      </c>
      <c r="T123" s="91">
        <f>(VLOOKUP($A122,'ADR Raw Data'!$B$6:$BE$49,'ADR Raw Data'!BB$1,FALSE))/100</f>
        <v>-3.4111310522562104E-2</v>
      </c>
      <c r="U123" s="90">
        <f>(VLOOKUP($A122,'ADR Raw Data'!$B$6:$BE$49,'ADR Raw Data'!BC$1,FALSE))/100</f>
        <v>-3.8437187637356998E-2</v>
      </c>
      <c r="V123" s="92">
        <f>(VLOOKUP($A122,'ADR Raw Data'!$B$6:$BE$49,'ADR Raw Data'!BE$1,FALSE))/100</f>
        <v>-2.8197347089093099E-2</v>
      </c>
      <c r="X123" s="89">
        <f>(VLOOKUP($A122,'RevPAR Raw Data'!$B$6:$BE$49,'RevPAR Raw Data'!AT$1,FALSE))/100</f>
        <v>-3.46349584483698E-2</v>
      </c>
      <c r="Y123" s="90">
        <f>(VLOOKUP($A122,'RevPAR Raw Data'!$B$6:$BE$49,'RevPAR Raw Data'!AU$1,FALSE))/100</f>
        <v>6.6862663064205493E-3</v>
      </c>
      <c r="Z123" s="90">
        <f>(VLOOKUP($A122,'RevPAR Raw Data'!$B$6:$BE$49,'RevPAR Raw Data'!AV$1,FALSE))/100</f>
        <v>9.0364972067090397E-3</v>
      </c>
      <c r="AA123" s="90">
        <f>(VLOOKUP($A122,'RevPAR Raw Data'!$B$6:$BE$49,'RevPAR Raw Data'!AW$1,FALSE))/100</f>
        <v>2.98770917701804E-2</v>
      </c>
      <c r="AB123" s="90">
        <f>(VLOOKUP($A122,'RevPAR Raw Data'!$B$6:$BE$49,'RevPAR Raw Data'!AX$1,FALSE))/100</f>
        <v>-5.2011297750248507E-2</v>
      </c>
      <c r="AC123" s="90">
        <f>(VLOOKUP($A122,'RevPAR Raw Data'!$B$6:$BE$49,'RevPAR Raw Data'!AY$1,FALSE))/100</f>
        <v>-7.3388678875872405E-3</v>
      </c>
      <c r="AD123" s="91">
        <f>(VLOOKUP($A122,'RevPAR Raw Data'!$B$6:$BE$49,'RevPAR Raw Data'!BA$1,FALSE))/100</f>
        <v>-8.7264415446788299E-2</v>
      </c>
      <c r="AE123" s="91">
        <f>(VLOOKUP($A122,'RevPAR Raw Data'!$B$6:$BE$49,'RevPAR Raw Data'!BB$1,FALSE))/100</f>
        <v>-6.7166467730802509E-2</v>
      </c>
      <c r="AF123" s="90">
        <f>(VLOOKUP($A122,'RevPAR Raw Data'!$B$6:$BE$49,'RevPAR Raw Data'!BC$1,FALSE))/100</f>
        <v>-7.7177397300674994E-2</v>
      </c>
      <c r="AG123" s="92">
        <f>(VLOOKUP($A122,'RevPAR Raw Data'!$B$6:$BE$49,'RevPAR Raw Data'!BE$1,FALSE))/100</f>
        <v>-3.5212904736532297E-2</v>
      </c>
    </row>
    <row r="124" spans="1:33" x14ac:dyDescent="0.2">
      <c r="A124" s="134"/>
      <c r="B124" s="117"/>
      <c r="C124" s="118"/>
      <c r="D124" s="118"/>
      <c r="E124" s="118"/>
      <c r="F124" s="118"/>
      <c r="G124" s="119"/>
      <c r="H124" s="99"/>
      <c r="I124" s="99"/>
      <c r="J124" s="119"/>
      <c r="K124" s="120"/>
      <c r="M124" s="121"/>
      <c r="N124" s="122"/>
      <c r="O124" s="122"/>
      <c r="P124" s="122"/>
      <c r="Q124" s="122"/>
      <c r="R124" s="123"/>
      <c r="S124" s="122"/>
      <c r="T124" s="122"/>
      <c r="U124" s="123"/>
      <c r="V124" s="124"/>
      <c r="X124" s="121"/>
      <c r="Y124" s="122"/>
      <c r="Z124" s="122"/>
      <c r="AA124" s="122"/>
      <c r="AB124" s="122"/>
      <c r="AC124" s="123"/>
      <c r="AD124" s="122"/>
      <c r="AE124" s="122"/>
      <c r="AF124" s="123"/>
      <c r="AG124" s="124"/>
    </row>
    <row r="125" spans="1:33" x14ac:dyDescent="0.2">
      <c r="A125" s="116" t="s">
        <v>45</v>
      </c>
      <c r="B125" s="117">
        <f>(VLOOKUP($A125,'Occupancy Raw Data'!$B$8:$BE$45,'Occupancy Raw Data'!AG$3,FALSE))/100</f>
        <v>0.55628571428571394</v>
      </c>
      <c r="C125" s="118">
        <f>(VLOOKUP($A125,'Occupancy Raw Data'!$B$8:$BE$45,'Occupancy Raw Data'!AH$3,FALSE))/100</f>
        <v>0.66247619047619</v>
      </c>
      <c r="D125" s="118">
        <f>(VLOOKUP($A125,'Occupancy Raw Data'!$B$8:$BE$45,'Occupancy Raw Data'!AI$3,FALSE))/100</f>
        <v>0.70133333333333292</v>
      </c>
      <c r="E125" s="118">
        <f>(VLOOKUP($A125,'Occupancy Raw Data'!$B$8:$BE$45,'Occupancy Raw Data'!AJ$3,FALSE))/100</f>
        <v>0.704809523809523</v>
      </c>
      <c r="F125" s="118">
        <f>(VLOOKUP($A125,'Occupancy Raw Data'!$B$8:$BE$45,'Occupancy Raw Data'!AK$3,FALSE))/100</f>
        <v>0.68738095238095198</v>
      </c>
      <c r="G125" s="119">
        <f>(VLOOKUP($A125,'Occupancy Raw Data'!$B$8:$BE$45,'Occupancy Raw Data'!AL$3,FALSE))/100</f>
        <v>0.66245714285714197</v>
      </c>
      <c r="H125" s="99">
        <f>(VLOOKUP($A125,'Occupancy Raw Data'!$B$8:$BE$45,'Occupancy Raw Data'!AN$3,FALSE))/100</f>
        <v>0.74219047619047596</v>
      </c>
      <c r="I125" s="99">
        <f>(VLOOKUP($A125,'Occupancy Raw Data'!$B$8:$BE$45,'Occupancy Raw Data'!AO$3,FALSE))/100</f>
        <v>0.76819047619047598</v>
      </c>
      <c r="J125" s="119">
        <f>(VLOOKUP($A125,'Occupancy Raw Data'!$B$8:$BE$45,'Occupancy Raw Data'!AP$3,FALSE))/100</f>
        <v>0.75519047619047597</v>
      </c>
      <c r="K125" s="120">
        <f>(VLOOKUP($A125,'Occupancy Raw Data'!$B$8:$BE$45,'Occupancy Raw Data'!AR$3,FALSE))/100</f>
        <v>0.68895238095237998</v>
      </c>
      <c r="M125" s="121">
        <f>VLOOKUP($A125,'ADR Raw Data'!$B$6:$BE$43,'ADR Raw Data'!AG$1,FALSE)</f>
        <v>89.577659929806501</v>
      </c>
      <c r="N125" s="122">
        <f>VLOOKUP($A125,'ADR Raw Data'!$B$6:$BE$43,'ADR Raw Data'!AH$1,FALSE)</f>
        <v>96.272424223691701</v>
      </c>
      <c r="O125" s="122">
        <f>VLOOKUP($A125,'ADR Raw Data'!$B$6:$BE$43,'ADR Raw Data'!AI$1,FALSE)</f>
        <v>97.692244120043398</v>
      </c>
      <c r="P125" s="122">
        <f>VLOOKUP($A125,'ADR Raw Data'!$B$6:$BE$43,'ADR Raw Data'!AJ$1,FALSE)</f>
        <v>97.295275427335895</v>
      </c>
      <c r="Q125" s="122">
        <f>VLOOKUP($A125,'ADR Raw Data'!$B$6:$BE$43,'ADR Raw Data'!AK$1,FALSE)</f>
        <v>98.261939750606103</v>
      </c>
      <c r="R125" s="123">
        <f>VLOOKUP($A125,'ADR Raw Data'!$B$6:$BE$43,'ADR Raw Data'!AL$1,FALSE)</f>
        <v>96.079214934299401</v>
      </c>
      <c r="S125" s="122">
        <f>VLOOKUP($A125,'ADR Raw Data'!$B$6:$BE$43,'ADR Raw Data'!AN$1,FALSE)</f>
        <v>106.698393821378</v>
      </c>
      <c r="T125" s="122">
        <f>VLOOKUP($A125,'ADR Raw Data'!$B$6:$BE$43,'ADR Raw Data'!AO$1,FALSE)</f>
        <v>108.26685472353</v>
      </c>
      <c r="U125" s="123">
        <f>VLOOKUP($A125,'ADR Raw Data'!$B$6:$BE$43,'ADR Raw Data'!AP$1,FALSE)</f>
        <v>107.496124172394</v>
      </c>
      <c r="V125" s="124">
        <f>VLOOKUP($A125,'ADR Raw Data'!$B$6:$BE$43,'ADR Raw Data'!AR$1,FALSE)</f>
        <v>99.654805668667706</v>
      </c>
      <c r="X125" s="121">
        <f>VLOOKUP($A125,'RevPAR Raw Data'!$B$6:$BE$43,'RevPAR Raw Data'!AG$1,FALSE)</f>
        <v>49.830772538095196</v>
      </c>
      <c r="Y125" s="122">
        <f>VLOOKUP($A125,'RevPAR Raw Data'!$B$6:$BE$43,'RevPAR Raw Data'!AH$1,FALSE)</f>
        <v>63.778188847618999</v>
      </c>
      <c r="Z125" s="122">
        <f>VLOOKUP($A125,'RevPAR Raw Data'!$B$6:$BE$43,'RevPAR Raw Data'!AI$1,FALSE)</f>
        <v>68.514827209523801</v>
      </c>
      <c r="AA125" s="122">
        <f>VLOOKUP($A125,'RevPAR Raw Data'!$B$6:$BE$43,'RevPAR Raw Data'!AJ$1,FALSE)</f>
        <v>68.574636742857095</v>
      </c>
      <c r="AB125" s="122">
        <f>VLOOKUP($A125,'RevPAR Raw Data'!$B$6:$BE$43,'RevPAR Raw Data'!AK$1,FALSE)</f>
        <v>67.543385728571394</v>
      </c>
      <c r="AC125" s="123">
        <f>VLOOKUP($A125,'RevPAR Raw Data'!$B$6:$BE$43,'RevPAR Raw Data'!AL$1,FALSE)</f>
        <v>63.6483622133333</v>
      </c>
      <c r="AD125" s="122">
        <f>VLOOKUP($A125,'RevPAR Raw Data'!$B$6:$BE$43,'RevPAR Raw Data'!AN$1,FALSE)</f>
        <v>79.190531719047598</v>
      </c>
      <c r="AE125" s="122">
        <f>VLOOKUP($A125,'RevPAR Raw Data'!$B$6:$BE$43,'RevPAR Raw Data'!AO$1,FALSE)</f>
        <v>83.169566685714202</v>
      </c>
      <c r="AF125" s="123">
        <f>VLOOKUP($A125,'RevPAR Raw Data'!$B$6:$BE$43,'RevPAR Raw Data'!AP$1,FALSE)</f>
        <v>81.1800492023809</v>
      </c>
      <c r="AG125" s="124">
        <f>VLOOKUP($A125,'RevPAR Raw Data'!$B$6:$BE$43,'RevPAR Raw Data'!AR$1,FALSE)</f>
        <v>68.657415638775504</v>
      </c>
    </row>
    <row r="126" spans="1:33" x14ac:dyDescent="0.2">
      <c r="A126" s="101" t="s">
        <v>125</v>
      </c>
      <c r="B126" s="89">
        <f>(VLOOKUP($A125,'Occupancy Raw Data'!$B$8:$BE$51,'Occupancy Raw Data'!AT$3,FALSE))/100</f>
        <v>-5.1107834415861295E-3</v>
      </c>
      <c r="C126" s="90">
        <f>(VLOOKUP($A125,'Occupancy Raw Data'!$B$8:$BE$51,'Occupancy Raw Data'!AU$3,FALSE))/100</f>
        <v>2.6330621182277802E-3</v>
      </c>
      <c r="D126" s="90">
        <f>(VLOOKUP($A125,'Occupancy Raw Data'!$B$8:$BE$51,'Occupancy Raw Data'!AV$3,FALSE))/100</f>
        <v>2.47511789439449E-2</v>
      </c>
      <c r="E126" s="90">
        <f>(VLOOKUP($A125,'Occupancy Raw Data'!$B$8:$BE$51,'Occupancy Raw Data'!AW$3,FALSE))/100</f>
        <v>2.00908792068532E-2</v>
      </c>
      <c r="F126" s="90">
        <f>(VLOOKUP($A125,'Occupancy Raw Data'!$B$8:$BE$51,'Occupancy Raw Data'!AX$3,FALSE))/100</f>
        <v>-2.0083698400826199E-2</v>
      </c>
      <c r="G126" s="90">
        <f>(VLOOKUP($A125,'Occupancy Raw Data'!$B$8:$BE$51,'Occupancy Raw Data'!AY$3,FALSE))/100</f>
        <v>4.73657058529305E-3</v>
      </c>
      <c r="H126" s="91">
        <f>(VLOOKUP($A125,'Occupancy Raw Data'!$B$8:$BE$51,'Occupancy Raw Data'!BA$3,FALSE))/100</f>
        <v>-5.3036051761858195E-2</v>
      </c>
      <c r="I126" s="91">
        <f>(VLOOKUP($A125,'Occupancy Raw Data'!$B$8:$BE$51,'Occupancy Raw Data'!BB$3,FALSE))/100</f>
        <v>-4.1586121945044206E-2</v>
      </c>
      <c r="J126" s="90">
        <f>(VLOOKUP($A125,'Occupancy Raw Data'!$B$8:$BE$51,'Occupancy Raw Data'!BC$3,FALSE))/100</f>
        <v>-4.7246932385180997E-2</v>
      </c>
      <c r="K126" s="92">
        <f>(VLOOKUP($A125,'Occupancy Raw Data'!$B$8:$BE$51,'Occupancy Raw Data'!BE$3,FALSE))/100</f>
        <v>-1.1992749886454901E-2</v>
      </c>
      <c r="M126" s="89">
        <f>(VLOOKUP($A125,'ADR Raw Data'!$B$6:$BE$49,'ADR Raw Data'!AT$1,FALSE))/100</f>
        <v>-1.3191483863542E-3</v>
      </c>
      <c r="N126" s="90">
        <f>(VLOOKUP($A125,'ADR Raw Data'!$B$6:$BE$49,'ADR Raw Data'!AU$1,FALSE))/100</f>
        <v>1.95732968074111E-2</v>
      </c>
      <c r="O126" s="90">
        <f>(VLOOKUP($A125,'ADR Raw Data'!$B$6:$BE$49,'ADR Raw Data'!AV$1,FALSE))/100</f>
        <v>1.3358540103261101E-2</v>
      </c>
      <c r="P126" s="90">
        <f>(VLOOKUP($A125,'ADR Raw Data'!$B$6:$BE$49,'ADR Raw Data'!AW$1,FALSE))/100</f>
        <v>1.8066768669557299E-2</v>
      </c>
      <c r="Q126" s="90">
        <f>(VLOOKUP($A125,'ADR Raw Data'!$B$6:$BE$49,'ADR Raw Data'!AX$1,FALSE))/100</f>
        <v>-1.5223514318614999E-2</v>
      </c>
      <c r="R126" s="90">
        <f>(VLOOKUP($A125,'ADR Raw Data'!$B$6:$BE$49,'ADR Raw Data'!AY$1,FALSE))/100</f>
        <v>6.9820825570697095E-3</v>
      </c>
      <c r="S126" s="91">
        <f>(VLOOKUP($A125,'ADR Raw Data'!$B$6:$BE$49,'ADR Raw Data'!BA$1,FALSE))/100</f>
        <v>-4.8477679491472102E-2</v>
      </c>
      <c r="T126" s="91">
        <f>(VLOOKUP($A125,'ADR Raw Data'!$B$6:$BE$49,'ADR Raw Data'!BB$1,FALSE))/100</f>
        <v>-4.0024515415724798E-2</v>
      </c>
      <c r="U126" s="90">
        <f>(VLOOKUP($A125,'ADR Raw Data'!$B$6:$BE$49,'ADR Raw Data'!BC$1,FALSE))/100</f>
        <v>-4.4149691419819802E-2</v>
      </c>
      <c r="V126" s="92">
        <f>(VLOOKUP($A125,'ADR Raw Data'!$B$6:$BE$49,'ADR Raw Data'!BE$1,FALSE))/100</f>
        <v>-1.26768842724195E-2</v>
      </c>
      <c r="X126" s="89">
        <f>(VLOOKUP($A125,'RevPAR Raw Data'!$B$6:$BE$49,'RevPAR Raw Data'!AT$1,FALSE))/100</f>
        <v>-6.4231899462103602E-3</v>
      </c>
      <c r="Y126" s="90">
        <f>(VLOOKUP($A125,'RevPAR Raw Data'!$B$6:$BE$49,'RevPAR Raw Data'!AU$1,FALSE))/100</f>
        <v>2.2257896631991302E-2</v>
      </c>
      <c r="Z126" s="90">
        <f>(VLOOKUP($A125,'RevPAR Raw Data'!$B$6:$BE$49,'RevPAR Raw Data'!AV$1,FALSE))/100</f>
        <v>3.84403586637318E-2</v>
      </c>
      <c r="AA126" s="90">
        <f>(VLOOKUP($A125,'RevPAR Raw Data'!$B$6:$BE$49,'RevPAR Raw Data'!AW$1,FALSE))/100</f>
        <v>3.8520625143408802E-2</v>
      </c>
      <c r="AB126" s="90">
        <f>(VLOOKUP($A125,'RevPAR Raw Data'!$B$6:$BE$49,'RevPAR Raw Data'!AX$1,FALSE))/100</f>
        <v>-3.5001468249265505E-2</v>
      </c>
      <c r="AC126" s="90">
        <f>(VLOOKUP($A125,'RevPAR Raw Data'!$B$6:$BE$49,'RevPAR Raw Data'!AY$1,FALSE))/100</f>
        <v>1.1751724269226599E-2</v>
      </c>
      <c r="AD126" s="91">
        <f>(VLOOKUP($A125,'RevPAR Raw Data'!$B$6:$BE$49,'RevPAR Raw Data'!BA$1,FALSE))/100</f>
        <v>-9.8942666534525797E-2</v>
      </c>
      <c r="AE126" s="91">
        <f>(VLOOKUP($A125,'RevPAR Raw Data'!$B$6:$BE$49,'RevPAR Raw Data'!BB$1,FALSE))/100</f>
        <v>-7.9946172981899405E-2</v>
      </c>
      <c r="AF126" s="90">
        <f>(VLOOKUP($A125,'RevPAR Raw Data'!$B$6:$BE$49,'RevPAR Raw Data'!BC$1,FALSE))/100</f>
        <v>-8.9310686319662005E-2</v>
      </c>
      <c r="AG126" s="92">
        <f>(VLOOKUP($A125,'RevPAR Raw Data'!$B$6:$BE$49,'RevPAR Raw Data'!BE$1,FALSE))/100</f>
        <v>-2.4517603456455799E-2</v>
      </c>
    </row>
    <row r="127" spans="1:33" x14ac:dyDescent="0.2">
      <c r="A127" s="139"/>
      <c r="B127" s="117"/>
      <c r="C127" s="118"/>
      <c r="D127" s="118"/>
      <c r="E127" s="118"/>
      <c r="F127" s="118"/>
      <c r="G127" s="119"/>
      <c r="H127" s="99"/>
      <c r="I127" s="99"/>
      <c r="J127" s="119"/>
      <c r="K127" s="120"/>
      <c r="M127" s="121"/>
      <c r="N127" s="122"/>
      <c r="O127" s="122"/>
      <c r="P127" s="122"/>
      <c r="Q127" s="122"/>
      <c r="R127" s="123"/>
      <c r="S127" s="122"/>
      <c r="T127" s="122"/>
      <c r="U127" s="123"/>
      <c r="V127" s="124"/>
      <c r="X127" s="121"/>
      <c r="Y127" s="122"/>
      <c r="Z127" s="122"/>
      <c r="AA127" s="122"/>
      <c r="AB127" s="122"/>
      <c r="AC127" s="123"/>
      <c r="AD127" s="122"/>
      <c r="AE127" s="122"/>
      <c r="AF127" s="123"/>
      <c r="AG127" s="124"/>
    </row>
    <row r="128" spans="1:33" x14ac:dyDescent="0.2">
      <c r="A128" s="116" t="s">
        <v>105</v>
      </c>
      <c r="B128" s="117">
        <f>(VLOOKUP($A128,'Occupancy Raw Data'!$B$8:$BE$45,'Occupancy Raw Data'!AG$3,FALSE))/100</f>
        <v>0.37975634178905204</v>
      </c>
      <c r="C128" s="118">
        <f>(VLOOKUP($A128,'Occupancy Raw Data'!$B$8:$BE$45,'Occupancy Raw Data'!AH$3,FALSE))/100</f>
        <v>0.605473965287049</v>
      </c>
      <c r="D128" s="118">
        <f>(VLOOKUP($A128,'Occupancy Raw Data'!$B$8:$BE$45,'Occupancy Raw Data'!AI$3,FALSE))/100</f>
        <v>0.75751001335113399</v>
      </c>
      <c r="E128" s="118">
        <f>(VLOOKUP($A128,'Occupancy Raw Data'!$B$8:$BE$45,'Occupancy Raw Data'!AJ$3,FALSE))/100</f>
        <v>0.76293391188250992</v>
      </c>
      <c r="F128" s="118">
        <f>(VLOOKUP($A128,'Occupancy Raw Data'!$B$8:$BE$45,'Occupancy Raw Data'!AK$3,FALSE))/100</f>
        <v>0.76727303070760999</v>
      </c>
      <c r="G128" s="119">
        <f>(VLOOKUP($A128,'Occupancy Raw Data'!$B$8:$BE$45,'Occupancy Raw Data'!AL$3,FALSE))/100</f>
        <v>0.6545894526034709</v>
      </c>
      <c r="H128" s="99">
        <f>(VLOOKUP($A128,'Occupancy Raw Data'!$B$8:$BE$45,'Occupancy Raw Data'!AN$3,FALSE))/100</f>
        <v>0.86237405465880301</v>
      </c>
      <c r="I128" s="99">
        <f>(VLOOKUP($A128,'Occupancy Raw Data'!$B$8:$BE$45,'Occupancy Raw Data'!AO$3,FALSE))/100</f>
        <v>0.86370523491223394</v>
      </c>
      <c r="J128" s="119">
        <f>(VLOOKUP($A128,'Occupancy Raw Data'!$B$8:$BE$45,'Occupancy Raw Data'!AP$3,FALSE))/100</f>
        <v>0.86303964478551809</v>
      </c>
      <c r="K128" s="120">
        <f>(VLOOKUP($A128,'Occupancy Raw Data'!$B$8:$BE$45,'Occupancy Raw Data'!AR$3,FALSE))/100</f>
        <v>0.71414665036976999</v>
      </c>
      <c r="M128" s="121">
        <f>VLOOKUP($A128,'ADR Raw Data'!$B$6:$BE$43,'ADR Raw Data'!AG$1,FALSE)</f>
        <v>160.27072072071999</v>
      </c>
      <c r="N128" s="122">
        <f>VLOOKUP($A128,'ADR Raw Data'!$B$6:$BE$43,'ADR Raw Data'!AH$1,FALSE)</f>
        <v>172.37249173098101</v>
      </c>
      <c r="O128" s="122">
        <f>VLOOKUP($A128,'ADR Raw Data'!$B$6:$BE$43,'ADR Raw Data'!AI$1,FALSE)</f>
        <v>191.50570720422999</v>
      </c>
      <c r="P128" s="122">
        <f>VLOOKUP($A128,'ADR Raw Data'!$B$6:$BE$43,'ADR Raw Data'!AJ$1,FALSE)</f>
        <v>189.26809143607099</v>
      </c>
      <c r="Q128" s="122">
        <f>VLOOKUP($A128,'ADR Raw Data'!$B$6:$BE$43,'ADR Raw Data'!AK$1,FALSE)</f>
        <v>189.211506253398</v>
      </c>
      <c r="R128" s="123">
        <f>VLOOKUP($A128,'ADR Raw Data'!$B$6:$BE$43,'ADR Raw Data'!AL$1,FALSE)</f>
        <v>183.28260510414799</v>
      </c>
      <c r="S128" s="122">
        <f>VLOOKUP($A128,'ADR Raw Data'!$B$6:$BE$43,'ADR Raw Data'!AN$1,FALSE)</f>
        <v>204.31827059578401</v>
      </c>
      <c r="T128" s="122">
        <f>VLOOKUP($A128,'ADR Raw Data'!$B$6:$BE$43,'ADR Raw Data'!AO$1,FALSE)</f>
        <v>208.41801890888601</v>
      </c>
      <c r="U128" s="123">
        <f>VLOOKUP($A128,'ADR Raw Data'!$B$6:$BE$43,'ADR Raw Data'!AP$1,FALSE)</f>
        <v>206.369725648425</v>
      </c>
      <c r="V128" s="124">
        <f>VLOOKUP($A128,'ADR Raw Data'!$B$6:$BE$43,'ADR Raw Data'!AR$1,FALSE)</f>
        <v>191.25419721475001</v>
      </c>
      <c r="X128" s="121">
        <f>VLOOKUP($A128,'RevPAR Raw Data'!$B$6:$BE$43,'RevPAR Raw Data'!AG$1,FALSE)</f>
        <v>60.8638225967957</v>
      </c>
      <c r="Y128" s="122">
        <f>VLOOKUP($A128,'RevPAR Raw Data'!$B$6:$BE$43,'RevPAR Raw Data'!AH$1,FALSE)</f>
        <v>104.367056074766</v>
      </c>
      <c r="Z128" s="122">
        <f>VLOOKUP($A128,'RevPAR Raw Data'!$B$6:$BE$43,'RevPAR Raw Data'!AI$1,FALSE)</f>
        <v>145.067490821094</v>
      </c>
      <c r="AA128" s="122">
        <f>VLOOKUP($A128,'RevPAR Raw Data'!$B$6:$BE$43,'RevPAR Raw Data'!AJ$1,FALSE)</f>
        <v>144.39904539385799</v>
      </c>
      <c r="AB128" s="122">
        <f>VLOOKUP($A128,'RevPAR Raw Data'!$B$6:$BE$43,'RevPAR Raw Data'!AK$1,FALSE)</f>
        <v>145.176885847797</v>
      </c>
      <c r="AC128" s="123">
        <f>VLOOKUP($A128,'RevPAR Raw Data'!$B$6:$BE$43,'RevPAR Raw Data'!AL$1,FALSE)</f>
        <v>119.974860146862</v>
      </c>
      <c r="AD128" s="122">
        <f>VLOOKUP($A128,'RevPAR Raw Data'!$B$6:$BE$43,'RevPAR Raw Data'!AN$1,FALSE)</f>
        <v>176.198775454561</v>
      </c>
      <c r="AE128" s="122">
        <f>VLOOKUP($A128,'RevPAR Raw Data'!$B$6:$BE$43,'RevPAR Raw Data'!AO$1,FALSE)</f>
        <v>180.01173398164201</v>
      </c>
      <c r="AF128" s="123">
        <f>VLOOKUP($A128,'RevPAR Raw Data'!$B$6:$BE$43,'RevPAR Raw Data'!AP$1,FALSE)</f>
        <v>178.105254718102</v>
      </c>
      <c r="AG128" s="124">
        <f>VLOOKUP($A128,'RevPAR Raw Data'!$B$6:$BE$43,'RevPAR Raw Data'!AR$1,FALSE)</f>
        <v>136.58354431007299</v>
      </c>
    </row>
    <row r="129" spans="1:33" x14ac:dyDescent="0.2">
      <c r="A129" s="101" t="s">
        <v>125</v>
      </c>
      <c r="B129" s="89">
        <f>(VLOOKUP($A128,'Occupancy Raw Data'!$B$8:$BE$51,'Occupancy Raw Data'!AT$3,FALSE))/100</f>
        <v>-0.13904653802497099</v>
      </c>
      <c r="C129" s="90">
        <f>(VLOOKUP($A128,'Occupancy Raw Data'!$B$8:$BE$51,'Occupancy Raw Data'!AU$3,FALSE))/100</f>
        <v>2.6163201810210701E-2</v>
      </c>
      <c r="D129" s="90">
        <f>(VLOOKUP($A128,'Occupancy Raw Data'!$B$8:$BE$51,'Occupancy Raw Data'!AV$3,FALSE))/100</f>
        <v>1.3508987384168801E-2</v>
      </c>
      <c r="E129" s="90">
        <f>(VLOOKUP($A128,'Occupancy Raw Data'!$B$8:$BE$51,'Occupancy Raw Data'!AW$3,FALSE))/100</f>
        <v>9.865416967075219E-2</v>
      </c>
      <c r="F129" s="90">
        <f>(VLOOKUP($A128,'Occupancy Raw Data'!$B$8:$BE$51,'Occupancy Raw Data'!AX$3,FALSE))/100</f>
        <v>0.10450450450450401</v>
      </c>
      <c r="G129" s="90">
        <f>(VLOOKUP($A128,'Occupancy Raw Data'!$B$8:$BE$51,'Occupancy Raw Data'!AY$3,FALSE))/100</f>
        <v>3.3244645820710697E-2</v>
      </c>
      <c r="H129" s="91">
        <f>(VLOOKUP($A128,'Occupancy Raw Data'!$B$8:$BE$51,'Occupancy Raw Data'!BA$3,FALSE))/100</f>
        <v>8.4162996621117204E-4</v>
      </c>
      <c r="I129" s="91">
        <f>(VLOOKUP($A128,'Occupancy Raw Data'!$B$8:$BE$51,'Occupancy Raw Data'!BB$3,FALSE))/100</f>
        <v>-8.9387653017793892E-3</v>
      </c>
      <c r="J129" s="90">
        <f>(VLOOKUP($A128,'Occupancy Raw Data'!$B$8:$BE$51,'Occupancy Raw Data'!BC$3,FALSE))/100</f>
        <v>-4.0763502060995301E-3</v>
      </c>
      <c r="K129" s="92">
        <f>(VLOOKUP($A128,'Occupancy Raw Data'!$B$8:$BE$51,'Occupancy Raw Data'!BE$3,FALSE))/100</f>
        <v>2.00462142006659E-2</v>
      </c>
      <c r="M129" s="89">
        <f>(VLOOKUP($A128,'ADR Raw Data'!$B$6:$BE$49,'ADR Raw Data'!AT$1,FALSE))/100</f>
        <v>-6.5698552640426705E-2</v>
      </c>
      <c r="N129" s="90">
        <f>(VLOOKUP($A128,'ADR Raw Data'!$B$6:$BE$49,'ADR Raw Data'!AU$1,FALSE))/100</f>
        <v>-7.4709850296477601E-2</v>
      </c>
      <c r="O129" s="90">
        <f>(VLOOKUP($A128,'ADR Raw Data'!$B$6:$BE$49,'ADR Raw Data'!AV$1,FALSE))/100</f>
        <v>-2.59650791175874E-2</v>
      </c>
      <c r="P129" s="90">
        <f>(VLOOKUP($A128,'ADR Raw Data'!$B$6:$BE$49,'ADR Raw Data'!AW$1,FALSE))/100</f>
        <v>-1.5545730974195E-2</v>
      </c>
      <c r="Q129" s="90">
        <f>(VLOOKUP($A128,'ADR Raw Data'!$B$6:$BE$49,'ADR Raw Data'!AX$1,FALSE))/100</f>
        <v>-2.25871223205256E-2</v>
      </c>
      <c r="R129" s="90">
        <f>(VLOOKUP($A128,'ADR Raw Data'!$B$6:$BE$49,'ADR Raw Data'!AY$1,FALSE))/100</f>
        <v>-3.32131157574563E-2</v>
      </c>
      <c r="S129" s="91">
        <f>(VLOOKUP($A128,'ADR Raw Data'!$B$6:$BE$49,'ADR Raw Data'!BA$1,FALSE))/100</f>
        <v>-5.02389740758757E-2</v>
      </c>
      <c r="T129" s="91">
        <f>(VLOOKUP($A128,'ADR Raw Data'!$B$6:$BE$49,'ADR Raw Data'!BB$1,FALSE))/100</f>
        <v>-5.4349951834489095E-3</v>
      </c>
      <c r="U129" s="90">
        <f>(VLOOKUP($A128,'ADR Raw Data'!$B$6:$BE$49,'ADR Raw Data'!BC$1,FALSE))/100</f>
        <v>-2.8050894125022801E-2</v>
      </c>
      <c r="V129" s="92">
        <f>(VLOOKUP($A128,'ADR Raw Data'!$B$6:$BE$49,'ADR Raw Data'!BE$1,FALSE))/100</f>
        <v>-3.2228720422000201E-2</v>
      </c>
      <c r="X129" s="89">
        <f>(VLOOKUP($A128,'RevPAR Raw Data'!$B$6:$BE$49,'RevPAR Raw Data'!AT$1,FALSE))/100</f>
        <v>-0.19560993436749499</v>
      </c>
      <c r="Y129" s="90">
        <f>(VLOOKUP($A128,'RevPAR Raw Data'!$B$6:$BE$49,'RevPAR Raw Data'!AU$1,FALSE))/100</f>
        <v>-5.0501297376784195E-2</v>
      </c>
      <c r="Z129" s="90">
        <f>(VLOOKUP($A128,'RevPAR Raw Data'!$B$6:$BE$49,'RevPAR Raw Data'!AV$1,FALSE))/100</f>
        <v>-1.2806853659647E-2</v>
      </c>
      <c r="AA129" s="90">
        <f>(VLOOKUP($A128,'RevPAR Raw Data'!$B$6:$BE$49,'RevPAR Raw Data'!AW$1,FALSE))/100</f>
        <v>8.1574787515373101E-2</v>
      </c>
      <c r="AB129" s="90">
        <f>(VLOOKUP($A128,'RevPAR Raw Data'!$B$6:$BE$49,'RevPAR Raw Data'!AX$1,FALSE))/100</f>
        <v>7.9556926157689598E-2</v>
      </c>
      <c r="AC129" s="90">
        <f>(VLOOKUP($A128,'RevPAR Raw Data'!$B$6:$BE$49,'RevPAR Raw Data'!AY$1,FALSE))/100</f>
        <v>-1.07262820670453E-3</v>
      </c>
      <c r="AD129" s="91">
        <f>(VLOOKUP($A128,'RevPAR Raw Data'!$B$6:$BE$49,'RevPAR Raw Data'!BA$1,FALSE))/100</f>
        <v>-4.94396267357185E-2</v>
      </c>
      <c r="AE129" s="91">
        <f>(VLOOKUP($A128,'RevPAR Raw Data'!$B$6:$BE$49,'RevPAR Raw Data'!BB$1,FALSE))/100</f>
        <v>-1.43251783388671E-2</v>
      </c>
      <c r="AF129" s="90">
        <f>(VLOOKUP($A128,'RevPAR Raw Data'!$B$6:$BE$49,'RevPAR Raw Data'!BC$1,FALSE))/100</f>
        <v>-3.2012899063074501E-2</v>
      </c>
      <c r="AG129" s="92">
        <f>(VLOOKUP($A128,'RevPAR Raw Data'!$B$6:$BE$49,'RevPAR Raw Data'!BE$1,FALSE))/100</f>
        <v>-1.2828570054327099E-2</v>
      </c>
    </row>
    <row r="130" spans="1:33" x14ac:dyDescent="0.2">
      <c r="A130" s="139"/>
      <c r="B130" s="117"/>
      <c r="C130" s="118"/>
      <c r="D130" s="118"/>
      <c r="E130" s="118"/>
      <c r="F130" s="118"/>
      <c r="G130" s="119"/>
      <c r="H130" s="99"/>
      <c r="I130" s="99"/>
      <c r="J130" s="119"/>
      <c r="K130" s="120"/>
      <c r="M130" s="121"/>
      <c r="N130" s="122"/>
      <c r="O130" s="122"/>
      <c r="P130" s="122"/>
      <c r="Q130" s="122"/>
      <c r="R130" s="123"/>
      <c r="S130" s="122"/>
      <c r="T130" s="122"/>
      <c r="U130" s="123"/>
      <c r="V130" s="124"/>
      <c r="X130" s="121"/>
      <c r="Y130" s="122"/>
      <c r="Z130" s="122"/>
      <c r="AA130" s="122"/>
      <c r="AB130" s="122"/>
      <c r="AC130" s="123"/>
      <c r="AD130" s="122"/>
      <c r="AE130" s="122"/>
      <c r="AF130" s="123"/>
      <c r="AG130" s="124"/>
    </row>
    <row r="131" spans="1:33" x14ac:dyDescent="0.2">
      <c r="A131" s="116" t="s">
        <v>90</v>
      </c>
      <c r="B131" s="117">
        <f>(VLOOKUP($A131,'Occupancy Raw Data'!$B$8:$BE$45,'Occupancy Raw Data'!AG$3,FALSE))/100</f>
        <v>0.43193214705292399</v>
      </c>
      <c r="C131" s="118">
        <f>(VLOOKUP($A131,'Occupancy Raw Data'!$B$8:$BE$45,'Occupancy Raw Data'!AH$3,FALSE))/100</f>
        <v>0.58334049686237399</v>
      </c>
      <c r="D131" s="118">
        <f>(VLOOKUP($A131,'Occupancy Raw Data'!$B$8:$BE$45,'Occupancy Raw Data'!AI$3,FALSE))/100</f>
        <v>0.67698214848562899</v>
      </c>
      <c r="E131" s="118">
        <f>(VLOOKUP($A131,'Occupancy Raw Data'!$B$8:$BE$45,'Occupancy Raw Data'!AJ$3,FALSE))/100</f>
        <v>0.68508223966989501</v>
      </c>
      <c r="F131" s="118">
        <f>(VLOOKUP($A131,'Occupancy Raw Data'!$B$8:$BE$45,'Occupancy Raw Data'!AK$3,FALSE))/100</f>
        <v>0.66536764284486194</v>
      </c>
      <c r="G131" s="119">
        <f>(VLOOKUP($A131,'Occupancy Raw Data'!$B$8:$BE$45,'Occupancy Raw Data'!AL$3,FALSE))/100</f>
        <v>0.60854017066587096</v>
      </c>
      <c r="H131" s="99">
        <f>(VLOOKUP($A131,'Occupancy Raw Data'!$B$8:$BE$45,'Occupancy Raw Data'!AN$3,FALSE))/100</f>
        <v>0.81425869677345408</v>
      </c>
      <c r="I131" s="99">
        <f>(VLOOKUP($A131,'Occupancy Raw Data'!$B$8:$BE$45,'Occupancy Raw Data'!AO$3,FALSE))/100</f>
        <v>0.83841480887156805</v>
      </c>
      <c r="J131" s="119">
        <f>(VLOOKUP($A131,'Occupancy Raw Data'!$B$8:$BE$45,'Occupancy Raw Data'!AP$3,FALSE))/100</f>
        <v>0.82633675282251107</v>
      </c>
      <c r="K131" s="120">
        <f>(VLOOKUP($A131,'Occupancy Raw Data'!$B$8:$BE$45,'Occupancy Raw Data'!AR$3,FALSE))/100</f>
        <v>0.67076700137951306</v>
      </c>
      <c r="M131" s="121">
        <f>VLOOKUP($A131,'ADR Raw Data'!$B$6:$BE$43,'ADR Raw Data'!AG$1,FALSE)</f>
        <v>93.467252222369595</v>
      </c>
      <c r="N131" s="122">
        <f>VLOOKUP($A131,'ADR Raw Data'!$B$6:$BE$43,'ADR Raw Data'!AH$1,FALSE)</f>
        <v>105.875426368012</v>
      </c>
      <c r="O131" s="122">
        <f>VLOOKUP($A131,'ADR Raw Data'!$B$6:$BE$43,'ADR Raw Data'!AI$1,FALSE)</f>
        <v>111.30748158807999</v>
      </c>
      <c r="P131" s="122">
        <f>VLOOKUP($A131,'ADR Raw Data'!$B$6:$BE$43,'ADR Raw Data'!AJ$1,FALSE)</f>
        <v>110.706891835368</v>
      </c>
      <c r="Q131" s="122">
        <f>VLOOKUP($A131,'ADR Raw Data'!$B$6:$BE$43,'ADR Raw Data'!AK$1,FALSE)</f>
        <v>113.20666192937099</v>
      </c>
      <c r="R131" s="123">
        <f>VLOOKUP($A131,'ADR Raw Data'!$B$6:$BE$43,'ADR Raw Data'!AL$1,FALSE)</f>
        <v>108.013550844744</v>
      </c>
      <c r="S131" s="122">
        <f>VLOOKUP($A131,'ADR Raw Data'!$B$6:$BE$43,'ADR Raw Data'!AN$1,FALSE)</f>
        <v>138.99471706080999</v>
      </c>
      <c r="T131" s="122">
        <f>VLOOKUP($A131,'ADR Raw Data'!$B$6:$BE$43,'ADR Raw Data'!AO$1,FALSE)</f>
        <v>140.14050480194101</v>
      </c>
      <c r="U131" s="123">
        <f>VLOOKUP($A131,'ADR Raw Data'!$B$6:$BE$43,'ADR Raw Data'!AP$1,FALSE)</f>
        <v>139.57598456870301</v>
      </c>
      <c r="V131" s="124">
        <f>VLOOKUP($A131,'ADR Raw Data'!$B$6:$BE$43,'ADR Raw Data'!AR$1,FALSE)</f>
        <v>119.122743178669</v>
      </c>
      <c r="X131" s="121">
        <f>VLOOKUP($A131,'RevPAR Raw Data'!$B$6:$BE$43,'RevPAR Raw Data'!AG$1,FALSE)</f>
        <v>40.371510931545302</v>
      </c>
      <c r="Y131" s="122">
        <f>VLOOKUP($A131,'RevPAR Raw Data'!$B$6:$BE$43,'RevPAR Raw Data'!AH$1,FALSE)</f>
        <v>61.761423823032104</v>
      </c>
      <c r="Z131" s="122">
        <f>VLOOKUP($A131,'RevPAR Raw Data'!$B$6:$BE$43,'RevPAR Raw Data'!AI$1,FALSE)</f>
        <v>75.353178028023706</v>
      </c>
      <c r="AA131" s="122">
        <f>VLOOKUP($A131,'RevPAR Raw Data'!$B$6:$BE$43,'RevPAR Raw Data'!AJ$1,FALSE)</f>
        <v>75.843325405467297</v>
      </c>
      <c r="AB131" s="122">
        <f>VLOOKUP($A131,'RevPAR Raw Data'!$B$6:$BE$43,'RevPAR Raw Data'!AK$1,FALSE)</f>
        <v>75.324049802280896</v>
      </c>
      <c r="AC131" s="123">
        <f>VLOOKUP($A131,'RevPAR Raw Data'!$B$6:$BE$43,'RevPAR Raw Data'!AL$1,FALSE)</f>
        <v>65.730584665287395</v>
      </c>
      <c r="AD131" s="122">
        <f>VLOOKUP($A131,'RevPAR Raw Data'!$B$6:$BE$43,'RevPAR Raw Data'!AN$1,FALSE)</f>
        <v>113.17765717233</v>
      </c>
      <c r="AE131" s="122">
        <f>VLOOKUP($A131,'RevPAR Raw Data'!$B$6:$BE$43,'RevPAR Raw Data'!AO$1,FALSE)</f>
        <v>117.495874548684</v>
      </c>
      <c r="AF131" s="123">
        <f>VLOOKUP($A131,'RevPAR Raw Data'!$B$6:$BE$43,'RevPAR Raw Data'!AP$1,FALSE)</f>
        <v>115.336765860507</v>
      </c>
      <c r="AG131" s="124">
        <f>VLOOKUP($A131,'RevPAR Raw Data'!$B$6:$BE$43,'RevPAR Raw Data'!AR$1,FALSE)</f>
        <v>79.903605238058205</v>
      </c>
    </row>
    <row r="132" spans="1:33" x14ac:dyDescent="0.2">
      <c r="A132" s="101" t="s">
        <v>125</v>
      </c>
      <c r="B132" s="89">
        <f>(VLOOKUP($A131,'Occupancy Raw Data'!$B$8:$BE$51,'Occupancy Raw Data'!AT$3,FALSE))/100</f>
        <v>-1.21512868917609E-2</v>
      </c>
      <c r="C132" s="90">
        <f>(VLOOKUP($A131,'Occupancy Raw Data'!$B$8:$BE$51,'Occupancy Raw Data'!AU$3,FALSE))/100</f>
        <v>-2.0795777478875999E-2</v>
      </c>
      <c r="D132" s="90">
        <f>(VLOOKUP($A131,'Occupancy Raw Data'!$B$8:$BE$51,'Occupancy Raw Data'!AV$3,FALSE))/100</f>
        <v>-2.9432570897662397E-2</v>
      </c>
      <c r="E132" s="90">
        <f>(VLOOKUP($A131,'Occupancy Raw Data'!$B$8:$BE$51,'Occupancy Raw Data'!AW$3,FALSE))/100</f>
        <v>-3.6064306329903602E-2</v>
      </c>
      <c r="F132" s="90">
        <f>(VLOOKUP($A131,'Occupancy Raw Data'!$B$8:$BE$51,'Occupancy Raw Data'!AX$3,FALSE))/100</f>
        <v>-9.0204812790865993E-2</v>
      </c>
      <c r="G132" s="90">
        <f>(VLOOKUP($A131,'Occupancy Raw Data'!$B$8:$BE$51,'Occupancy Raw Data'!AY$3,FALSE))/100</f>
        <v>-4.0925193660715099E-2</v>
      </c>
      <c r="H132" s="91">
        <f>(VLOOKUP($A131,'Occupancy Raw Data'!$B$8:$BE$51,'Occupancy Raw Data'!BA$3,FALSE))/100</f>
        <v>-7.7468630239429098E-2</v>
      </c>
      <c r="I132" s="91">
        <f>(VLOOKUP($A131,'Occupancy Raw Data'!$B$8:$BE$51,'Occupancy Raw Data'!BB$3,FALSE))/100</f>
        <v>-5.0822822737426998E-2</v>
      </c>
      <c r="J132" s="90">
        <f>(VLOOKUP($A131,'Occupancy Raw Data'!$B$8:$BE$51,'Occupancy Raw Data'!BC$3,FALSE))/100</f>
        <v>-6.4140339520476597E-2</v>
      </c>
      <c r="K132" s="92">
        <f>(VLOOKUP($A131,'Occupancy Raw Data'!$B$8:$BE$51,'Occupancy Raw Data'!BE$3,FALSE))/100</f>
        <v>-4.9268264114835897E-2</v>
      </c>
      <c r="M132" s="89">
        <f>(VLOOKUP($A131,'ADR Raw Data'!$B$6:$BE$49,'ADR Raw Data'!AT$1,FALSE))/100</f>
        <v>-2.1952008769479E-2</v>
      </c>
      <c r="N132" s="90">
        <f>(VLOOKUP($A131,'ADR Raw Data'!$B$6:$BE$49,'ADR Raw Data'!AU$1,FALSE))/100</f>
        <v>-8.9608163512173503E-3</v>
      </c>
      <c r="O132" s="90">
        <f>(VLOOKUP($A131,'ADR Raw Data'!$B$6:$BE$49,'ADR Raw Data'!AV$1,FALSE))/100</f>
        <v>-1.5843880233555201E-2</v>
      </c>
      <c r="P132" s="90">
        <f>(VLOOKUP($A131,'ADR Raw Data'!$B$6:$BE$49,'ADR Raw Data'!AW$1,FALSE))/100</f>
        <v>-1.90099663851537E-2</v>
      </c>
      <c r="Q132" s="90">
        <f>(VLOOKUP($A131,'ADR Raw Data'!$B$6:$BE$49,'ADR Raw Data'!AX$1,FALSE))/100</f>
        <v>-6.756587154984621E-2</v>
      </c>
      <c r="R132" s="90">
        <f>(VLOOKUP($A131,'ADR Raw Data'!$B$6:$BE$49,'ADR Raw Data'!AY$1,FALSE))/100</f>
        <v>-3.0106571514384603E-2</v>
      </c>
      <c r="S132" s="91">
        <f>(VLOOKUP($A131,'ADR Raw Data'!$B$6:$BE$49,'ADR Raw Data'!BA$1,FALSE))/100</f>
        <v>-4.57252076127274E-2</v>
      </c>
      <c r="T132" s="91">
        <f>(VLOOKUP($A131,'ADR Raw Data'!$B$6:$BE$49,'ADR Raw Data'!BB$1,FALSE))/100</f>
        <v>-3.8805341297668397E-2</v>
      </c>
      <c r="U132" s="90">
        <f>(VLOOKUP($A131,'ADR Raw Data'!$B$6:$BE$49,'ADR Raw Data'!BC$1,FALSE))/100</f>
        <v>-4.2205866845021298E-2</v>
      </c>
      <c r="V132" s="92">
        <f>(VLOOKUP($A131,'ADR Raw Data'!$B$6:$BE$49,'ADR Raw Data'!BE$1,FALSE))/100</f>
        <v>-3.6674653862089499E-2</v>
      </c>
      <c r="X132" s="89">
        <f>(VLOOKUP($A131,'RevPAR Raw Data'!$B$6:$BE$49,'RevPAR Raw Data'!AT$1,FALSE))/100</f>
        <v>-3.3836550504831503E-2</v>
      </c>
      <c r="Y132" s="90">
        <f>(VLOOKUP($A131,'RevPAR Raw Data'!$B$6:$BE$49,'RevPAR Raw Data'!AU$1,FALSE))/100</f>
        <v>-2.95702466872243E-2</v>
      </c>
      <c r="Z132" s="90">
        <f>(VLOOKUP($A131,'RevPAR Raw Data'!$B$6:$BE$49,'RevPAR Raw Data'!AV$1,FALSE))/100</f>
        <v>-4.4810125002949501E-2</v>
      </c>
      <c r="AA132" s="90">
        <f>(VLOOKUP($A131,'RevPAR Raw Data'!$B$6:$BE$49,'RevPAR Raw Data'!AW$1,FALSE))/100</f>
        <v>-5.43886914640219E-2</v>
      </c>
      <c r="AB132" s="90">
        <f>(VLOOKUP($A131,'RevPAR Raw Data'!$B$6:$BE$49,'RevPAR Raw Data'!AX$1,FALSE))/100</f>
        <v>-0.151675917546506</v>
      </c>
      <c r="AC132" s="90">
        <f>(VLOOKUP($A131,'RevPAR Raw Data'!$B$6:$BE$49,'RevPAR Raw Data'!AY$1,FALSE))/100</f>
        <v>-6.9799647905413306E-2</v>
      </c>
      <c r="AD132" s="91">
        <f>(VLOOKUP($A131,'RevPAR Raw Data'!$B$6:$BE$49,'RevPAR Raw Data'!BA$1,FALSE))/100</f>
        <v>-0.119651568650985</v>
      </c>
      <c r="AE132" s="91">
        <f>(VLOOKUP($A131,'RevPAR Raw Data'!$B$6:$BE$49,'RevPAR Raw Data'!BB$1,FALSE))/100</f>
        <v>-8.7655967053058698E-2</v>
      </c>
      <c r="AF132" s="90">
        <f>(VLOOKUP($A131,'RevPAR Raw Data'!$B$6:$BE$49,'RevPAR Raw Data'!BC$1,FALSE))/100</f>
        <v>-0.103639107736302</v>
      </c>
      <c r="AG132" s="92">
        <f>(VLOOKUP($A131,'RevPAR Raw Data'!$B$6:$BE$49,'RevPAR Raw Data'!BE$1,FALSE))/100</f>
        <v>-8.4136021444127795E-2</v>
      </c>
    </row>
    <row r="133" spans="1:33" x14ac:dyDescent="0.2">
      <c r="A133" s="139"/>
      <c r="B133" s="117"/>
      <c r="C133" s="118"/>
      <c r="D133" s="118"/>
      <c r="E133" s="118"/>
      <c r="F133" s="118"/>
      <c r="G133" s="119"/>
      <c r="H133" s="99"/>
      <c r="I133" s="99"/>
      <c r="J133" s="119"/>
      <c r="K133" s="120"/>
      <c r="M133" s="121"/>
      <c r="N133" s="122"/>
      <c r="O133" s="122"/>
      <c r="P133" s="122"/>
      <c r="Q133" s="122"/>
      <c r="R133" s="123"/>
      <c r="S133" s="122"/>
      <c r="T133" s="122"/>
      <c r="U133" s="123"/>
      <c r="V133" s="124"/>
      <c r="X133" s="121"/>
      <c r="Y133" s="122"/>
      <c r="Z133" s="122"/>
      <c r="AA133" s="122"/>
      <c r="AB133" s="122"/>
      <c r="AC133" s="123"/>
      <c r="AD133" s="122"/>
      <c r="AE133" s="122"/>
      <c r="AF133" s="123"/>
      <c r="AG133" s="124"/>
    </row>
    <row r="134" spans="1:33" x14ac:dyDescent="0.2">
      <c r="A134" s="116" t="s">
        <v>44</v>
      </c>
      <c r="B134" s="117">
        <f>(VLOOKUP($A134,'Occupancy Raw Data'!$B$8:$BE$45,'Occupancy Raw Data'!AG$3,FALSE))/100</f>
        <v>0.47850227790432798</v>
      </c>
      <c r="C134" s="118">
        <f>(VLOOKUP($A134,'Occupancy Raw Data'!$B$8:$BE$45,'Occupancy Raw Data'!AH$3,FALSE))/100</f>
        <v>0.59673974943052299</v>
      </c>
      <c r="D134" s="118">
        <f>(VLOOKUP($A134,'Occupancy Raw Data'!$B$8:$BE$45,'Occupancy Raw Data'!AI$3,FALSE))/100</f>
        <v>0.62001708428245994</v>
      </c>
      <c r="E134" s="118">
        <f>(VLOOKUP($A134,'Occupancy Raw Data'!$B$8:$BE$45,'Occupancy Raw Data'!AJ$3,FALSE))/100</f>
        <v>0.64464692482915698</v>
      </c>
      <c r="F134" s="118">
        <f>(VLOOKUP($A134,'Occupancy Raw Data'!$B$8:$BE$45,'Occupancy Raw Data'!AK$3,FALSE))/100</f>
        <v>0.679883257403189</v>
      </c>
      <c r="G134" s="119">
        <f>(VLOOKUP($A134,'Occupancy Raw Data'!$B$8:$BE$45,'Occupancy Raw Data'!AL$3,FALSE))/100</f>
        <v>0.60395785876993102</v>
      </c>
      <c r="H134" s="99">
        <f>(VLOOKUP($A134,'Occupancy Raw Data'!$B$8:$BE$45,'Occupancy Raw Data'!AN$3,FALSE))/100</f>
        <v>0.80559510250569399</v>
      </c>
      <c r="I134" s="99">
        <f>(VLOOKUP($A134,'Occupancy Raw Data'!$B$8:$BE$45,'Occupancy Raw Data'!AO$3,FALSE))/100</f>
        <v>0.82339123006833703</v>
      </c>
      <c r="J134" s="119">
        <f>(VLOOKUP($A134,'Occupancy Raw Data'!$B$8:$BE$45,'Occupancy Raw Data'!AP$3,FALSE))/100</f>
        <v>0.81449316628701496</v>
      </c>
      <c r="K134" s="120">
        <f>(VLOOKUP($A134,'Occupancy Raw Data'!$B$8:$BE$45,'Occupancy Raw Data'!AR$3,FALSE))/100</f>
        <v>0.66411080377481202</v>
      </c>
      <c r="M134" s="121">
        <f>VLOOKUP($A134,'ADR Raw Data'!$B$6:$BE$43,'ADR Raw Data'!AG$1,FALSE)</f>
        <v>84.409247902409902</v>
      </c>
      <c r="N134" s="122">
        <f>VLOOKUP($A134,'ADR Raw Data'!$B$6:$BE$43,'ADR Raw Data'!AH$1,FALSE)</f>
        <v>89.250908028152196</v>
      </c>
      <c r="O134" s="122">
        <f>VLOOKUP($A134,'ADR Raw Data'!$B$6:$BE$43,'ADR Raw Data'!AI$1,FALSE)</f>
        <v>91.019268771526896</v>
      </c>
      <c r="P134" s="122">
        <f>VLOOKUP($A134,'ADR Raw Data'!$B$6:$BE$43,'ADR Raw Data'!AJ$1,FALSE)</f>
        <v>92.555195682420404</v>
      </c>
      <c r="Q134" s="122">
        <f>VLOOKUP($A134,'ADR Raw Data'!$B$6:$BE$43,'ADR Raw Data'!AK$1,FALSE)</f>
        <v>98.892484085435996</v>
      </c>
      <c r="R134" s="123">
        <f>VLOOKUP($A134,'ADR Raw Data'!$B$6:$BE$43,'ADR Raw Data'!AL$1,FALSE)</f>
        <v>91.722906157182507</v>
      </c>
      <c r="S134" s="122">
        <f>VLOOKUP($A134,'ADR Raw Data'!$B$6:$BE$43,'ADR Raw Data'!AN$1,FALSE)</f>
        <v>124.272186118229</v>
      </c>
      <c r="T134" s="122">
        <f>VLOOKUP($A134,'ADR Raw Data'!$B$6:$BE$43,'ADR Raw Data'!AO$1,FALSE)</f>
        <v>122.87407694302701</v>
      </c>
      <c r="U134" s="123">
        <f>VLOOKUP($A134,'ADR Raw Data'!$B$6:$BE$43,'ADR Raw Data'!AP$1,FALSE)</f>
        <v>123.56549459447599</v>
      </c>
      <c r="V134" s="124">
        <f>VLOOKUP($A134,'ADR Raw Data'!$B$6:$BE$43,'ADR Raw Data'!AR$1,FALSE)</f>
        <v>102.880928296021</v>
      </c>
      <c r="X134" s="121">
        <f>VLOOKUP($A134,'RevPAR Raw Data'!$B$6:$BE$43,'RevPAR Raw Data'!AG$1,FALSE)</f>
        <v>40.390017397494297</v>
      </c>
      <c r="Y134" s="122">
        <f>VLOOKUP($A134,'RevPAR Raw Data'!$B$6:$BE$43,'RevPAR Raw Data'!AH$1,FALSE)</f>
        <v>53.259564493166202</v>
      </c>
      <c r="Z134" s="122">
        <f>VLOOKUP($A134,'RevPAR Raw Data'!$B$6:$BE$43,'RevPAR Raw Data'!AI$1,FALSE)</f>
        <v>56.433501637243701</v>
      </c>
      <c r="AA134" s="122">
        <f>VLOOKUP($A134,'RevPAR Raw Data'!$B$6:$BE$43,'RevPAR Raw Data'!AJ$1,FALSE)</f>
        <v>59.665422273633197</v>
      </c>
      <c r="AB134" s="122">
        <f>VLOOKUP($A134,'RevPAR Raw Data'!$B$6:$BE$43,'RevPAR Raw Data'!AK$1,FALSE)</f>
        <v>67.235344212699303</v>
      </c>
      <c r="AC134" s="123">
        <f>VLOOKUP($A134,'RevPAR Raw Data'!$B$6:$BE$43,'RevPAR Raw Data'!AL$1,FALSE)</f>
        <v>55.396770002847298</v>
      </c>
      <c r="AD134" s="122">
        <f>VLOOKUP($A134,'RevPAR Raw Data'!$B$6:$BE$43,'RevPAR Raw Data'!AN$1,FALSE)</f>
        <v>100.113064514521</v>
      </c>
      <c r="AE134" s="122">
        <f>VLOOKUP($A134,'RevPAR Raw Data'!$B$6:$BE$43,'RevPAR Raw Data'!AO$1,FALSE)</f>
        <v>101.17343735762999</v>
      </c>
      <c r="AF134" s="123">
        <f>VLOOKUP($A134,'RevPAR Raw Data'!$B$6:$BE$43,'RevPAR Raw Data'!AP$1,FALSE)</f>
        <v>100.643250936076</v>
      </c>
      <c r="AG134" s="124">
        <f>VLOOKUP($A134,'RevPAR Raw Data'!$B$6:$BE$43,'RevPAR Raw Data'!AR$1,FALSE)</f>
        <v>68.324335983769899</v>
      </c>
    </row>
    <row r="135" spans="1:33" ht="17.25" thickBot="1" x14ac:dyDescent="0.25">
      <c r="A135" s="105" t="s">
        <v>125</v>
      </c>
      <c r="B135" s="95">
        <f>(VLOOKUP($A134,'Occupancy Raw Data'!$B$8:$BE$51,'Occupancy Raw Data'!AT$3,FALSE))/100</f>
        <v>6.5887990416292298E-3</v>
      </c>
      <c r="C135" s="96">
        <f>(VLOOKUP($A134,'Occupancy Raw Data'!$B$8:$BE$51,'Occupancy Raw Data'!AU$3,FALSE))/100</f>
        <v>4.3129268000479202E-3</v>
      </c>
      <c r="D135" s="96">
        <f>(VLOOKUP($A134,'Occupancy Raw Data'!$B$8:$BE$51,'Occupancy Raw Data'!AV$3,FALSE))/100</f>
        <v>2.7001532838108702E-2</v>
      </c>
      <c r="E135" s="96">
        <f>(VLOOKUP($A134,'Occupancy Raw Data'!$B$8:$BE$51,'Occupancy Raw Data'!AW$3,FALSE))/100</f>
        <v>2.2583559168925002E-2</v>
      </c>
      <c r="F135" s="96">
        <f>(VLOOKUP($A134,'Occupancy Raw Data'!$B$8:$BE$51,'Occupancy Raw Data'!AX$3,FALSE))/100</f>
        <v>-3.0059916725906303E-2</v>
      </c>
      <c r="G135" s="96">
        <f>(VLOOKUP($A134,'Occupancy Raw Data'!$B$8:$BE$51,'Occupancy Raw Data'!AY$3,FALSE))/100</f>
        <v>5.0463171361557905E-3</v>
      </c>
      <c r="H135" s="97">
        <f>(VLOOKUP($A134,'Occupancy Raw Data'!$B$8:$BE$51,'Occupancy Raw Data'!BA$3,FALSE))/100</f>
        <v>-3.9303904923599302E-2</v>
      </c>
      <c r="I135" s="97">
        <f>(VLOOKUP($A134,'Occupancy Raw Data'!$B$8:$BE$51,'Occupancy Raw Data'!BB$3,FALSE))/100</f>
        <v>-3.3182881979271099E-2</v>
      </c>
      <c r="J135" s="96">
        <f>(VLOOKUP($A134,'Occupancy Raw Data'!$B$8:$BE$51,'Occupancy Raw Data'!BC$3,FALSE))/100</f>
        <v>-3.6219676549865201E-2</v>
      </c>
      <c r="K135" s="98">
        <f>(VLOOKUP($A134,'Occupancy Raw Data'!$B$8:$BE$51,'Occupancy Raw Data'!BE$3,FALSE))/100</f>
        <v>-9.8100162236744309E-3</v>
      </c>
      <c r="M135" s="95">
        <f>(VLOOKUP($A134,'ADR Raw Data'!$B$6:$BE$49,'ADR Raw Data'!AT$1,FALSE))/100</f>
        <v>-1.4688292195256501E-2</v>
      </c>
      <c r="N135" s="96">
        <f>(VLOOKUP($A134,'ADR Raw Data'!$B$6:$BE$49,'ADR Raw Data'!AU$1,FALSE))/100</f>
        <v>-2.2202069533569898E-2</v>
      </c>
      <c r="O135" s="96">
        <f>(VLOOKUP($A134,'ADR Raw Data'!$B$6:$BE$49,'ADR Raw Data'!AV$1,FALSE))/100</f>
        <v>-2.0564504985377801E-3</v>
      </c>
      <c r="P135" s="96">
        <f>(VLOOKUP($A134,'ADR Raw Data'!$B$6:$BE$49,'ADR Raw Data'!AW$1,FALSE))/100</f>
        <v>-1.5799843225375299E-2</v>
      </c>
      <c r="Q135" s="96">
        <f>(VLOOKUP($A134,'ADR Raw Data'!$B$6:$BE$49,'ADR Raw Data'!AX$1,FALSE))/100</f>
        <v>-5.7495670849575298E-2</v>
      </c>
      <c r="R135" s="96">
        <f>(VLOOKUP($A134,'ADR Raw Data'!$B$6:$BE$49,'ADR Raw Data'!AY$1,FALSE))/100</f>
        <v>-2.5669849297394701E-2</v>
      </c>
      <c r="S135" s="97">
        <f>(VLOOKUP($A134,'ADR Raw Data'!$B$6:$BE$49,'ADR Raw Data'!BA$1,FALSE))/100</f>
        <v>-2.3072928789547097E-2</v>
      </c>
      <c r="T135" s="97">
        <f>(VLOOKUP($A134,'ADR Raw Data'!$B$6:$BE$49,'ADR Raw Data'!BB$1,FALSE))/100</f>
        <v>-4.5996346883177504E-2</v>
      </c>
      <c r="U135" s="96">
        <f>(VLOOKUP($A134,'ADR Raw Data'!$B$6:$BE$49,'ADR Raw Data'!BC$1,FALSE))/100</f>
        <v>-3.4712026777657501E-2</v>
      </c>
      <c r="V135" s="98">
        <f>(VLOOKUP($A134,'ADR Raw Data'!$B$6:$BE$49,'ADR Raw Data'!BE$1,FALSE))/100</f>
        <v>-3.24641942202488E-2</v>
      </c>
      <c r="X135" s="95">
        <f>(VLOOKUP($A134,'RevPAR Raw Data'!$B$6:$BE$49,'RevPAR Raw Data'!AT$1,FALSE))/100</f>
        <v>-8.1962713591665695E-3</v>
      </c>
      <c r="Y135" s="96">
        <f>(VLOOKUP($A134,'RevPAR Raw Data'!$B$6:$BE$49,'RevPAR Raw Data'!AU$1,FALSE))/100</f>
        <v>-1.79848986342298E-2</v>
      </c>
      <c r="Z135" s="96">
        <f>(VLOOKUP($A134,'RevPAR Raw Data'!$B$6:$BE$49,'RevPAR Raw Data'!AV$1,FALSE))/100</f>
        <v>2.4889555023904698E-2</v>
      </c>
      <c r="AA135" s="96">
        <f>(VLOOKUP($A134,'RevPAR Raw Data'!$B$6:$BE$49,'RevPAR Raw Data'!AW$1,FALSE))/100</f>
        <v>6.4268992492096501E-3</v>
      </c>
      <c r="AB135" s="96">
        <f>(VLOOKUP($A134,'RevPAR Raw Data'!$B$6:$BE$49,'RevPAR Raw Data'!AX$1,FALSE))/100</f>
        <v>-8.5827272497643395E-2</v>
      </c>
      <c r="AC135" s="96">
        <f>(VLOOKUP($A134,'RevPAR Raw Data'!$B$6:$BE$49,'RevPAR Raw Data'!AY$1,FALSE))/100</f>
        <v>-2.0753070361630897E-2</v>
      </c>
      <c r="AD135" s="97">
        <f>(VLOOKUP($A134,'RevPAR Raw Data'!$B$6:$BE$49,'RevPAR Raw Data'!BA$1,FALSE))/100</f>
        <v>-6.1469977513693097E-2</v>
      </c>
      <c r="AE135" s="97">
        <f>(VLOOKUP($A134,'RevPAR Raw Data'!$B$6:$BE$49,'RevPAR Raw Data'!BB$1,FALSE))/100</f>
        <v>-7.7652937512346504E-2</v>
      </c>
      <c r="AF135" s="96">
        <f>(VLOOKUP($A134,'RevPAR Raw Data'!$B$6:$BE$49,'RevPAR Raw Data'!BC$1,FALSE))/100</f>
        <v>-6.9674444945245703E-2</v>
      </c>
      <c r="AG135" s="98">
        <f>(VLOOKUP($A134,'RevPAR Raw Data'!$B$6:$BE$49,'RevPAR Raw Data'!BE$1,FALSE))/100</f>
        <v>-4.1955736171934099E-2</v>
      </c>
    </row>
    <row r="136" spans="1:33" ht="14.25" customHeight="1" x14ac:dyDescent="0.2">
      <c r="A136" s="203" t="s">
        <v>118</v>
      </c>
      <c r="B136" s="204"/>
      <c r="C136" s="204"/>
      <c r="D136" s="204"/>
      <c r="E136" s="204"/>
      <c r="F136" s="204"/>
      <c r="G136" s="204"/>
      <c r="H136" s="204"/>
      <c r="I136" s="204"/>
      <c r="J136" s="204"/>
      <c r="K136" s="204"/>
      <c r="M136" s="149"/>
      <c r="N136" s="149"/>
      <c r="O136" s="149"/>
      <c r="P136" s="149"/>
      <c r="Q136" s="149"/>
      <c r="R136" s="148"/>
      <c r="S136" s="149"/>
      <c r="T136" s="149"/>
      <c r="U136" s="149"/>
      <c r="V136" s="149"/>
      <c r="W136" s="149"/>
      <c r="X136" s="149"/>
      <c r="Y136" s="149"/>
      <c r="Z136" s="149"/>
      <c r="AA136" s="149"/>
      <c r="AB136" s="148"/>
      <c r="AC136" s="149"/>
      <c r="AD136" s="149"/>
      <c r="AE136" s="149"/>
      <c r="AF136" s="149"/>
      <c r="AG136" s="152"/>
    </row>
    <row r="137" spans="1:33" ht="16.5" customHeight="1" x14ac:dyDescent="0.2">
      <c r="A137" s="203"/>
      <c r="B137" s="204"/>
      <c r="C137" s="204"/>
      <c r="D137" s="204"/>
      <c r="E137" s="204"/>
      <c r="F137" s="204"/>
      <c r="G137" s="204"/>
      <c r="H137" s="204"/>
      <c r="I137" s="204"/>
      <c r="J137" s="204"/>
      <c r="K137" s="204"/>
      <c r="M137" s="149"/>
      <c r="N137" s="149"/>
      <c r="O137" s="149"/>
      <c r="P137" s="149"/>
      <c r="Q137" s="149"/>
      <c r="R137" s="148"/>
      <c r="S137" s="149"/>
      <c r="T137" s="149"/>
      <c r="U137" s="149"/>
      <c r="V137" s="149"/>
      <c r="W137" s="149"/>
      <c r="X137" s="149"/>
      <c r="Y137" s="149"/>
      <c r="Z137" s="149"/>
      <c r="AA137" s="149"/>
      <c r="AB137" s="148"/>
      <c r="AC137" s="149"/>
      <c r="AD137" s="149"/>
      <c r="AE137" s="149"/>
      <c r="AF137" s="149"/>
      <c r="AG137" s="152"/>
    </row>
    <row r="138" spans="1:33" ht="17.25" thickBot="1" x14ac:dyDescent="0.25">
      <c r="A138" s="205"/>
      <c r="B138" s="206"/>
      <c r="C138" s="206"/>
      <c r="D138" s="206"/>
      <c r="E138" s="206"/>
      <c r="F138" s="206"/>
      <c r="G138" s="206"/>
      <c r="H138" s="206"/>
      <c r="I138" s="206"/>
      <c r="J138" s="206"/>
      <c r="K138" s="206"/>
      <c r="L138" s="145"/>
      <c r="M138" s="150"/>
      <c r="N138" s="150"/>
      <c r="O138" s="150"/>
      <c r="P138" s="150"/>
      <c r="Q138" s="150"/>
      <c r="R138" s="151"/>
      <c r="S138" s="150"/>
      <c r="T138" s="150"/>
      <c r="U138" s="150"/>
      <c r="V138" s="150"/>
      <c r="W138" s="150"/>
      <c r="X138" s="150"/>
      <c r="Y138" s="150"/>
      <c r="Z138" s="150"/>
      <c r="AA138" s="150"/>
      <c r="AB138" s="151"/>
      <c r="AC138" s="150"/>
      <c r="AD138" s="150"/>
      <c r="AE138" s="150"/>
      <c r="AF138" s="150"/>
      <c r="AG138" s="153"/>
    </row>
  </sheetData>
  <sheetProtection algorithmName="SHA-512" hashValue="qKgrEshwq3WXsJcm4TpQMr9llAQBy1TDZCK9aoO6chfm5FHKM9KYimHJvF/TSuX5GzDhPzVJLSZP6BHAp8caCw==" saltValue="F+OaTUgb8/5AFkafaTXw7w==" spinCount="100000" sheet="1" formatColumns="0" formatRows="0"/>
  <mergeCells count="14">
    <mergeCell ref="A136:K138"/>
    <mergeCell ref="R2:R3"/>
    <mergeCell ref="U2:U3"/>
    <mergeCell ref="V2:V3"/>
    <mergeCell ref="AG2:AG3"/>
    <mergeCell ref="A1:A3"/>
    <mergeCell ref="AC2:AC3"/>
    <mergeCell ref="AF2:AF3"/>
    <mergeCell ref="B1:K1"/>
    <mergeCell ref="M1:V1"/>
    <mergeCell ref="X1:AG1"/>
    <mergeCell ref="G2:G3"/>
    <mergeCell ref="J2:J3"/>
    <mergeCell ref="K2:K3"/>
  </mergeCells>
  <pageMargins left="0.25" right="0.25" top="0.75" bottom="0.75" header="0.3" footer="0.3"/>
  <pageSetup scale="37" orientation="landscape" r:id="rId1"/>
  <rowBreaks count="1" manualBreakCount="1">
    <brk id="57" max="32"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AA19" sqref="AA19"/>
    </sheetView>
  </sheetViews>
  <sheetFormatPr defaultRowHeight="12.75" x14ac:dyDescent="0.2"/>
  <cols>
    <col min="1" max="1" width="1.7109375" customWidth="1"/>
    <col min="2" max="3" width="8.7109375" customWidth="1"/>
    <col min="4" max="4" width="5.7109375" customWidth="1"/>
    <col min="5" max="5" width="6" customWidth="1"/>
    <col min="6" max="6" width="5.42578125" customWidth="1"/>
    <col min="7" max="7" width="6.140625" customWidth="1"/>
    <col min="8" max="8" width="5.5703125" customWidth="1"/>
    <col min="9" max="9" width="4.140625" customWidth="1"/>
    <col min="10" max="10" width="4.85546875" customWidth="1"/>
    <col min="11" max="12" width="4.7109375" customWidth="1"/>
    <col min="13" max="13" width="6.7109375" customWidth="1"/>
    <col min="14" max="14" width="4.7109375" customWidth="1"/>
    <col min="16" max="16" width="5.7109375" customWidth="1"/>
    <col min="17" max="17" width="6" customWidth="1"/>
    <col min="18" max="18" width="5.42578125" customWidth="1"/>
    <col min="19" max="19" width="6.140625" customWidth="1"/>
    <col min="20" max="20" width="5.5703125" customWidth="1"/>
    <col min="21" max="21" width="4.140625" customWidth="1"/>
    <col min="22" max="22" width="4.85546875" customWidth="1"/>
    <col min="23" max="23" width="8.7109375" customWidth="1"/>
    <col min="24" max="24" width="4.7109375" customWidth="1"/>
    <col min="257" max="257" width="1.7109375" customWidth="1"/>
    <col min="258" max="259" width="8.7109375" customWidth="1"/>
    <col min="260" max="260" width="5.7109375" customWidth="1"/>
    <col min="261" max="261" width="6" customWidth="1"/>
    <col min="262" max="262" width="5.42578125" customWidth="1"/>
    <col min="263" max="263" width="6.140625" customWidth="1"/>
    <col min="264" max="264" width="5.5703125" customWidth="1"/>
    <col min="265" max="265" width="4.140625" customWidth="1"/>
    <col min="266" max="266" width="4.85546875" customWidth="1"/>
    <col min="267" max="268" width="4.7109375" customWidth="1"/>
    <col min="269" max="269" width="6.7109375" customWidth="1"/>
    <col min="270" max="270" width="4.7109375" customWidth="1"/>
    <col min="272" max="272" width="5.7109375" customWidth="1"/>
    <col min="273" max="273" width="6" customWidth="1"/>
    <col min="274" max="274" width="5.42578125" customWidth="1"/>
    <col min="275" max="275" width="6.140625" customWidth="1"/>
    <col min="276" max="276" width="5.5703125" customWidth="1"/>
    <col min="277" max="277" width="4.140625" customWidth="1"/>
    <col min="278" max="278" width="4.85546875" customWidth="1"/>
    <col min="279" max="279" width="8.7109375" customWidth="1"/>
    <col min="280" max="280" width="4.7109375" customWidth="1"/>
    <col min="513" max="513" width="1.7109375" customWidth="1"/>
    <col min="514" max="515" width="8.7109375" customWidth="1"/>
    <col min="516" max="516" width="5.7109375" customWidth="1"/>
    <col min="517" max="517" width="6" customWidth="1"/>
    <col min="518" max="518" width="5.42578125" customWidth="1"/>
    <col min="519" max="519" width="6.140625" customWidth="1"/>
    <col min="520" max="520" width="5.5703125" customWidth="1"/>
    <col min="521" max="521" width="4.140625" customWidth="1"/>
    <col min="522" max="522" width="4.85546875" customWidth="1"/>
    <col min="523" max="524" width="4.7109375" customWidth="1"/>
    <col min="525" max="525" width="6.7109375" customWidth="1"/>
    <col min="526" max="526" width="4.7109375" customWidth="1"/>
    <col min="528" max="528" width="5.7109375" customWidth="1"/>
    <col min="529" max="529" width="6" customWidth="1"/>
    <col min="530" max="530" width="5.42578125" customWidth="1"/>
    <col min="531" max="531" width="6.140625" customWidth="1"/>
    <col min="532" max="532" width="5.5703125" customWidth="1"/>
    <col min="533" max="533" width="4.140625" customWidth="1"/>
    <col min="534" max="534" width="4.85546875" customWidth="1"/>
    <col min="535" max="535" width="8.7109375" customWidth="1"/>
    <col min="536" max="536" width="4.7109375" customWidth="1"/>
    <col min="769" max="769" width="1.7109375" customWidth="1"/>
    <col min="770" max="771" width="8.7109375" customWidth="1"/>
    <col min="772" max="772" width="5.7109375" customWidth="1"/>
    <col min="773" max="773" width="6" customWidth="1"/>
    <col min="774" max="774" width="5.42578125" customWidth="1"/>
    <col min="775" max="775" width="6.140625" customWidth="1"/>
    <col min="776" max="776" width="5.5703125" customWidth="1"/>
    <col min="777" max="777" width="4.140625" customWidth="1"/>
    <col min="778" max="778" width="4.85546875" customWidth="1"/>
    <col min="779" max="780" width="4.7109375" customWidth="1"/>
    <col min="781" max="781" width="6.7109375" customWidth="1"/>
    <col min="782" max="782" width="4.7109375" customWidth="1"/>
    <col min="784" max="784" width="5.7109375" customWidth="1"/>
    <col min="785" max="785" width="6" customWidth="1"/>
    <col min="786" max="786" width="5.42578125" customWidth="1"/>
    <col min="787" max="787" width="6.140625" customWidth="1"/>
    <col min="788" max="788" width="5.5703125" customWidth="1"/>
    <col min="789" max="789" width="4.140625" customWidth="1"/>
    <col min="790" max="790" width="4.85546875" customWidth="1"/>
    <col min="791" max="791" width="8.7109375" customWidth="1"/>
    <col min="792" max="792" width="4.7109375" customWidth="1"/>
    <col min="1025" max="1025" width="1.7109375" customWidth="1"/>
    <col min="1026" max="1027" width="8.7109375" customWidth="1"/>
    <col min="1028" max="1028" width="5.7109375" customWidth="1"/>
    <col min="1029" max="1029" width="6" customWidth="1"/>
    <col min="1030" max="1030" width="5.42578125" customWidth="1"/>
    <col min="1031" max="1031" width="6.140625" customWidth="1"/>
    <col min="1032" max="1032" width="5.5703125" customWidth="1"/>
    <col min="1033" max="1033" width="4.140625" customWidth="1"/>
    <col min="1034" max="1034" width="4.85546875" customWidth="1"/>
    <col min="1035" max="1036" width="4.7109375" customWidth="1"/>
    <col min="1037" max="1037" width="6.7109375" customWidth="1"/>
    <col min="1038" max="1038" width="4.7109375" customWidth="1"/>
    <col min="1040" max="1040" width="5.7109375" customWidth="1"/>
    <col min="1041" max="1041" width="6" customWidth="1"/>
    <col min="1042" max="1042" width="5.42578125" customWidth="1"/>
    <col min="1043" max="1043" width="6.140625" customWidth="1"/>
    <col min="1044" max="1044" width="5.5703125" customWidth="1"/>
    <col min="1045" max="1045" width="4.140625" customWidth="1"/>
    <col min="1046" max="1046" width="4.85546875" customWidth="1"/>
    <col min="1047" max="1047" width="8.7109375" customWidth="1"/>
    <col min="1048" max="1048" width="4.7109375" customWidth="1"/>
    <col min="1281" max="1281" width="1.7109375" customWidth="1"/>
    <col min="1282" max="1283" width="8.7109375" customWidth="1"/>
    <col min="1284" max="1284" width="5.7109375" customWidth="1"/>
    <col min="1285" max="1285" width="6" customWidth="1"/>
    <col min="1286" max="1286" width="5.42578125" customWidth="1"/>
    <col min="1287" max="1287" width="6.140625" customWidth="1"/>
    <col min="1288" max="1288" width="5.5703125" customWidth="1"/>
    <col min="1289" max="1289" width="4.140625" customWidth="1"/>
    <col min="1290" max="1290" width="4.85546875" customWidth="1"/>
    <col min="1291" max="1292" width="4.7109375" customWidth="1"/>
    <col min="1293" max="1293" width="6.7109375" customWidth="1"/>
    <col min="1294" max="1294" width="4.7109375" customWidth="1"/>
    <col min="1296" max="1296" width="5.7109375" customWidth="1"/>
    <col min="1297" max="1297" width="6" customWidth="1"/>
    <col min="1298" max="1298" width="5.42578125" customWidth="1"/>
    <col min="1299" max="1299" width="6.140625" customWidth="1"/>
    <col min="1300" max="1300" width="5.5703125" customWidth="1"/>
    <col min="1301" max="1301" width="4.140625" customWidth="1"/>
    <col min="1302" max="1302" width="4.85546875" customWidth="1"/>
    <col min="1303" max="1303" width="8.7109375" customWidth="1"/>
    <col min="1304" max="1304" width="4.7109375" customWidth="1"/>
    <col min="1537" max="1537" width="1.7109375" customWidth="1"/>
    <col min="1538" max="1539" width="8.7109375" customWidth="1"/>
    <col min="1540" max="1540" width="5.7109375" customWidth="1"/>
    <col min="1541" max="1541" width="6" customWidth="1"/>
    <col min="1542" max="1542" width="5.42578125" customWidth="1"/>
    <col min="1543" max="1543" width="6.140625" customWidth="1"/>
    <col min="1544" max="1544" width="5.5703125" customWidth="1"/>
    <col min="1545" max="1545" width="4.140625" customWidth="1"/>
    <col min="1546" max="1546" width="4.85546875" customWidth="1"/>
    <col min="1547" max="1548" width="4.7109375" customWidth="1"/>
    <col min="1549" max="1549" width="6.7109375" customWidth="1"/>
    <col min="1550" max="1550" width="4.7109375" customWidth="1"/>
    <col min="1552" max="1552" width="5.7109375" customWidth="1"/>
    <col min="1553" max="1553" width="6" customWidth="1"/>
    <col min="1554" max="1554" width="5.42578125" customWidth="1"/>
    <col min="1555" max="1555" width="6.140625" customWidth="1"/>
    <col min="1556" max="1556" width="5.5703125" customWidth="1"/>
    <col min="1557" max="1557" width="4.140625" customWidth="1"/>
    <col min="1558" max="1558" width="4.85546875" customWidth="1"/>
    <col min="1559" max="1559" width="8.7109375" customWidth="1"/>
    <col min="1560" max="1560" width="4.7109375" customWidth="1"/>
    <col min="1793" max="1793" width="1.7109375" customWidth="1"/>
    <col min="1794" max="1795" width="8.7109375" customWidth="1"/>
    <col min="1796" max="1796" width="5.7109375" customWidth="1"/>
    <col min="1797" max="1797" width="6" customWidth="1"/>
    <col min="1798" max="1798" width="5.42578125" customWidth="1"/>
    <col min="1799" max="1799" width="6.140625" customWidth="1"/>
    <col min="1800" max="1800" width="5.5703125" customWidth="1"/>
    <col min="1801" max="1801" width="4.140625" customWidth="1"/>
    <col min="1802" max="1802" width="4.85546875" customWidth="1"/>
    <col min="1803" max="1804" width="4.7109375" customWidth="1"/>
    <col min="1805" max="1805" width="6.7109375" customWidth="1"/>
    <col min="1806" max="1806" width="4.7109375" customWidth="1"/>
    <col min="1808" max="1808" width="5.7109375" customWidth="1"/>
    <col min="1809" max="1809" width="6" customWidth="1"/>
    <col min="1810" max="1810" width="5.42578125" customWidth="1"/>
    <col min="1811" max="1811" width="6.140625" customWidth="1"/>
    <col min="1812" max="1812" width="5.5703125" customWidth="1"/>
    <col min="1813" max="1813" width="4.140625" customWidth="1"/>
    <col min="1814" max="1814" width="4.85546875" customWidth="1"/>
    <col min="1815" max="1815" width="8.7109375" customWidth="1"/>
    <col min="1816" max="1816" width="4.7109375" customWidth="1"/>
    <col min="2049" max="2049" width="1.7109375" customWidth="1"/>
    <col min="2050" max="2051" width="8.7109375" customWidth="1"/>
    <col min="2052" max="2052" width="5.7109375" customWidth="1"/>
    <col min="2053" max="2053" width="6" customWidth="1"/>
    <col min="2054" max="2054" width="5.42578125" customWidth="1"/>
    <col min="2055" max="2055" width="6.140625" customWidth="1"/>
    <col min="2056" max="2056" width="5.5703125" customWidth="1"/>
    <col min="2057" max="2057" width="4.140625" customWidth="1"/>
    <col min="2058" max="2058" width="4.85546875" customWidth="1"/>
    <col min="2059" max="2060" width="4.7109375" customWidth="1"/>
    <col min="2061" max="2061" width="6.7109375" customWidth="1"/>
    <col min="2062" max="2062" width="4.7109375" customWidth="1"/>
    <col min="2064" max="2064" width="5.7109375" customWidth="1"/>
    <col min="2065" max="2065" width="6" customWidth="1"/>
    <col min="2066" max="2066" width="5.42578125" customWidth="1"/>
    <col min="2067" max="2067" width="6.140625" customWidth="1"/>
    <col min="2068" max="2068" width="5.5703125" customWidth="1"/>
    <col min="2069" max="2069" width="4.140625" customWidth="1"/>
    <col min="2070" max="2070" width="4.85546875" customWidth="1"/>
    <col min="2071" max="2071" width="8.7109375" customWidth="1"/>
    <col min="2072" max="2072" width="4.7109375" customWidth="1"/>
    <col min="2305" max="2305" width="1.7109375" customWidth="1"/>
    <col min="2306" max="2307" width="8.7109375" customWidth="1"/>
    <col min="2308" max="2308" width="5.7109375" customWidth="1"/>
    <col min="2309" max="2309" width="6" customWidth="1"/>
    <col min="2310" max="2310" width="5.42578125" customWidth="1"/>
    <col min="2311" max="2311" width="6.140625" customWidth="1"/>
    <col min="2312" max="2312" width="5.5703125" customWidth="1"/>
    <col min="2313" max="2313" width="4.140625" customWidth="1"/>
    <col min="2314" max="2314" width="4.85546875" customWidth="1"/>
    <col min="2315" max="2316" width="4.7109375" customWidth="1"/>
    <col min="2317" max="2317" width="6.7109375" customWidth="1"/>
    <col min="2318" max="2318" width="4.7109375" customWidth="1"/>
    <col min="2320" max="2320" width="5.7109375" customWidth="1"/>
    <col min="2321" max="2321" width="6" customWidth="1"/>
    <col min="2322" max="2322" width="5.42578125" customWidth="1"/>
    <col min="2323" max="2323" width="6.140625" customWidth="1"/>
    <col min="2324" max="2324" width="5.5703125" customWidth="1"/>
    <col min="2325" max="2325" width="4.140625" customWidth="1"/>
    <col min="2326" max="2326" width="4.85546875" customWidth="1"/>
    <col min="2327" max="2327" width="8.7109375" customWidth="1"/>
    <col min="2328" max="2328" width="4.7109375" customWidth="1"/>
    <col min="2561" max="2561" width="1.7109375" customWidth="1"/>
    <col min="2562" max="2563" width="8.7109375" customWidth="1"/>
    <col min="2564" max="2564" width="5.7109375" customWidth="1"/>
    <col min="2565" max="2565" width="6" customWidth="1"/>
    <col min="2566" max="2566" width="5.42578125" customWidth="1"/>
    <col min="2567" max="2567" width="6.140625" customWidth="1"/>
    <col min="2568" max="2568" width="5.5703125" customWidth="1"/>
    <col min="2569" max="2569" width="4.140625" customWidth="1"/>
    <col min="2570" max="2570" width="4.85546875" customWidth="1"/>
    <col min="2571" max="2572" width="4.7109375" customWidth="1"/>
    <col min="2573" max="2573" width="6.7109375" customWidth="1"/>
    <col min="2574" max="2574" width="4.7109375" customWidth="1"/>
    <col min="2576" max="2576" width="5.7109375" customWidth="1"/>
    <col min="2577" max="2577" width="6" customWidth="1"/>
    <col min="2578" max="2578" width="5.42578125" customWidth="1"/>
    <col min="2579" max="2579" width="6.140625" customWidth="1"/>
    <col min="2580" max="2580" width="5.5703125" customWidth="1"/>
    <col min="2581" max="2581" width="4.140625" customWidth="1"/>
    <col min="2582" max="2582" width="4.85546875" customWidth="1"/>
    <col min="2583" max="2583" width="8.7109375" customWidth="1"/>
    <col min="2584" max="2584" width="4.7109375" customWidth="1"/>
    <col min="2817" max="2817" width="1.7109375" customWidth="1"/>
    <col min="2818" max="2819" width="8.7109375" customWidth="1"/>
    <col min="2820" max="2820" width="5.7109375" customWidth="1"/>
    <col min="2821" max="2821" width="6" customWidth="1"/>
    <col min="2822" max="2822" width="5.42578125" customWidth="1"/>
    <col min="2823" max="2823" width="6.140625" customWidth="1"/>
    <col min="2824" max="2824" width="5.5703125" customWidth="1"/>
    <col min="2825" max="2825" width="4.140625" customWidth="1"/>
    <col min="2826" max="2826" width="4.85546875" customWidth="1"/>
    <col min="2827" max="2828" width="4.7109375" customWidth="1"/>
    <col min="2829" max="2829" width="6.7109375" customWidth="1"/>
    <col min="2830" max="2830" width="4.7109375" customWidth="1"/>
    <col min="2832" max="2832" width="5.7109375" customWidth="1"/>
    <col min="2833" max="2833" width="6" customWidth="1"/>
    <col min="2834" max="2834" width="5.42578125" customWidth="1"/>
    <col min="2835" max="2835" width="6.140625" customWidth="1"/>
    <col min="2836" max="2836" width="5.5703125" customWidth="1"/>
    <col min="2837" max="2837" width="4.140625" customWidth="1"/>
    <col min="2838" max="2838" width="4.85546875" customWidth="1"/>
    <col min="2839" max="2839" width="8.7109375" customWidth="1"/>
    <col min="2840" max="2840" width="4.7109375" customWidth="1"/>
    <col min="3073" max="3073" width="1.7109375" customWidth="1"/>
    <col min="3074" max="3075" width="8.7109375" customWidth="1"/>
    <col min="3076" max="3076" width="5.7109375" customWidth="1"/>
    <col min="3077" max="3077" width="6" customWidth="1"/>
    <col min="3078" max="3078" width="5.42578125" customWidth="1"/>
    <col min="3079" max="3079" width="6.140625" customWidth="1"/>
    <col min="3080" max="3080" width="5.5703125" customWidth="1"/>
    <col min="3081" max="3081" width="4.140625" customWidth="1"/>
    <col min="3082" max="3082" width="4.85546875" customWidth="1"/>
    <col min="3083" max="3084" width="4.7109375" customWidth="1"/>
    <col min="3085" max="3085" width="6.7109375" customWidth="1"/>
    <col min="3086" max="3086" width="4.7109375" customWidth="1"/>
    <col min="3088" max="3088" width="5.7109375" customWidth="1"/>
    <col min="3089" max="3089" width="6" customWidth="1"/>
    <col min="3090" max="3090" width="5.42578125" customWidth="1"/>
    <col min="3091" max="3091" width="6.140625" customWidth="1"/>
    <col min="3092" max="3092" width="5.5703125" customWidth="1"/>
    <col min="3093" max="3093" width="4.140625" customWidth="1"/>
    <col min="3094" max="3094" width="4.85546875" customWidth="1"/>
    <col min="3095" max="3095" width="8.7109375" customWidth="1"/>
    <col min="3096" max="3096" width="4.7109375" customWidth="1"/>
    <col min="3329" max="3329" width="1.7109375" customWidth="1"/>
    <col min="3330" max="3331" width="8.7109375" customWidth="1"/>
    <col min="3332" max="3332" width="5.7109375" customWidth="1"/>
    <col min="3333" max="3333" width="6" customWidth="1"/>
    <col min="3334" max="3334" width="5.42578125" customWidth="1"/>
    <col min="3335" max="3335" width="6.140625" customWidth="1"/>
    <col min="3336" max="3336" width="5.5703125" customWidth="1"/>
    <col min="3337" max="3337" width="4.140625" customWidth="1"/>
    <col min="3338" max="3338" width="4.85546875" customWidth="1"/>
    <col min="3339" max="3340" width="4.7109375" customWidth="1"/>
    <col min="3341" max="3341" width="6.7109375" customWidth="1"/>
    <col min="3342" max="3342" width="4.7109375" customWidth="1"/>
    <col min="3344" max="3344" width="5.7109375" customWidth="1"/>
    <col min="3345" max="3345" width="6" customWidth="1"/>
    <col min="3346" max="3346" width="5.42578125" customWidth="1"/>
    <col min="3347" max="3347" width="6.140625" customWidth="1"/>
    <col min="3348" max="3348" width="5.5703125" customWidth="1"/>
    <col min="3349" max="3349" width="4.140625" customWidth="1"/>
    <col min="3350" max="3350" width="4.85546875" customWidth="1"/>
    <col min="3351" max="3351" width="8.7109375" customWidth="1"/>
    <col min="3352" max="3352" width="4.7109375" customWidth="1"/>
    <col min="3585" max="3585" width="1.7109375" customWidth="1"/>
    <col min="3586" max="3587" width="8.7109375" customWidth="1"/>
    <col min="3588" max="3588" width="5.7109375" customWidth="1"/>
    <col min="3589" max="3589" width="6" customWidth="1"/>
    <col min="3590" max="3590" width="5.42578125" customWidth="1"/>
    <col min="3591" max="3591" width="6.140625" customWidth="1"/>
    <col min="3592" max="3592" width="5.5703125" customWidth="1"/>
    <col min="3593" max="3593" width="4.140625" customWidth="1"/>
    <col min="3594" max="3594" width="4.85546875" customWidth="1"/>
    <col min="3595" max="3596" width="4.7109375" customWidth="1"/>
    <col min="3597" max="3597" width="6.7109375" customWidth="1"/>
    <col min="3598" max="3598" width="4.7109375" customWidth="1"/>
    <col min="3600" max="3600" width="5.7109375" customWidth="1"/>
    <col min="3601" max="3601" width="6" customWidth="1"/>
    <col min="3602" max="3602" width="5.42578125" customWidth="1"/>
    <col min="3603" max="3603" width="6.140625" customWidth="1"/>
    <col min="3604" max="3604" width="5.5703125" customWidth="1"/>
    <col min="3605" max="3605" width="4.140625" customWidth="1"/>
    <col min="3606" max="3606" width="4.85546875" customWidth="1"/>
    <col min="3607" max="3607" width="8.7109375" customWidth="1"/>
    <col min="3608" max="3608" width="4.7109375" customWidth="1"/>
    <col min="3841" max="3841" width="1.7109375" customWidth="1"/>
    <col min="3842" max="3843" width="8.7109375" customWidth="1"/>
    <col min="3844" max="3844" width="5.7109375" customWidth="1"/>
    <col min="3845" max="3845" width="6" customWidth="1"/>
    <col min="3846" max="3846" width="5.42578125" customWidth="1"/>
    <col min="3847" max="3847" width="6.140625" customWidth="1"/>
    <col min="3848" max="3848" width="5.5703125" customWidth="1"/>
    <col min="3849" max="3849" width="4.140625" customWidth="1"/>
    <col min="3850" max="3850" width="4.85546875" customWidth="1"/>
    <col min="3851" max="3852" width="4.7109375" customWidth="1"/>
    <col min="3853" max="3853" width="6.7109375" customWidth="1"/>
    <col min="3854" max="3854" width="4.7109375" customWidth="1"/>
    <col min="3856" max="3856" width="5.7109375" customWidth="1"/>
    <col min="3857" max="3857" width="6" customWidth="1"/>
    <col min="3858" max="3858" width="5.42578125" customWidth="1"/>
    <col min="3859" max="3859" width="6.140625" customWidth="1"/>
    <col min="3860" max="3860" width="5.5703125" customWidth="1"/>
    <col min="3861" max="3861" width="4.140625" customWidth="1"/>
    <col min="3862" max="3862" width="4.85546875" customWidth="1"/>
    <col min="3863" max="3863" width="8.7109375" customWidth="1"/>
    <col min="3864" max="3864" width="4.7109375" customWidth="1"/>
    <col min="4097" max="4097" width="1.7109375" customWidth="1"/>
    <col min="4098" max="4099" width="8.7109375" customWidth="1"/>
    <col min="4100" max="4100" width="5.7109375" customWidth="1"/>
    <col min="4101" max="4101" width="6" customWidth="1"/>
    <col min="4102" max="4102" width="5.42578125" customWidth="1"/>
    <col min="4103" max="4103" width="6.140625" customWidth="1"/>
    <col min="4104" max="4104" width="5.5703125" customWidth="1"/>
    <col min="4105" max="4105" width="4.140625" customWidth="1"/>
    <col min="4106" max="4106" width="4.85546875" customWidth="1"/>
    <col min="4107" max="4108" width="4.7109375" customWidth="1"/>
    <col min="4109" max="4109" width="6.7109375" customWidth="1"/>
    <col min="4110" max="4110" width="4.7109375" customWidth="1"/>
    <col min="4112" max="4112" width="5.7109375" customWidth="1"/>
    <col min="4113" max="4113" width="6" customWidth="1"/>
    <col min="4114" max="4114" width="5.42578125" customWidth="1"/>
    <col min="4115" max="4115" width="6.140625" customWidth="1"/>
    <col min="4116" max="4116" width="5.5703125" customWidth="1"/>
    <col min="4117" max="4117" width="4.140625" customWidth="1"/>
    <col min="4118" max="4118" width="4.85546875" customWidth="1"/>
    <col min="4119" max="4119" width="8.7109375" customWidth="1"/>
    <col min="4120" max="4120" width="4.7109375" customWidth="1"/>
    <col min="4353" max="4353" width="1.7109375" customWidth="1"/>
    <col min="4354" max="4355" width="8.7109375" customWidth="1"/>
    <col min="4356" max="4356" width="5.7109375" customWidth="1"/>
    <col min="4357" max="4357" width="6" customWidth="1"/>
    <col min="4358" max="4358" width="5.42578125" customWidth="1"/>
    <col min="4359" max="4359" width="6.140625" customWidth="1"/>
    <col min="4360" max="4360" width="5.5703125" customWidth="1"/>
    <col min="4361" max="4361" width="4.140625" customWidth="1"/>
    <col min="4362" max="4362" width="4.85546875" customWidth="1"/>
    <col min="4363" max="4364" width="4.7109375" customWidth="1"/>
    <col min="4365" max="4365" width="6.7109375" customWidth="1"/>
    <col min="4366" max="4366" width="4.7109375" customWidth="1"/>
    <col min="4368" max="4368" width="5.7109375" customWidth="1"/>
    <col min="4369" max="4369" width="6" customWidth="1"/>
    <col min="4370" max="4370" width="5.42578125" customWidth="1"/>
    <col min="4371" max="4371" width="6.140625" customWidth="1"/>
    <col min="4372" max="4372" width="5.5703125" customWidth="1"/>
    <col min="4373" max="4373" width="4.140625" customWidth="1"/>
    <col min="4374" max="4374" width="4.85546875" customWidth="1"/>
    <col min="4375" max="4375" width="8.7109375" customWidth="1"/>
    <col min="4376" max="4376" width="4.7109375" customWidth="1"/>
    <col min="4609" max="4609" width="1.7109375" customWidth="1"/>
    <col min="4610" max="4611" width="8.7109375" customWidth="1"/>
    <col min="4612" max="4612" width="5.7109375" customWidth="1"/>
    <col min="4613" max="4613" width="6" customWidth="1"/>
    <col min="4614" max="4614" width="5.42578125" customWidth="1"/>
    <col min="4615" max="4615" width="6.140625" customWidth="1"/>
    <col min="4616" max="4616" width="5.5703125" customWidth="1"/>
    <col min="4617" max="4617" width="4.140625" customWidth="1"/>
    <col min="4618" max="4618" width="4.85546875" customWidth="1"/>
    <col min="4619" max="4620" width="4.7109375" customWidth="1"/>
    <col min="4621" max="4621" width="6.7109375" customWidth="1"/>
    <col min="4622" max="4622" width="4.7109375" customWidth="1"/>
    <col min="4624" max="4624" width="5.7109375" customWidth="1"/>
    <col min="4625" max="4625" width="6" customWidth="1"/>
    <col min="4626" max="4626" width="5.42578125" customWidth="1"/>
    <col min="4627" max="4627" width="6.140625" customWidth="1"/>
    <col min="4628" max="4628" width="5.5703125" customWidth="1"/>
    <col min="4629" max="4629" width="4.140625" customWidth="1"/>
    <col min="4630" max="4630" width="4.85546875" customWidth="1"/>
    <col min="4631" max="4631" width="8.7109375" customWidth="1"/>
    <col min="4632" max="4632" width="4.7109375" customWidth="1"/>
    <col min="4865" max="4865" width="1.7109375" customWidth="1"/>
    <col min="4866" max="4867" width="8.7109375" customWidth="1"/>
    <col min="4868" max="4868" width="5.7109375" customWidth="1"/>
    <col min="4869" max="4869" width="6" customWidth="1"/>
    <col min="4870" max="4870" width="5.42578125" customWidth="1"/>
    <col min="4871" max="4871" width="6.140625" customWidth="1"/>
    <col min="4872" max="4872" width="5.5703125" customWidth="1"/>
    <col min="4873" max="4873" width="4.140625" customWidth="1"/>
    <col min="4874" max="4874" width="4.85546875" customWidth="1"/>
    <col min="4875" max="4876" width="4.7109375" customWidth="1"/>
    <col min="4877" max="4877" width="6.7109375" customWidth="1"/>
    <col min="4878" max="4878" width="4.7109375" customWidth="1"/>
    <col min="4880" max="4880" width="5.7109375" customWidth="1"/>
    <col min="4881" max="4881" width="6" customWidth="1"/>
    <col min="4882" max="4882" width="5.42578125" customWidth="1"/>
    <col min="4883" max="4883" width="6.140625" customWidth="1"/>
    <col min="4884" max="4884" width="5.5703125" customWidth="1"/>
    <col min="4885" max="4885" width="4.140625" customWidth="1"/>
    <col min="4886" max="4886" width="4.85546875" customWidth="1"/>
    <col min="4887" max="4887" width="8.7109375" customWidth="1"/>
    <col min="4888" max="4888" width="4.7109375" customWidth="1"/>
    <col min="5121" max="5121" width="1.7109375" customWidth="1"/>
    <col min="5122" max="5123" width="8.7109375" customWidth="1"/>
    <col min="5124" max="5124" width="5.7109375" customWidth="1"/>
    <col min="5125" max="5125" width="6" customWidth="1"/>
    <col min="5126" max="5126" width="5.42578125" customWidth="1"/>
    <col min="5127" max="5127" width="6.140625" customWidth="1"/>
    <col min="5128" max="5128" width="5.5703125" customWidth="1"/>
    <col min="5129" max="5129" width="4.140625" customWidth="1"/>
    <col min="5130" max="5130" width="4.85546875" customWidth="1"/>
    <col min="5131" max="5132" width="4.7109375" customWidth="1"/>
    <col min="5133" max="5133" width="6.7109375" customWidth="1"/>
    <col min="5134" max="5134" width="4.7109375" customWidth="1"/>
    <col min="5136" max="5136" width="5.7109375" customWidth="1"/>
    <col min="5137" max="5137" width="6" customWidth="1"/>
    <col min="5138" max="5138" width="5.42578125" customWidth="1"/>
    <col min="5139" max="5139" width="6.140625" customWidth="1"/>
    <col min="5140" max="5140" width="5.5703125" customWidth="1"/>
    <col min="5141" max="5141" width="4.140625" customWidth="1"/>
    <col min="5142" max="5142" width="4.85546875" customWidth="1"/>
    <col min="5143" max="5143" width="8.7109375" customWidth="1"/>
    <col min="5144" max="5144" width="4.7109375" customWidth="1"/>
    <col min="5377" max="5377" width="1.7109375" customWidth="1"/>
    <col min="5378" max="5379" width="8.7109375" customWidth="1"/>
    <col min="5380" max="5380" width="5.7109375" customWidth="1"/>
    <col min="5381" max="5381" width="6" customWidth="1"/>
    <col min="5382" max="5382" width="5.42578125" customWidth="1"/>
    <col min="5383" max="5383" width="6.140625" customWidth="1"/>
    <col min="5384" max="5384" width="5.5703125" customWidth="1"/>
    <col min="5385" max="5385" width="4.140625" customWidth="1"/>
    <col min="5386" max="5386" width="4.85546875" customWidth="1"/>
    <col min="5387" max="5388" width="4.7109375" customWidth="1"/>
    <col min="5389" max="5389" width="6.7109375" customWidth="1"/>
    <col min="5390" max="5390" width="4.7109375" customWidth="1"/>
    <col min="5392" max="5392" width="5.7109375" customWidth="1"/>
    <col min="5393" max="5393" width="6" customWidth="1"/>
    <col min="5394" max="5394" width="5.42578125" customWidth="1"/>
    <col min="5395" max="5395" width="6.140625" customWidth="1"/>
    <col min="5396" max="5396" width="5.5703125" customWidth="1"/>
    <col min="5397" max="5397" width="4.140625" customWidth="1"/>
    <col min="5398" max="5398" width="4.85546875" customWidth="1"/>
    <col min="5399" max="5399" width="8.7109375" customWidth="1"/>
    <col min="5400" max="5400" width="4.7109375" customWidth="1"/>
    <col min="5633" max="5633" width="1.7109375" customWidth="1"/>
    <col min="5634" max="5635" width="8.7109375" customWidth="1"/>
    <col min="5636" max="5636" width="5.7109375" customWidth="1"/>
    <col min="5637" max="5637" width="6" customWidth="1"/>
    <col min="5638" max="5638" width="5.42578125" customWidth="1"/>
    <col min="5639" max="5639" width="6.140625" customWidth="1"/>
    <col min="5640" max="5640" width="5.5703125" customWidth="1"/>
    <col min="5641" max="5641" width="4.140625" customWidth="1"/>
    <col min="5642" max="5642" width="4.85546875" customWidth="1"/>
    <col min="5643" max="5644" width="4.7109375" customWidth="1"/>
    <col min="5645" max="5645" width="6.7109375" customWidth="1"/>
    <col min="5646" max="5646" width="4.7109375" customWidth="1"/>
    <col min="5648" max="5648" width="5.7109375" customWidth="1"/>
    <col min="5649" max="5649" width="6" customWidth="1"/>
    <col min="5650" max="5650" width="5.42578125" customWidth="1"/>
    <col min="5651" max="5651" width="6.140625" customWidth="1"/>
    <col min="5652" max="5652" width="5.5703125" customWidth="1"/>
    <col min="5653" max="5653" width="4.140625" customWidth="1"/>
    <col min="5654" max="5654" width="4.85546875" customWidth="1"/>
    <col min="5655" max="5655" width="8.7109375" customWidth="1"/>
    <col min="5656" max="5656" width="4.7109375" customWidth="1"/>
    <col min="5889" max="5889" width="1.7109375" customWidth="1"/>
    <col min="5890" max="5891" width="8.7109375" customWidth="1"/>
    <col min="5892" max="5892" width="5.7109375" customWidth="1"/>
    <col min="5893" max="5893" width="6" customWidth="1"/>
    <col min="5894" max="5894" width="5.42578125" customWidth="1"/>
    <col min="5895" max="5895" width="6.140625" customWidth="1"/>
    <col min="5896" max="5896" width="5.5703125" customWidth="1"/>
    <col min="5897" max="5897" width="4.140625" customWidth="1"/>
    <col min="5898" max="5898" width="4.85546875" customWidth="1"/>
    <col min="5899" max="5900" width="4.7109375" customWidth="1"/>
    <col min="5901" max="5901" width="6.7109375" customWidth="1"/>
    <col min="5902" max="5902" width="4.7109375" customWidth="1"/>
    <col min="5904" max="5904" width="5.7109375" customWidth="1"/>
    <col min="5905" max="5905" width="6" customWidth="1"/>
    <col min="5906" max="5906" width="5.42578125" customWidth="1"/>
    <col min="5907" max="5907" width="6.140625" customWidth="1"/>
    <col min="5908" max="5908" width="5.5703125" customWidth="1"/>
    <col min="5909" max="5909" width="4.140625" customWidth="1"/>
    <col min="5910" max="5910" width="4.85546875" customWidth="1"/>
    <col min="5911" max="5911" width="8.7109375" customWidth="1"/>
    <col min="5912" max="5912" width="4.7109375" customWidth="1"/>
    <col min="6145" max="6145" width="1.7109375" customWidth="1"/>
    <col min="6146" max="6147" width="8.7109375" customWidth="1"/>
    <col min="6148" max="6148" width="5.7109375" customWidth="1"/>
    <col min="6149" max="6149" width="6" customWidth="1"/>
    <col min="6150" max="6150" width="5.42578125" customWidth="1"/>
    <col min="6151" max="6151" width="6.140625" customWidth="1"/>
    <col min="6152" max="6152" width="5.5703125" customWidth="1"/>
    <col min="6153" max="6153" width="4.140625" customWidth="1"/>
    <col min="6154" max="6154" width="4.85546875" customWidth="1"/>
    <col min="6155" max="6156" width="4.7109375" customWidth="1"/>
    <col min="6157" max="6157" width="6.7109375" customWidth="1"/>
    <col min="6158" max="6158" width="4.7109375" customWidth="1"/>
    <col min="6160" max="6160" width="5.7109375" customWidth="1"/>
    <col min="6161" max="6161" width="6" customWidth="1"/>
    <col min="6162" max="6162" width="5.42578125" customWidth="1"/>
    <col min="6163" max="6163" width="6.140625" customWidth="1"/>
    <col min="6164" max="6164" width="5.5703125" customWidth="1"/>
    <col min="6165" max="6165" width="4.140625" customWidth="1"/>
    <col min="6166" max="6166" width="4.85546875" customWidth="1"/>
    <col min="6167" max="6167" width="8.7109375" customWidth="1"/>
    <col min="6168" max="6168" width="4.7109375" customWidth="1"/>
    <col min="6401" max="6401" width="1.7109375" customWidth="1"/>
    <col min="6402" max="6403" width="8.7109375" customWidth="1"/>
    <col min="6404" max="6404" width="5.7109375" customWidth="1"/>
    <col min="6405" max="6405" width="6" customWidth="1"/>
    <col min="6406" max="6406" width="5.42578125" customWidth="1"/>
    <col min="6407" max="6407" width="6.140625" customWidth="1"/>
    <col min="6408" max="6408" width="5.5703125" customWidth="1"/>
    <col min="6409" max="6409" width="4.140625" customWidth="1"/>
    <col min="6410" max="6410" width="4.85546875" customWidth="1"/>
    <col min="6411" max="6412" width="4.7109375" customWidth="1"/>
    <col min="6413" max="6413" width="6.7109375" customWidth="1"/>
    <col min="6414" max="6414" width="4.7109375" customWidth="1"/>
    <col min="6416" max="6416" width="5.7109375" customWidth="1"/>
    <col min="6417" max="6417" width="6" customWidth="1"/>
    <col min="6418" max="6418" width="5.42578125" customWidth="1"/>
    <col min="6419" max="6419" width="6.140625" customWidth="1"/>
    <col min="6420" max="6420" width="5.5703125" customWidth="1"/>
    <col min="6421" max="6421" width="4.140625" customWidth="1"/>
    <col min="6422" max="6422" width="4.85546875" customWidth="1"/>
    <col min="6423" max="6423" width="8.7109375" customWidth="1"/>
    <col min="6424" max="6424" width="4.7109375" customWidth="1"/>
    <col min="6657" max="6657" width="1.7109375" customWidth="1"/>
    <col min="6658" max="6659" width="8.7109375" customWidth="1"/>
    <col min="6660" max="6660" width="5.7109375" customWidth="1"/>
    <col min="6661" max="6661" width="6" customWidth="1"/>
    <col min="6662" max="6662" width="5.42578125" customWidth="1"/>
    <col min="6663" max="6663" width="6.140625" customWidth="1"/>
    <col min="6664" max="6664" width="5.5703125" customWidth="1"/>
    <col min="6665" max="6665" width="4.140625" customWidth="1"/>
    <col min="6666" max="6666" width="4.85546875" customWidth="1"/>
    <col min="6667" max="6668" width="4.7109375" customWidth="1"/>
    <col min="6669" max="6669" width="6.7109375" customWidth="1"/>
    <col min="6670" max="6670" width="4.7109375" customWidth="1"/>
    <col min="6672" max="6672" width="5.7109375" customWidth="1"/>
    <col min="6673" max="6673" width="6" customWidth="1"/>
    <col min="6674" max="6674" width="5.42578125" customWidth="1"/>
    <col min="6675" max="6675" width="6.140625" customWidth="1"/>
    <col min="6676" max="6676" width="5.5703125" customWidth="1"/>
    <col min="6677" max="6677" width="4.140625" customWidth="1"/>
    <col min="6678" max="6678" width="4.85546875" customWidth="1"/>
    <col min="6679" max="6679" width="8.7109375" customWidth="1"/>
    <col min="6680" max="6680" width="4.7109375" customWidth="1"/>
    <col min="6913" max="6913" width="1.7109375" customWidth="1"/>
    <col min="6914" max="6915" width="8.7109375" customWidth="1"/>
    <col min="6916" max="6916" width="5.7109375" customWidth="1"/>
    <col min="6917" max="6917" width="6" customWidth="1"/>
    <col min="6918" max="6918" width="5.42578125" customWidth="1"/>
    <col min="6919" max="6919" width="6.140625" customWidth="1"/>
    <col min="6920" max="6920" width="5.5703125" customWidth="1"/>
    <col min="6921" max="6921" width="4.140625" customWidth="1"/>
    <col min="6922" max="6922" width="4.85546875" customWidth="1"/>
    <col min="6923" max="6924" width="4.7109375" customWidth="1"/>
    <col min="6925" max="6925" width="6.7109375" customWidth="1"/>
    <col min="6926" max="6926" width="4.7109375" customWidth="1"/>
    <col min="6928" max="6928" width="5.7109375" customWidth="1"/>
    <col min="6929" max="6929" width="6" customWidth="1"/>
    <col min="6930" max="6930" width="5.42578125" customWidth="1"/>
    <col min="6931" max="6931" width="6.140625" customWidth="1"/>
    <col min="6932" max="6932" width="5.5703125" customWidth="1"/>
    <col min="6933" max="6933" width="4.140625" customWidth="1"/>
    <col min="6934" max="6934" width="4.85546875" customWidth="1"/>
    <col min="6935" max="6935" width="8.7109375" customWidth="1"/>
    <col min="6936" max="6936" width="4.7109375" customWidth="1"/>
    <col min="7169" max="7169" width="1.7109375" customWidth="1"/>
    <col min="7170" max="7171" width="8.7109375" customWidth="1"/>
    <col min="7172" max="7172" width="5.7109375" customWidth="1"/>
    <col min="7173" max="7173" width="6" customWidth="1"/>
    <col min="7174" max="7174" width="5.42578125" customWidth="1"/>
    <col min="7175" max="7175" width="6.140625" customWidth="1"/>
    <col min="7176" max="7176" width="5.5703125" customWidth="1"/>
    <col min="7177" max="7177" width="4.140625" customWidth="1"/>
    <col min="7178" max="7178" width="4.85546875" customWidth="1"/>
    <col min="7179" max="7180" width="4.7109375" customWidth="1"/>
    <col min="7181" max="7181" width="6.7109375" customWidth="1"/>
    <col min="7182" max="7182" width="4.7109375" customWidth="1"/>
    <col min="7184" max="7184" width="5.7109375" customWidth="1"/>
    <col min="7185" max="7185" width="6" customWidth="1"/>
    <col min="7186" max="7186" width="5.42578125" customWidth="1"/>
    <col min="7187" max="7187" width="6.140625" customWidth="1"/>
    <col min="7188" max="7188" width="5.5703125" customWidth="1"/>
    <col min="7189" max="7189" width="4.140625" customWidth="1"/>
    <col min="7190" max="7190" width="4.85546875" customWidth="1"/>
    <col min="7191" max="7191" width="8.7109375" customWidth="1"/>
    <col min="7192" max="7192" width="4.7109375" customWidth="1"/>
    <col min="7425" max="7425" width="1.7109375" customWidth="1"/>
    <col min="7426" max="7427" width="8.7109375" customWidth="1"/>
    <col min="7428" max="7428" width="5.7109375" customWidth="1"/>
    <col min="7429" max="7429" width="6" customWidth="1"/>
    <col min="7430" max="7430" width="5.42578125" customWidth="1"/>
    <col min="7431" max="7431" width="6.140625" customWidth="1"/>
    <col min="7432" max="7432" width="5.5703125" customWidth="1"/>
    <col min="7433" max="7433" width="4.140625" customWidth="1"/>
    <col min="7434" max="7434" width="4.85546875" customWidth="1"/>
    <col min="7435" max="7436" width="4.7109375" customWidth="1"/>
    <col min="7437" max="7437" width="6.7109375" customWidth="1"/>
    <col min="7438" max="7438" width="4.7109375" customWidth="1"/>
    <col min="7440" max="7440" width="5.7109375" customWidth="1"/>
    <col min="7441" max="7441" width="6" customWidth="1"/>
    <col min="7442" max="7442" width="5.42578125" customWidth="1"/>
    <col min="7443" max="7443" width="6.140625" customWidth="1"/>
    <col min="7444" max="7444" width="5.5703125" customWidth="1"/>
    <col min="7445" max="7445" width="4.140625" customWidth="1"/>
    <col min="7446" max="7446" width="4.85546875" customWidth="1"/>
    <col min="7447" max="7447" width="8.7109375" customWidth="1"/>
    <col min="7448" max="7448" width="4.7109375" customWidth="1"/>
    <col min="7681" max="7681" width="1.7109375" customWidth="1"/>
    <col min="7682" max="7683" width="8.7109375" customWidth="1"/>
    <col min="7684" max="7684" width="5.7109375" customWidth="1"/>
    <col min="7685" max="7685" width="6" customWidth="1"/>
    <col min="7686" max="7686" width="5.42578125" customWidth="1"/>
    <col min="7687" max="7687" width="6.140625" customWidth="1"/>
    <col min="7688" max="7688" width="5.5703125" customWidth="1"/>
    <col min="7689" max="7689" width="4.140625" customWidth="1"/>
    <col min="7690" max="7690" width="4.85546875" customWidth="1"/>
    <col min="7691" max="7692" width="4.7109375" customWidth="1"/>
    <col min="7693" max="7693" width="6.7109375" customWidth="1"/>
    <col min="7694" max="7694" width="4.7109375" customWidth="1"/>
    <col min="7696" max="7696" width="5.7109375" customWidth="1"/>
    <col min="7697" max="7697" width="6" customWidth="1"/>
    <col min="7698" max="7698" width="5.42578125" customWidth="1"/>
    <col min="7699" max="7699" width="6.140625" customWidth="1"/>
    <col min="7700" max="7700" width="5.5703125" customWidth="1"/>
    <col min="7701" max="7701" width="4.140625" customWidth="1"/>
    <col min="7702" max="7702" width="4.85546875" customWidth="1"/>
    <col min="7703" max="7703" width="8.7109375" customWidth="1"/>
    <col min="7704" max="7704" width="4.7109375" customWidth="1"/>
    <col min="7937" max="7937" width="1.7109375" customWidth="1"/>
    <col min="7938" max="7939" width="8.7109375" customWidth="1"/>
    <col min="7940" max="7940" width="5.7109375" customWidth="1"/>
    <col min="7941" max="7941" width="6" customWidth="1"/>
    <col min="7942" max="7942" width="5.42578125" customWidth="1"/>
    <col min="7943" max="7943" width="6.140625" customWidth="1"/>
    <col min="7944" max="7944" width="5.5703125" customWidth="1"/>
    <col min="7945" max="7945" width="4.140625" customWidth="1"/>
    <col min="7946" max="7946" width="4.85546875" customWidth="1"/>
    <col min="7947" max="7948" width="4.7109375" customWidth="1"/>
    <col min="7949" max="7949" width="6.7109375" customWidth="1"/>
    <col min="7950" max="7950" width="4.7109375" customWidth="1"/>
    <col min="7952" max="7952" width="5.7109375" customWidth="1"/>
    <col min="7953" max="7953" width="6" customWidth="1"/>
    <col min="7954" max="7954" width="5.42578125" customWidth="1"/>
    <col min="7955" max="7955" width="6.140625" customWidth="1"/>
    <col min="7956" max="7956" width="5.5703125" customWidth="1"/>
    <col min="7957" max="7957" width="4.140625" customWidth="1"/>
    <col min="7958" max="7958" width="4.85546875" customWidth="1"/>
    <col min="7959" max="7959" width="8.7109375" customWidth="1"/>
    <col min="7960" max="7960" width="4.7109375" customWidth="1"/>
    <col min="8193" max="8193" width="1.7109375" customWidth="1"/>
    <col min="8194" max="8195" width="8.7109375" customWidth="1"/>
    <col min="8196" max="8196" width="5.7109375" customWidth="1"/>
    <col min="8197" max="8197" width="6" customWidth="1"/>
    <col min="8198" max="8198" width="5.42578125" customWidth="1"/>
    <col min="8199" max="8199" width="6.140625" customWidth="1"/>
    <col min="8200" max="8200" width="5.5703125" customWidth="1"/>
    <col min="8201" max="8201" width="4.140625" customWidth="1"/>
    <col min="8202" max="8202" width="4.85546875" customWidth="1"/>
    <col min="8203" max="8204" width="4.7109375" customWidth="1"/>
    <col min="8205" max="8205" width="6.7109375" customWidth="1"/>
    <col min="8206" max="8206" width="4.7109375" customWidth="1"/>
    <col min="8208" max="8208" width="5.7109375" customWidth="1"/>
    <col min="8209" max="8209" width="6" customWidth="1"/>
    <col min="8210" max="8210" width="5.42578125" customWidth="1"/>
    <col min="8211" max="8211" width="6.140625" customWidth="1"/>
    <col min="8212" max="8212" width="5.5703125" customWidth="1"/>
    <col min="8213" max="8213" width="4.140625" customWidth="1"/>
    <col min="8214" max="8214" width="4.85546875" customWidth="1"/>
    <col min="8215" max="8215" width="8.7109375" customWidth="1"/>
    <col min="8216" max="8216" width="4.7109375" customWidth="1"/>
    <col min="8449" max="8449" width="1.7109375" customWidth="1"/>
    <col min="8450" max="8451" width="8.7109375" customWidth="1"/>
    <col min="8452" max="8452" width="5.7109375" customWidth="1"/>
    <col min="8453" max="8453" width="6" customWidth="1"/>
    <col min="8454" max="8454" width="5.42578125" customWidth="1"/>
    <col min="8455" max="8455" width="6.140625" customWidth="1"/>
    <col min="8456" max="8456" width="5.5703125" customWidth="1"/>
    <col min="8457" max="8457" width="4.140625" customWidth="1"/>
    <col min="8458" max="8458" width="4.85546875" customWidth="1"/>
    <col min="8459" max="8460" width="4.7109375" customWidth="1"/>
    <col min="8461" max="8461" width="6.7109375" customWidth="1"/>
    <col min="8462" max="8462" width="4.7109375" customWidth="1"/>
    <col min="8464" max="8464" width="5.7109375" customWidth="1"/>
    <col min="8465" max="8465" width="6" customWidth="1"/>
    <col min="8466" max="8466" width="5.42578125" customWidth="1"/>
    <col min="8467" max="8467" width="6.140625" customWidth="1"/>
    <col min="8468" max="8468" width="5.5703125" customWidth="1"/>
    <col min="8469" max="8469" width="4.140625" customWidth="1"/>
    <col min="8470" max="8470" width="4.85546875" customWidth="1"/>
    <col min="8471" max="8471" width="8.7109375" customWidth="1"/>
    <col min="8472" max="8472" width="4.7109375" customWidth="1"/>
    <col min="8705" max="8705" width="1.7109375" customWidth="1"/>
    <col min="8706" max="8707" width="8.7109375" customWidth="1"/>
    <col min="8708" max="8708" width="5.7109375" customWidth="1"/>
    <col min="8709" max="8709" width="6" customWidth="1"/>
    <col min="8710" max="8710" width="5.42578125" customWidth="1"/>
    <col min="8711" max="8711" width="6.140625" customWidth="1"/>
    <col min="8712" max="8712" width="5.5703125" customWidth="1"/>
    <col min="8713" max="8713" width="4.140625" customWidth="1"/>
    <col min="8714" max="8714" width="4.85546875" customWidth="1"/>
    <col min="8715" max="8716" width="4.7109375" customWidth="1"/>
    <col min="8717" max="8717" width="6.7109375" customWidth="1"/>
    <col min="8718" max="8718" width="4.7109375" customWidth="1"/>
    <col min="8720" max="8720" width="5.7109375" customWidth="1"/>
    <col min="8721" max="8721" width="6" customWidth="1"/>
    <col min="8722" max="8722" width="5.42578125" customWidth="1"/>
    <col min="8723" max="8723" width="6.140625" customWidth="1"/>
    <col min="8724" max="8724" width="5.5703125" customWidth="1"/>
    <col min="8725" max="8725" width="4.140625" customWidth="1"/>
    <col min="8726" max="8726" width="4.85546875" customWidth="1"/>
    <col min="8727" max="8727" width="8.7109375" customWidth="1"/>
    <col min="8728" max="8728" width="4.7109375" customWidth="1"/>
    <col min="8961" max="8961" width="1.7109375" customWidth="1"/>
    <col min="8962" max="8963" width="8.7109375" customWidth="1"/>
    <col min="8964" max="8964" width="5.7109375" customWidth="1"/>
    <col min="8965" max="8965" width="6" customWidth="1"/>
    <col min="8966" max="8966" width="5.42578125" customWidth="1"/>
    <col min="8967" max="8967" width="6.140625" customWidth="1"/>
    <col min="8968" max="8968" width="5.5703125" customWidth="1"/>
    <col min="8969" max="8969" width="4.140625" customWidth="1"/>
    <col min="8970" max="8970" width="4.85546875" customWidth="1"/>
    <col min="8971" max="8972" width="4.7109375" customWidth="1"/>
    <col min="8973" max="8973" width="6.7109375" customWidth="1"/>
    <col min="8974" max="8974" width="4.7109375" customWidth="1"/>
    <col min="8976" max="8976" width="5.7109375" customWidth="1"/>
    <col min="8977" max="8977" width="6" customWidth="1"/>
    <col min="8978" max="8978" width="5.42578125" customWidth="1"/>
    <col min="8979" max="8979" width="6.140625" customWidth="1"/>
    <col min="8980" max="8980" width="5.5703125" customWidth="1"/>
    <col min="8981" max="8981" width="4.140625" customWidth="1"/>
    <col min="8982" max="8982" width="4.85546875" customWidth="1"/>
    <col min="8983" max="8983" width="8.7109375" customWidth="1"/>
    <col min="8984" max="8984" width="4.7109375" customWidth="1"/>
    <col min="9217" max="9217" width="1.7109375" customWidth="1"/>
    <col min="9218" max="9219" width="8.7109375" customWidth="1"/>
    <col min="9220" max="9220" width="5.7109375" customWidth="1"/>
    <col min="9221" max="9221" width="6" customWidth="1"/>
    <col min="9222" max="9222" width="5.42578125" customWidth="1"/>
    <col min="9223" max="9223" width="6.140625" customWidth="1"/>
    <col min="9224" max="9224" width="5.5703125" customWidth="1"/>
    <col min="9225" max="9225" width="4.140625" customWidth="1"/>
    <col min="9226" max="9226" width="4.85546875" customWidth="1"/>
    <col min="9227" max="9228" width="4.7109375" customWidth="1"/>
    <col min="9229" max="9229" width="6.7109375" customWidth="1"/>
    <col min="9230" max="9230" width="4.7109375" customWidth="1"/>
    <col min="9232" max="9232" width="5.7109375" customWidth="1"/>
    <col min="9233" max="9233" width="6" customWidth="1"/>
    <col min="9234" max="9234" width="5.42578125" customWidth="1"/>
    <col min="9235" max="9235" width="6.140625" customWidth="1"/>
    <col min="9236" max="9236" width="5.5703125" customWidth="1"/>
    <col min="9237" max="9237" width="4.140625" customWidth="1"/>
    <col min="9238" max="9238" width="4.85546875" customWidth="1"/>
    <col min="9239" max="9239" width="8.7109375" customWidth="1"/>
    <col min="9240" max="9240" width="4.7109375" customWidth="1"/>
    <col min="9473" max="9473" width="1.7109375" customWidth="1"/>
    <col min="9474" max="9475" width="8.7109375" customWidth="1"/>
    <col min="9476" max="9476" width="5.7109375" customWidth="1"/>
    <col min="9477" max="9477" width="6" customWidth="1"/>
    <col min="9478" max="9478" width="5.42578125" customWidth="1"/>
    <col min="9479" max="9479" width="6.140625" customWidth="1"/>
    <col min="9480" max="9480" width="5.5703125" customWidth="1"/>
    <col min="9481" max="9481" width="4.140625" customWidth="1"/>
    <col min="9482" max="9482" width="4.85546875" customWidth="1"/>
    <col min="9483" max="9484" width="4.7109375" customWidth="1"/>
    <col min="9485" max="9485" width="6.7109375" customWidth="1"/>
    <col min="9486" max="9486" width="4.7109375" customWidth="1"/>
    <col min="9488" max="9488" width="5.7109375" customWidth="1"/>
    <col min="9489" max="9489" width="6" customWidth="1"/>
    <col min="9490" max="9490" width="5.42578125" customWidth="1"/>
    <col min="9491" max="9491" width="6.140625" customWidth="1"/>
    <col min="9492" max="9492" width="5.5703125" customWidth="1"/>
    <col min="9493" max="9493" width="4.140625" customWidth="1"/>
    <col min="9494" max="9494" width="4.85546875" customWidth="1"/>
    <col min="9495" max="9495" width="8.7109375" customWidth="1"/>
    <col min="9496" max="9496" width="4.7109375" customWidth="1"/>
    <col min="9729" max="9729" width="1.7109375" customWidth="1"/>
    <col min="9730" max="9731" width="8.7109375" customWidth="1"/>
    <col min="9732" max="9732" width="5.7109375" customWidth="1"/>
    <col min="9733" max="9733" width="6" customWidth="1"/>
    <col min="9734" max="9734" width="5.42578125" customWidth="1"/>
    <col min="9735" max="9735" width="6.140625" customWidth="1"/>
    <col min="9736" max="9736" width="5.5703125" customWidth="1"/>
    <col min="9737" max="9737" width="4.140625" customWidth="1"/>
    <col min="9738" max="9738" width="4.85546875" customWidth="1"/>
    <col min="9739" max="9740" width="4.7109375" customWidth="1"/>
    <col min="9741" max="9741" width="6.7109375" customWidth="1"/>
    <col min="9742" max="9742" width="4.7109375" customWidth="1"/>
    <col min="9744" max="9744" width="5.7109375" customWidth="1"/>
    <col min="9745" max="9745" width="6" customWidth="1"/>
    <col min="9746" max="9746" width="5.42578125" customWidth="1"/>
    <col min="9747" max="9747" width="6.140625" customWidth="1"/>
    <col min="9748" max="9748" width="5.5703125" customWidth="1"/>
    <col min="9749" max="9749" width="4.140625" customWidth="1"/>
    <col min="9750" max="9750" width="4.85546875" customWidth="1"/>
    <col min="9751" max="9751" width="8.7109375" customWidth="1"/>
    <col min="9752" max="9752" width="4.7109375" customWidth="1"/>
    <col min="9985" max="9985" width="1.7109375" customWidth="1"/>
    <col min="9986" max="9987" width="8.7109375" customWidth="1"/>
    <col min="9988" max="9988" width="5.7109375" customWidth="1"/>
    <col min="9989" max="9989" width="6" customWidth="1"/>
    <col min="9990" max="9990" width="5.42578125" customWidth="1"/>
    <col min="9991" max="9991" width="6.140625" customWidth="1"/>
    <col min="9992" max="9992" width="5.5703125" customWidth="1"/>
    <col min="9993" max="9993" width="4.140625" customWidth="1"/>
    <col min="9994" max="9994" width="4.85546875" customWidth="1"/>
    <col min="9995" max="9996" width="4.7109375" customWidth="1"/>
    <col min="9997" max="9997" width="6.7109375" customWidth="1"/>
    <col min="9998" max="9998" width="4.7109375" customWidth="1"/>
    <col min="10000" max="10000" width="5.7109375" customWidth="1"/>
    <col min="10001" max="10001" width="6" customWidth="1"/>
    <col min="10002" max="10002" width="5.42578125" customWidth="1"/>
    <col min="10003" max="10003" width="6.140625" customWidth="1"/>
    <col min="10004" max="10004" width="5.5703125" customWidth="1"/>
    <col min="10005" max="10005" width="4.140625" customWidth="1"/>
    <col min="10006" max="10006" width="4.85546875" customWidth="1"/>
    <col min="10007" max="10007" width="8.7109375" customWidth="1"/>
    <col min="10008" max="10008" width="4.7109375" customWidth="1"/>
    <col min="10241" max="10241" width="1.7109375" customWidth="1"/>
    <col min="10242" max="10243" width="8.7109375" customWidth="1"/>
    <col min="10244" max="10244" width="5.7109375" customWidth="1"/>
    <col min="10245" max="10245" width="6" customWidth="1"/>
    <col min="10246" max="10246" width="5.42578125" customWidth="1"/>
    <col min="10247" max="10247" width="6.140625" customWidth="1"/>
    <col min="10248" max="10248" width="5.5703125" customWidth="1"/>
    <col min="10249" max="10249" width="4.140625" customWidth="1"/>
    <col min="10250" max="10250" width="4.85546875" customWidth="1"/>
    <col min="10251" max="10252" width="4.7109375" customWidth="1"/>
    <col min="10253" max="10253" width="6.7109375" customWidth="1"/>
    <col min="10254" max="10254" width="4.7109375" customWidth="1"/>
    <col min="10256" max="10256" width="5.7109375" customWidth="1"/>
    <col min="10257" max="10257" width="6" customWidth="1"/>
    <col min="10258" max="10258" width="5.42578125" customWidth="1"/>
    <col min="10259" max="10259" width="6.140625" customWidth="1"/>
    <col min="10260" max="10260" width="5.5703125" customWidth="1"/>
    <col min="10261" max="10261" width="4.140625" customWidth="1"/>
    <col min="10262" max="10262" width="4.85546875" customWidth="1"/>
    <col min="10263" max="10263" width="8.7109375" customWidth="1"/>
    <col min="10264" max="10264" width="4.7109375" customWidth="1"/>
    <col min="10497" max="10497" width="1.7109375" customWidth="1"/>
    <col min="10498" max="10499" width="8.7109375" customWidth="1"/>
    <col min="10500" max="10500" width="5.7109375" customWidth="1"/>
    <col min="10501" max="10501" width="6" customWidth="1"/>
    <col min="10502" max="10502" width="5.42578125" customWidth="1"/>
    <col min="10503" max="10503" width="6.140625" customWidth="1"/>
    <col min="10504" max="10504" width="5.5703125" customWidth="1"/>
    <col min="10505" max="10505" width="4.140625" customWidth="1"/>
    <col min="10506" max="10506" width="4.85546875" customWidth="1"/>
    <col min="10507" max="10508" width="4.7109375" customWidth="1"/>
    <col min="10509" max="10509" width="6.7109375" customWidth="1"/>
    <col min="10510" max="10510" width="4.7109375" customWidth="1"/>
    <col min="10512" max="10512" width="5.7109375" customWidth="1"/>
    <col min="10513" max="10513" width="6" customWidth="1"/>
    <col min="10514" max="10514" width="5.42578125" customWidth="1"/>
    <col min="10515" max="10515" width="6.140625" customWidth="1"/>
    <col min="10516" max="10516" width="5.5703125" customWidth="1"/>
    <col min="10517" max="10517" width="4.140625" customWidth="1"/>
    <col min="10518" max="10518" width="4.85546875" customWidth="1"/>
    <col min="10519" max="10519" width="8.7109375" customWidth="1"/>
    <col min="10520" max="10520" width="4.7109375" customWidth="1"/>
    <col min="10753" max="10753" width="1.7109375" customWidth="1"/>
    <col min="10754" max="10755" width="8.7109375" customWidth="1"/>
    <col min="10756" max="10756" width="5.7109375" customWidth="1"/>
    <col min="10757" max="10757" width="6" customWidth="1"/>
    <col min="10758" max="10758" width="5.42578125" customWidth="1"/>
    <col min="10759" max="10759" width="6.140625" customWidth="1"/>
    <col min="10760" max="10760" width="5.5703125" customWidth="1"/>
    <col min="10761" max="10761" width="4.140625" customWidth="1"/>
    <col min="10762" max="10762" width="4.85546875" customWidth="1"/>
    <col min="10763" max="10764" width="4.7109375" customWidth="1"/>
    <col min="10765" max="10765" width="6.7109375" customWidth="1"/>
    <col min="10766" max="10766" width="4.7109375" customWidth="1"/>
    <col min="10768" max="10768" width="5.7109375" customWidth="1"/>
    <col min="10769" max="10769" width="6" customWidth="1"/>
    <col min="10770" max="10770" width="5.42578125" customWidth="1"/>
    <col min="10771" max="10771" width="6.140625" customWidth="1"/>
    <col min="10772" max="10772" width="5.5703125" customWidth="1"/>
    <col min="10773" max="10773" width="4.140625" customWidth="1"/>
    <col min="10774" max="10774" width="4.85546875" customWidth="1"/>
    <col min="10775" max="10775" width="8.7109375" customWidth="1"/>
    <col min="10776" max="10776" width="4.7109375" customWidth="1"/>
    <col min="11009" max="11009" width="1.7109375" customWidth="1"/>
    <col min="11010" max="11011" width="8.7109375" customWidth="1"/>
    <col min="11012" max="11012" width="5.7109375" customWidth="1"/>
    <col min="11013" max="11013" width="6" customWidth="1"/>
    <col min="11014" max="11014" width="5.42578125" customWidth="1"/>
    <col min="11015" max="11015" width="6.140625" customWidth="1"/>
    <col min="11016" max="11016" width="5.5703125" customWidth="1"/>
    <col min="11017" max="11017" width="4.140625" customWidth="1"/>
    <col min="11018" max="11018" width="4.85546875" customWidth="1"/>
    <col min="11019" max="11020" width="4.7109375" customWidth="1"/>
    <col min="11021" max="11021" width="6.7109375" customWidth="1"/>
    <col min="11022" max="11022" width="4.7109375" customWidth="1"/>
    <col min="11024" max="11024" width="5.7109375" customWidth="1"/>
    <col min="11025" max="11025" width="6" customWidth="1"/>
    <col min="11026" max="11026" width="5.42578125" customWidth="1"/>
    <col min="11027" max="11027" width="6.140625" customWidth="1"/>
    <col min="11028" max="11028" width="5.5703125" customWidth="1"/>
    <col min="11029" max="11029" width="4.140625" customWidth="1"/>
    <col min="11030" max="11030" width="4.85546875" customWidth="1"/>
    <col min="11031" max="11031" width="8.7109375" customWidth="1"/>
    <col min="11032" max="11032" width="4.7109375" customWidth="1"/>
    <col min="11265" max="11265" width="1.7109375" customWidth="1"/>
    <col min="11266" max="11267" width="8.7109375" customWidth="1"/>
    <col min="11268" max="11268" width="5.7109375" customWidth="1"/>
    <col min="11269" max="11269" width="6" customWidth="1"/>
    <col min="11270" max="11270" width="5.42578125" customWidth="1"/>
    <col min="11271" max="11271" width="6.140625" customWidth="1"/>
    <col min="11272" max="11272" width="5.5703125" customWidth="1"/>
    <col min="11273" max="11273" width="4.140625" customWidth="1"/>
    <col min="11274" max="11274" width="4.85546875" customWidth="1"/>
    <col min="11275" max="11276" width="4.7109375" customWidth="1"/>
    <col min="11277" max="11277" width="6.7109375" customWidth="1"/>
    <col min="11278" max="11278" width="4.7109375" customWidth="1"/>
    <col min="11280" max="11280" width="5.7109375" customWidth="1"/>
    <col min="11281" max="11281" width="6" customWidth="1"/>
    <col min="11282" max="11282" width="5.42578125" customWidth="1"/>
    <col min="11283" max="11283" width="6.140625" customWidth="1"/>
    <col min="11284" max="11284" width="5.5703125" customWidth="1"/>
    <col min="11285" max="11285" width="4.140625" customWidth="1"/>
    <col min="11286" max="11286" width="4.85546875" customWidth="1"/>
    <col min="11287" max="11287" width="8.7109375" customWidth="1"/>
    <col min="11288" max="11288" width="4.7109375" customWidth="1"/>
    <col min="11521" max="11521" width="1.7109375" customWidth="1"/>
    <col min="11522" max="11523" width="8.7109375" customWidth="1"/>
    <col min="11524" max="11524" width="5.7109375" customWidth="1"/>
    <col min="11525" max="11525" width="6" customWidth="1"/>
    <col min="11526" max="11526" width="5.42578125" customWidth="1"/>
    <col min="11527" max="11527" width="6.140625" customWidth="1"/>
    <col min="11528" max="11528" width="5.5703125" customWidth="1"/>
    <col min="11529" max="11529" width="4.140625" customWidth="1"/>
    <col min="11530" max="11530" width="4.85546875" customWidth="1"/>
    <col min="11531" max="11532" width="4.7109375" customWidth="1"/>
    <col min="11533" max="11533" width="6.7109375" customWidth="1"/>
    <col min="11534" max="11534" width="4.7109375" customWidth="1"/>
    <col min="11536" max="11536" width="5.7109375" customWidth="1"/>
    <col min="11537" max="11537" width="6" customWidth="1"/>
    <col min="11538" max="11538" width="5.42578125" customWidth="1"/>
    <col min="11539" max="11539" width="6.140625" customWidth="1"/>
    <col min="11540" max="11540" width="5.5703125" customWidth="1"/>
    <col min="11541" max="11541" width="4.140625" customWidth="1"/>
    <col min="11542" max="11542" width="4.85546875" customWidth="1"/>
    <col min="11543" max="11543" width="8.7109375" customWidth="1"/>
    <col min="11544" max="11544" width="4.7109375" customWidth="1"/>
    <col min="11777" max="11777" width="1.7109375" customWidth="1"/>
    <col min="11778" max="11779" width="8.7109375" customWidth="1"/>
    <col min="11780" max="11780" width="5.7109375" customWidth="1"/>
    <col min="11781" max="11781" width="6" customWidth="1"/>
    <col min="11782" max="11782" width="5.42578125" customWidth="1"/>
    <col min="11783" max="11783" width="6.140625" customWidth="1"/>
    <col min="11784" max="11784" width="5.5703125" customWidth="1"/>
    <col min="11785" max="11785" width="4.140625" customWidth="1"/>
    <col min="11786" max="11786" width="4.85546875" customWidth="1"/>
    <col min="11787" max="11788" width="4.7109375" customWidth="1"/>
    <col min="11789" max="11789" width="6.7109375" customWidth="1"/>
    <col min="11790" max="11790" width="4.7109375" customWidth="1"/>
    <col min="11792" max="11792" width="5.7109375" customWidth="1"/>
    <col min="11793" max="11793" width="6" customWidth="1"/>
    <col min="11794" max="11794" width="5.42578125" customWidth="1"/>
    <col min="11795" max="11795" width="6.140625" customWidth="1"/>
    <col min="11796" max="11796" width="5.5703125" customWidth="1"/>
    <col min="11797" max="11797" width="4.140625" customWidth="1"/>
    <col min="11798" max="11798" width="4.85546875" customWidth="1"/>
    <col min="11799" max="11799" width="8.7109375" customWidth="1"/>
    <col min="11800" max="11800" width="4.7109375" customWidth="1"/>
    <col min="12033" max="12033" width="1.7109375" customWidth="1"/>
    <col min="12034" max="12035" width="8.7109375" customWidth="1"/>
    <col min="12036" max="12036" width="5.7109375" customWidth="1"/>
    <col min="12037" max="12037" width="6" customWidth="1"/>
    <col min="12038" max="12038" width="5.42578125" customWidth="1"/>
    <col min="12039" max="12039" width="6.140625" customWidth="1"/>
    <col min="12040" max="12040" width="5.5703125" customWidth="1"/>
    <col min="12041" max="12041" width="4.140625" customWidth="1"/>
    <col min="12042" max="12042" width="4.85546875" customWidth="1"/>
    <col min="12043" max="12044" width="4.7109375" customWidth="1"/>
    <col min="12045" max="12045" width="6.7109375" customWidth="1"/>
    <col min="12046" max="12046" width="4.7109375" customWidth="1"/>
    <col min="12048" max="12048" width="5.7109375" customWidth="1"/>
    <col min="12049" max="12049" width="6" customWidth="1"/>
    <col min="12050" max="12050" width="5.42578125" customWidth="1"/>
    <col min="12051" max="12051" width="6.140625" customWidth="1"/>
    <col min="12052" max="12052" width="5.5703125" customWidth="1"/>
    <col min="12053" max="12053" width="4.140625" customWidth="1"/>
    <col min="12054" max="12054" width="4.85546875" customWidth="1"/>
    <col min="12055" max="12055" width="8.7109375" customWidth="1"/>
    <col min="12056" max="12056" width="4.7109375" customWidth="1"/>
    <col min="12289" max="12289" width="1.7109375" customWidth="1"/>
    <col min="12290" max="12291" width="8.7109375" customWidth="1"/>
    <col min="12292" max="12292" width="5.7109375" customWidth="1"/>
    <col min="12293" max="12293" width="6" customWidth="1"/>
    <col min="12294" max="12294" width="5.42578125" customWidth="1"/>
    <col min="12295" max="12295" width="6.140625" customWidth="1"/>
    <col min="12296" max="12296" width="5.5703125" customWidth="1"/>
    <col min="12297" max="12297" width="4.140625" customWidth="1"/>
    <col min="12298" max="12298" width="4.85546875" customWidth="1"/>
    <col min="12299" max="12300" width="4.7109375" customWidth="1"/>
    <col min="12301" max="12301" width="6.7109375" customWidth="1"/>
    <col min="12302" max="12302" width="4.7109375" customWidth="1"/>
    <col min="12304" max="12304" width="5.7109375" customWidth="1"/>
    <col min="12305" max="12305" width="6" customWidth="1"/>
    <col min="12306" max="12306" width="5.42578125" customWidth="1"/>
    <col min="12307" max="12307" width="6.140625" customWidth="1"/>
    <col min="12308" max="12308" width="5.5703125" customWidth="1"/>
    <col min="12309" max="12309" width="4.140625" customWidth="1"/>
    <col min="12310" max="12310" width="4.85546875" customWidth="1"/>
    <col min="12311" max="12311" width="8.7109375" customWidth="1"/>
    <col min="12312" max="12312" width="4.7109375" customWidth="1"/>
    <col min="12545" max="12545" width="1.7109375" customWidth="1"/>
    <col min="12546" max="12547" width="8.7109375" customWidth="1"/>
    <col min="12548" max="12548" width="5.7109375" customWidth="1"/>
    <col min="12549" max="12549" width="6" customWidth="1"/>
    <col min="12550" max="12550" width="5.42578125" customWidth="1"/>
    <col min="12551" max="12551" width="6.140625" customWidth="1"/>
    <col min="12552" max="12552" width="5.5703125" customWidth="1"/>
    <col min="12553" max="12553" width="4.140625" customWidth="1"/>
    <col min="12554" max="12554" width="4.85546875" customWidth="1"/>
    <col min="12555" max="12556" width="4.7109375" customWidth="1"/>
    <col min="12557" max="12557" width="6.7109375" customWidth="1"/>
    <col min="12558" max="12558" width="4.7109375" customWidth="1"/>
    <col min="12560" max="12560" width="5.7109375" customWidth="1"/>
    <col min="12561" max="12561" width="6" customWidth="1"/>
    <col min="12562" max="12562" width="5.42578125" customWidth="1"/>
    <col min="12563" max="12563" width="6.140625" customWidth="1"/>
    <col min="12564" max="12564" width="5.5703125" customWidth="1"/>
    <col min="12565" max="12565" width="4.140625" customWidth="1"/>
    <col min="12566" max="12566" width="4.85546875" customWidth="1"/>
    <col min="12567" max="12567" width="8.7109375" customWidth="1"/>
    <col min="12568" max="12568" width="4.7109375" customWidth="1"/>
    <col min="12801" max="12801" width="1.7109375" customWidth="1"/>
    <col min="12802" max="12803" width="8.7109375" customWidth="1"/>
    <col min="12804" max="12804" width="5.7109375" customWidth="1"/>
    <col min="12805" max="12805" width="6" customWidth="1"/>
    <col min="12806" max="12806" width="5.42578125" customWidth="1"/>
    <col min="12807" max="12807" width="6.140625" customWidth="1"/>
    <col min="12808" max="12808" width="5.5703125" customWidth="1"/>
    <col min="12809" max="12809" width="4.140625" customWidth="1"/>
    <col min="12810" max="12810" width="4.85546875" customWidth="1"/>
    <col min="12811" max="12812" width="4.7109375" customWidth="1"/>
    <col min="12813" max="12813" width="6.7109375" customWidth="1"/>
    <col min="12814" max="12814" width="4.7109375" customWidth="1"/>
    <col min="12816" max="12816" width="5.7109375" customWidth="1"/>
    <col min="12817" max="12817" width="6" customWidth="1"/>
    <col min="12818" max="12818" width="5.42578125" customWidth="1"/>
    <col min="12819" max="12819" width="6.140625" customWidth="1"/>
    <col min="12820" max="12820" width="5.5703125" customWidth="1"/>
    <col min="12821" max="12821" width="4.140625" customWidth="1"/>
    <col min="12822" max="12822" width="4.85546875" customWidth="1"/>
    <col min="12823" max="12823" width="8.7109375" customWidth="1"/>
    <col min="12824" max="12824" width="4.7109375" customWidth="1"/>
    <col min="13057" max="13057" width="1.7109375" customWidth="1"/>
    <col min="13058" max="13059" width="8.7109375" customWidth="1"/>
    <col min="13060" max="13060" width="5.7109375" customWidth="1"/>
    <col min="13061" max="13061" width="6" customWidth="1"/>
    <col min="13062" max="13062" width="5.42578125" customWidth="1"/>
    <col min="13063" max="13063" width="6.140625" customWidth="1"/>
    <col min="13064" max="13064" width="5.5703125" customWidth="1"/>
    <col min="13065" max="13065" width="4.140625" customWidth="1"/>
    <col min="13066" max="13066" width="4.85546875" customWidth="1"/>
    <col min="13067" max="13068" width="4.7109375" customWidth="1"/>
    <col min="13069" max="13069" width="6.7109375" customWidth="1"/>
    <col min="13070" max="13070" width="4.7109375" customWidth="1"/>
    <col min="13072" max="13072" width="5.7109375" customWidth="1"/>
    <col min="13073" max="13073" width="6" customWidth="1"/>
    <col min="13074" max="13074" width="5.42578125" customWidth="1"/>
    <col min="13075" max="13075" width="6.140625" customWidth="1"/>
    <col min="13076" max="13076" width="5.5703125" customWidth="1"/>
    <col min="13077" max="13077" width="4.140625" customWidth="1"/>
    <col min="13078" max="13078" width="4.85546875" customWidth="1"/>
    <col min="13079" max="13079" width="8.7109375" customWidth="1"/>
    <col min="13080" max="13080" width="4.7109375" customWidth="1"/>
    <col min="13313" max="13313" width="1.7109375" customWidth="1"/>
    <col min="13314" max="13315" width="8.7109375" customWidth="1"/>
    <col min="13316" max="13316" width="5.7109375" customWidth="1"/>
    <col min="13317" max="13317" width="6" customWidth="1"/>
    <col min="13318" max="13318" width="5.42578125" customWidth="1"/>
    <col min="13319" max="13319" width="6.140625" customWidth="1"/>
    <col min="13320" max="13320" width="5.5703125" customWidth="1"/>
    <col min="13321" max="13321" width="4.140625" customWidth="1"/>
    <col min="13322" max="13322" width="4.85546875" customWidth="1"/>
    <col min="13323" max="13324" width="4.7109375" customWidth="1"/>
    <col min="13325" max="13325" width="6.7109375" customWidth="1"/>
    <col min="13326" max="13326" width="4.7109375" customWidth="1"/>
    <col min="13328" max="13328" width="5.7109375" customWidth="1"/>
    <col min="13329" max="13329" width="6" customWidth="1"/>
    <col min="13330" max="13330" width="5.42578125" customWidth="1"/>
    <col min="13331" max="13331" width="6.140625" customWidth="1"/>
    <col min="13332" max="13332" width="5.5703125" customWidth="1"/>
    <col min="13333" max="13333" width="4.140625" customWidth="1"/>
    <col min="13334" max="13334" width="4.85546875" customWidth="1"/>
    <col min="13335" max="13335" width="8.7109375" customWidth="1"/>
    <col min="13336" max="13336" width="4.7109375" customWidth="1"/>
    <col min="13569" max="13569" width="1.7109375" customWidth="1"/>
    <col min="13570" max="13571" width="8.7109375" customWidth="1"/>
    <col min="13572" max="13572" width="5.7109375" customWidth="1"/>
    <col min="13573" max="13573" width="6" customWidth="1"/>
    <col min="13574" max="13574" width="5.42578125" customWidth="1"/>
    <col min="13575" max="13575" width="6.140625" customWidth="1"/>
    <col min="13576" max="13576" width="5.5703125" customWidth="1"/>
    <col min="13577" max="13577" width="4.140625" customWidth="1"/>
    <col min="13578" max="13578" width="4.85546875" customWidth="1"/>
    <col min="13579" max="13580" width="4.7109375" customWidth="1"/>
    <col min="13581" max="13581" width="6.7109375" customWidth="1"/>
    <col min="13582" max="13582" width="4.7109375" customWidth="1"/>
    <col min="13584" max="13584" width="5.7109375" customWidth="1"/>
    <col min="13585" max="13585" width="6" customWidth="1"/>
    <col min="13586" max="13586" width="5.42578125" customWidth="1"/>
    <col min="13587" max="13587" width="6.140625" customWidth="1"/>
    <col min="13588" max="13588" width="5.5703125" customWidth="1"/>
    <col min="13589" max="13589" width="4.140625" customWidth="1"/>
    <col min="13590" max="13590" width="4.85546875" customWidth="1"/>
    <col min="13591" max="13591" width="8.7109375" customWidth="1"/>
    <col min="13592" max="13592" width="4.7109375" customWidth="1"/>
    <col min="13825" max="13825" width="1.7109375" customWidth="1"/>
    <col min="13826" max="13827" width="8.7109375" customWidth="1"/>
    <col min="13828" max="13828" width="5.7109375" customWidth="1"/>
    <col min="13829" max="13829" width="6" customWidth="1"/>
    <col min="13830" max="13830" width="5.42578125" customWidth="1"/>
    <col min="13831" max="13831" width="6.140625" customWidth="1"/>
    <col min="13832" max="13832" width="5.5703125" customWidth="1"/>
    <col min="13833" max="13833" width="4.140625" customWidth="1"/>
    <col min="13834" max="13834" width="4.85546875" customWidth="1"/>
    <col min="13835" max="13836" width="4.7109375" customWidth="1"/>
    <col min="13837" max="13837" width="6.7109375" customWidth="1"/>
    <col min="13838" max="13838" width="4.7109375" customWidth="1"/>
    <col min="13840" max="13840" width="5.7109375" customWidth="1"/>
    <col min="13841" max="13841" width="6" customWidth="1"/>
    <col min="13842" max="13842" width="5.42578125" customWidth="1"/>
    <col min="13843" max="13843" width="6.140625" customWidth="1"/>
    <col min="13844" max="13844" width="5.5703125" customWidth="1"/>
    <col min="13845" max="13845" width="4.140625" customWidth="1"/>
    <col min="13846" max="13846" width="4.85546875" customWidth="1"/>
    <col min="13847" max="13847" width="8.7109375" customWidth="1"/>
    <col min="13848" max="13848" width="4.7109375" customWidth="1"/>
    <col min="14081" max="14081" width="1.7109375" customWidth="1"/>
    <col min="14082" max="14083" width="8.7109375" customWidth="1"/>
    <col min="14084" max="14084" width="5.7109375" customWidth="1"/>
    <col min="14085" max="14085" width="6" customWidth="1"/>
    <col min="14086" max="14086" width="5.42578125" customWidth="1"/>
    <col min="14087" max="14087" width="6.140625" customWidth="1"/>
    <col min="14088" max="14088" width="5.5703125" customWidth="1"/>
    <col min="14089" max="14089" width="4.140625" customWidth="1"/>
    <col min="14090" max="14090" width="4.85546875" customWidth="1"/>
    <col min="14091" max="14092" width="4.7109375" customWidth="1"/>
    <col min="14093" max="14093" width="6.7109375" customWidth="1"/>
    <col min="14094" max="14094" width="4.7109375" customWidth="1"/>
    <col min="14096" max="14096" width="5.7109375" customWidth="1"/>
    <col min="14097" max="14097" width="6" customWidth="1"/>
    <col min="14098" max="14098" width="5.42578125" customWidth="1"/>
    <col min="14099" max="14099" width="6.140625" customWidth="1"/>
    <col min="14100" max="14100" width="5.5703125" customWidth="1"/>
    <col min="14101" max="14101" width="4.140625" customWidth="1"/>
    <col min="14102" max="14102" width="4.85546875" customWidth="1"/>
    <col min="14103" max="14103" width="8.7109375" customWidth="1"/>
    <col min="14104" max="14104" width="4.7109375" customWidth="1"/>
    <col min="14337" max="14337" width="1.7109375" customWidth="1"/>
    <col min="14338" max="14339" width="8.7109375" customWidth="1"/>
    <col min="14340" max="14340" width="5.7109375" customWidth="1"/>
    <col min="14341" max="14341" width="6" customWidth="1"/>
    <col min="14342" max="14342" width="5.42578125" customWidth="1"/>
    <col min="14343" max="14343" width="6.140625" customWidth="1"/>
    <col min="14344" max="14344" width="5.5703125" customWidth="1"/>
    <col min="14345" max="14345" width="4.140625" customWidth="1"/>
    <col min="14346" max="14346" width="4.85546875" customWidth="1"/>
    <col min="14347" max="14348" width="4.7109375" customWidth="1"/>
    <col min="14349" max="14349" width="6.7109375" customWidth="1"/>
    <col min="14350" max="14350" width="4.7109375" customWidth="1"/>
    <col min="14352" max="14352" width="5.7109375" customWidth="1"/>
    <col min="14353" max="14353" width="6" customWidth="1"/>
    <col min="14354" max="14354" width="5.42578125" customWidth="1"/>
    <col min="14355" max="14355" width="6.140625" customWidth="1"/>
    <col min="14356" max="14356" width="5.5703125" customWidth="1"/>
    <col min="14357" max="14357" width="4.140625" customWidth="1"/>
    <col min="14358" max="14358" width="4.85546875" customWidth="1"/>
    <col min="14359" max="14359" width="8.7109375" customWidth="1"/>
    <col min="14360" max="14360" width="4.7109375" customWidth="1"/>
    <col min="14593" max="14593" width="1.7109375" customWidth="1"/>
    <col min="14594" max="14595" width="8.7109375" customWidth="1"/>
    <col min="14596" max="14596" width="5.7109375" customWidth="1"/>
    <col min="14597" max="14597" width="6" customWidth="1"/>
    <col min="14598" max="14598" width="5.42578125" customWidth="1"/>
    <col min="14599" max="14599" width="6.140625" customWidth="1"/>
    <col min="14600" max="14600" width="5.5703125" customWidth="1"/>
    <col min="14601" max="14601" width="4.140625" customWidth="1"/>
    <col min="14602" max="14602" width="4.85546875" customWidth="1"/>
    <col min="14603" max="14604" width="4.7109375" customWidth="1"/>
    <col min="14605" max="14605" width="6.7109375" customWidth="1"/>
    <col min="14606" max="14606" width="4.7109375" customWidth="1"/>
    <col min="14608" max="14608" width="5.7109375" customWidth="1"/>
    <col min="14609" max="14609" width="6" customWidth="1"/>
    <col min="14610" max="14610" width="5.42578125" customWidth="1"/>
    <col min="14611" max="14611" width="6.140625" customWidth="1"/>
    <col min="14612" max="14612" width="5.5703125" customWidth="1"/>
    <col min="14613" max="14613" width="4.140625" customWidth="1"/>
    <col min="14614" max="14614" width="4.85546875" customWidth="1"/>
    <col min="14615" max="14615" width="8.7109375" customWidth="1"/>
    <col min="14616" max="14616" width="4.7109375" customWidth="1"/>
    <col min="14849" max="14849" width="1.7109375" customWidth="1"/>
    <col min="14850" max="14851" width="8.7109375" customWidth="1"/>
    <col min="14852" max="14852" width="5.7109375" customWidth="1"/>
    <col min="14853" max="14853" width="6" customWidth="1"/>
    <col min="14854" max="14854" width="5.42578125" customWidth="1"/>
    <col min="14855" max="14855" width="6.140625" customWidth="1"/>
    <col min="14856" max="14856" width="5.5703125" customWidth="1"/>
    <col min="14857" max="14857" width="4.140625" customWidth="1"/>
    <col min="14858" max="14858" width="4.85546875" customWidth="1"/>
    <col min="14859" max="14860" width="4.7109375" customWidth="1"/>
    <col min="14861" max="14861" width="6.7109375" customWidth="1"/>
    <col min="14862" max="14862" width="4.7109375" customWidth="1"/>
    <col min="14864" max="14864" width="5.7109375" customWidth="1"/>
    <col min="14865" max="14865" width="6" customWidth="1"/>
    <col min="14866" max="14866" width="5.42578125" customWidth="1"/>
    <col min="14867" max="14867" width="6.140625" customWidth="1"/>
    <col min="14868" max="14868" width="5.5703125" customWidth="1"/>
    <col min="14869" max="14869" width="4.140625" customWidth="1"/>
    <col min="14870" max="14870" width="4.85546875" customWidth="1"/>
    <col min="14871" max="14871" width="8.7109375" customWidth="1"/>
    <col min="14872" max="14872" width="4.7109375" customWidth="1"/>
    <col min="15105" max="15105" width="1.7109375" customWidth="1"/>
    <col min="15106" max="15107" width="8.7109375" customWidth="1"/>
    <col min="15108" max="15108" width="5.7109375" customWidth="1"/>
    <col min="15109" max="15109" width="6" customWidth="1"/>
    <col min="15110" max="15110" width="5.42578125" customWidth="1"/>
    <col min="15111" max="15111" width="6.140625" customWidth="1"/>
    <col min="15112" max="15112" width="5.5703125" customWidth="1"/>
    <col min="15113" max="15113" width="4.140625" customWidth="1"/>
    <col min="15114" max="15114" width="4.85546875" customWidth="1"/>
    <col min="15115" max="15116" width="4.7109375" customWidth="1"/>
    <col min="15117" max="15117" width="6.7109375" customWidth="1"/>
    <col min="15118" max="15118" width="4.7109375" customWidth="1"/>
    <col min="15120" max="15120" width="5.7109375" customWidth="1"/>
    <col min="15121" max="15121" width="6" customWidth="1"/>
    <col min="15122" max="15122" width="5.42578125" customWidth="1"/>
    <col min="15123" max="15123" width="6.140625" customWidth="1"/>
    <col min="15124" max="15124" width="5.5703125" customWidth="1"/>
    <col min="15125" max="15125" width="4.140625" customWidth="1"/>
    <col min="15126" max="15126" width="4.85546875" customWidth="1"/>
    <col min="15127" max="15127" width="8.7109375" customWidth="1"/>
    <col min="15128" max="15128" width="4.7109375" customWidth="1"/>
    <col min="15361" max="15361" width="1.7109375" customWidth="1"/>
    <col min="15362" max="15363" width="8.7109375" customWidth="1"/>
    <col min="15364" max="15364" width="5.7109375" customWidth="1"/>
    <col min="15365" max="15365" width="6" customWidth="1"/>
    <col min="15366" max="15366" width="5.42578125" customWidth="1"/>
    <col min="15367" max="15367" width="6.140625" customWidth="1"/>
    <col min="15368" max="15368" width="5.5703125" customWidth="1"/>
    <col min="15369" max="15369" width="4.140625" customWidth="1"/>
    <col min="15370" max="15370" width="4.85546875" customWidth="1"/>
    <col min="15371" max="15372" width="4.7109375" customWidth="1"/>
    <col min="15373" max="15373" width="6.7109375" customWidth="1"/>
    <col min="15374" max="15374" width="4.7109375" customWidth="1"/>
    <col min="15376" max="15376" width="5.7109375" customWidth="1"/>
    <col min="15377" max="15377" width="6" customWidth="1"/>
    <col min="15378" max="15378" width="5.42578125" customWidth="1"/>
    <col min="15379" max="15379" width="6.140625" customWidth="1"/>
    <col min="15380" max="15380" width="5.5703125" customWidth="1"/>
    <col min="15381" max="15381" width="4.140625" customWidth="1"/>
    <col min="15382" max="15382" width="4.85546875" customWidth="1"/>
    <col min="15383" max="15383" width="8.7109375" customWidth="1"/>
    <col min="15384" max="15384" width="4.7109375" customWidth="1"/>
    <col min="15617" max="15617" width="1.7109375" customWidth="1"/>
    <col min="15618" max="15619" width="8.7109375" customWidth="1"/>
    <col min="15620" max="15620" width="5.7109375" customWidth="1"/>
    <col min="15621" max="15621" width="6" customWidth="1"/>
    <col min="15622" max="15622" width="5.42578125" customWidth="1"/>
    <col min="15623" max="15623" width="6.140625" customWidth="1"/>
    <col min="15624" max="15624" width="5.5703125" customWidth="1"/>
    <col min="15625" max="15625" width="4.140625" customWidth="1"/>
    <col min="15626" max="15626" width="4.85546875" customWidth="1"/>
    <col min="15627" max="15628" width="4.7109375" customWidth="1"/>
    <col min="15629" max="15629" width="6.7109375" customWidth="1"/>
    <col min="15630" max="15630" width="4.7109375" customWidth="1"/>
    <col min="15632" max="15632" width="5.7109375" customWidth="1"/>
    <col min="15633" max="15633" width="6" customWidth="1"/>
    <col min="15634" max="15634" width="5.42578125" customWidth="1"/>
    <col min="15635" max="15635" width="6.140625" customWidth="1"/>
    <col min="15636" max="15636" width="5.5703125" customWidth="1"/>
    <col min="15637" max="15637" width="4.140625" customWidth="1"/>
    <col min="15638" max="15638" width="4.85546875" customWidth="1"/>
    <col min="15639" max="15639" width="8.7109375" customWidth="1"/>
    <col min="15640" max="15640" width="4.7109375" customWidth="1"/>
    <col min="15873" max="15873" width="1.7109375" customWidth="1"/>
    <col min="15874" max="15875" width="8.7109375" customWidth="1"/>
    <col min="15876" max="15876" width="5.7109375" customWidth="1"/>
    <col min="15877" max="15877" width="6" customWidth="1"/>
    <col min="15878" max="15878" width="5.42578125" customWidth="1"/>
    <col min="15879" max="15879" width="6.140625" customWidth="1"/>
    <col min="15880" max="15880" width="5.5703125" customWidth="1"/>
    <col min="15881" max="15881" width="4.140625" customWidth="1"/>
    <col min="15882" max="15882" width="4.85546875" customWidth="1"/>
    <col min="15883" max="15884" width="4.7109375" customWidth="1"/>
    <col min="15885" max="15885" width="6.7109375" customWidth="1"/>
    <col min="15886" max="15886" width="4.7109375" customWidth="1"/>
    <col min="15888" max="15888" width="5.7109375" customWidth="1"/>
    <col min="15889" max="15889" width="6" customWidth="1"/>
    <col min="15890" max="15890" width="5.42578125" customWidth="1"/>
    <col min="15891" max="15891" width="6.140625" customWidth="1"/>
    <col min="15892" max="15892" width="5.5703125" customWidth="1"/>
    <col min="15893" max="15893" width="4.140625" customWidth="1"/>
    <col min="15894" max="15894" width="4.85546875" customWidth="1"/>
    <col min="15895" max="15895" width="8.7109375" customWidth="1"/>
    <col min="15896" max="15896" width="4.7109375" customWidth="1"/>
    <col min="16129" max="16129" width="1.7109375" customWidth="1"/>
    <col min="16130" max="16131" width="8.7109375" customWidth="1"/>
    <col min="16132" max="16132" width="5.7109375" customWidth="1"/>
    <col min="16133" max="16133" width="6" customWidth="1"/>
    <col min="16134" max="16134" width="5.42578125" customWidth="1"/>
    <col min="16135" max="16135" width="6.140625" customWidth="1"/>
    <col min="16136" max="16136" width="5.5703125" customWidth="1"/>
    <col min="16137" max="16137" width="4.140625" customWidth="1"/>
    <col min="16138" max="16138" width="4.85546875" customWidth="1"/>
    <col min="16139" max="16140" width="4.7109375" customWidth="1"/>
    <col min="16141" max="16141" width="6.7109375" customWidth="1"/>
    <col min="16142" max="16142" width="4.7109375" customWidth="1"/>
    <col min="16144" max="16144" width="5.7109375" customWidth="1"/>
    <col min="16145" max="16145" width="6" customWidth="1"/>
    <col min="16146" max="16146" width="5.42578125" customWidth="1"/>
    <col min="16147" max="16147" width="6.140625" customWidth="1"/>
    <col min="16148" max="16148" width="5.5703125" customWidth="1"/>
    <col min="16149" max="16149" width="4.140625" customWidth="1"/>
    <col min="16150" max="16150" width="4.85546875" customWidth="1"/>
    <col min="16151" max="16151" width="8.7109375" customWidth="1"/>
    <col min="16152" max="16152" width="4.7109375" customWidth="1"/>
  </cols>
  <sheetData>
    <row r="1" spans="1:50" ht="30" customHeight="1" x14ac:dyDescent="0.35">
      <c r="A1" s="50"/>
      <c r="B1" s="51" t="s">
        <v>94</v>
      </c>
      <c r="D1" s="156"/>
      <c r="E1" s="156"/>
      <c r="F1" s="156"/>
      <c r="G1" s="156"/>
      <c r="H1" s="156"/>
      <c r="I1" s="156"/>
      <c r="J1" s="156"/>
      <c r="K1" s="156"/>
      <c r="L1" s="156"/>
      <c r="M1" s="156"/>
      <c r="N1" s="156"/>
      <c r="O1" s="156"/>
      <c r="P1" s="156"/>
      <c r="Q1" s="156"/>
      <c r="R1" s="156"/>
      <c r="S1" s="156"/>
      <c r="T1" s="156"/>
      <c r="U1" s="156"/>
      <c r="V1" s="156"/>
      <c r="W1" s="156"/>
      <c r="X1" s="156"/>
      <c r="Y1" s="157"/>
      <c r="Z1" s="157"/>
      <c r="AA1" s="157"/>
      <c r="AB1" s="157"/>
      <c r="AC1" s="157"/>
      <c r="AD1" s="157"/>
      <c r="AE1" s="157"/>
      <c r="AF1" s="157"/>
      <c r="AG1" s="157"/>
      <c r="AH1" s="157"/>
      <c r="AI1" s="157"/>
      <c r="AJ1" s="157"/>
      <c r="AK1" s="157"/>
      <c r="AL1" s="157"/>
    </row>
    <row r="2" spans="1:50" ht="15" customHeight="1" x14ac:dyDescent="0.2">
      <c r="A2" s="156"/>
      <c r="B2" t="s">
        <v>136</v>
      </c>
      <c r="C2" s="156"/>
      <c r="D2" s="156"/>
      <c r="E2" s="156"/>
      <c r="F2" s="156"/>
      <c r="G2" s="156"/>
      <c r="H2" s="156"/>
      <c r="I2" s="156"/>
      <c r="J2" s="156"/>
      <c r="K2" s="156"/>
      <c r="L2" s="156"/>
      <c r="M2" s="156"/>
      <c r="N2" s="156"/>
      <c r="O2" s="156"/>
      <c r="P2" s="156"/>
      <c r="Q2" s="156"/>
      <c r="R2" s="156"/>
      <c r="S2" s="156"/>
      <c r="T2" s="156"/>
      <c r="U2" s="156"/>
      <c r="V2" s="156"/>
      <c r="W2" s="156"/>
      <c r="X2" s="156"/>
      <c r="Y2" s="157"/>
      <c r="Z2" s="157"/>
      <c r="AA2" s="157"/>
      <c r="AB2" s="157"/>
      <c r="AC2" s="157"/>
      <c r="AD2" s="157"/>
      <c r="AE2" s="157"/>
      <c r="AF2" s="157"/>
      <c r="AG2" s="157"/>
      <c r="AH2" s="157"/>
      <c r="AI2" s="157"/>
      <c r="AJ2" s="157"/>
      <c r="AK2" s="157"/>
      <c r="AL2" s="157"/>
    </row>
    <row r="3" spans="1:50" x14ac:dyDescent="0.2">
      <c r="A3" s="156"/>
      <c r="B3" s="156"/>
      <c r="C3" s="156"/>
      <c r="D3" s="156"/>
      <c r="E3" s="156"/>
      <c r="F3" s="156"/>
      <c r="G3" s="156"/>
      <c r="H3" s="156"/>
      <c r="I3" s="156"/>
      <c r="J3" s="156"/>
      <c r="K3" s="156"/>
      <c r="L3" s="156"/>
      <c r="M3" s="156"/>
      <c r="N3" s="156"/>
      <c r="O3" s="156"/>
      <c r="P3" s="156"/>
      <c r="Q3" s="156"/>
      <c r="R3" s="156"/>
      <c r="S3" s="156"/>
      <c r="T3" s="156"/>
      <c r="U3" s="156"/>
      <c r="V3" s="156"/>
      <c r="W3" s="156"/>
      <c r="X3" s="156"/>
      <c r="Y3" s="157"/>
      <c r="Z3" s="157"/>
      <c r="AA3" s="157"/>
      <c r="AB3" s="157"/>
      <c r="AC3" s="157"/>
      <c r="AD3" s="157"/>
      <c r="AE3" s="157"/>
      <c r="AF3" s="157"/>
      <c r="AG3" s="157"/>
      <c r="AH3" s="157"/>
      <c r="AI3" s="157"/>
      <c r="AJ3" s="157"/>
      <c r="AK3" s="157"/>
      <c r="AL3" s="157"/>
    </row>
    <row r="4" spans="1:50" x14ac:dyDescent="0.2">
      <c r="A4" s="156"/>
      <c r="B4" s="156"/>
      <c r="C4" s="156"/>
      <c r="D4" s="156"/>
      <c r="E4" s="156"/>
      <c r="F4" s="156"/>
      <c r="G4" s="156"/>
      <c r="H4" s="156"/>
      <c r="I4" s="156"/>
      <c r="J4" s="156"/>
      <c r="K4" s="156"/>
      <c r="L4" s="156"/>
      <c r="M4" s="156"/>
      <c r="N4" s="156"/>
      <c r="O4" s="156"/>
      <c r="P4" s="156"/>
      <c r="Q4" s="156"/>
      <c r="R4" s="156"/>
      <c r="S4" s="156"/>
      <c r="T4" s="156"/>
      <c r="U4" s="156"/>
      <c r="V4" s="156"/>
      <c r="W4" s="156"/>
      <c r="X4" s="156"/>
      <c r="Y4" s="157"/>
      <c r="Z4" s="157"/>
      <c r="AA4" s="157"/>
      <c r="AB4" s="157"/>
      <c r="AC4" s="157"/>
      <c r="AD4" s="157"/>
      <c r="AE4" s="157"/>
      <c r="AF4" s="157"/>
      <c r="AG4" s="157"/>
      <c r="AH4" s="157"/>
      <c r="AI4" s="157"/>
      <c r="AJ4" s="157"/>
      <c r="AK4" s="157"/>
      <c r="AL4" s="157"/>
    </row>
    <row r="5" spans="1:50" x14ac:dyDescent="0.2">
      <c r="A5" s="156"/>
      <c r="B5" s="156"/>
      <c r="C5" s="156"/>
      <c r="D5" s="156"/>
      <c r="E5" s="156"/>
      <c r="F5" s="156"/>
      <c r="G5" s="156"/>
      <c r="H5" s="156"/>
      <c r="I5" s="156"/>
      <c r="J5" s="156"/>
      <c r="K5" s="156"/>
      <c r="L5" s="156"/>
      <c r="M5" s="156"/>
      <c r="N5" s="156"/>
      <c r="O5" s="156"/>
      <c r="P5" s="156"/>
      <c r="Q5" s="156"/>
      <c r="R5" s="156"/>
      <c r="S5" s="156"/>
      <c r="T5" s="156"/>
      <c r="U5" s="156"/>
      <c r="V5" s="156"/>
      <c r="W5" s="156"/>
      <c r="X5" s="156"/>
      <c r="Y5" s="157"/>
      <c r="Z5" s="157"/>
      <c r="AA5" s="157"/>
      <c r="AB5" s="157"/>
      <c r="AC5" s="157"/>
      <c r="AD5" s="157"/>
      <c r="AE5" s="157"/>
      <c r="AF5" s="157"/>
      <c r="AG5" s="157"/>
      <c r="AH5" s="157"/>
      <c r="AI5" s="157"/>
      <c r="AJ5" s="157"/>
      <c r="AK5" s="157"/>
      <c r="AL5" s="157"/>
    </row>
    <row r="6" spans="1:50" x14ac:dyDescent="0.2">
      <c r="A6" s="156"/>
      <c r="B6" s="156"/>
      <c r="C6" s="156"/>
      <c r="D6" s="156"/>
      <c r="E6" s="156"/>
      <c r="F6" s="156"/>
      <c r="G6" s="156"/>
      <c r="H6" s="156"/>
      <c r="I6" s="156"/>
      <c r="J6" s="156"/>
      <c r="K6" s="156"/>
      <c r="L6" s="156"/>
      <c r="M6" s="156"/>
      <c r="N6" s="156"/>
      <c r="O6" s="156"/>
      <c r="P6" s="156"/>
      <c r="Q6" s="156"/>
      <c r="R6" s="156"/>
      <c r="S6" s="156"/>
      <c r="T6" s="156"/>
      <c r="U6" s="156"/>
      <c r="V6" s="156"/>
      <c r="W6" s="156"/>
      <c r="X6" s="156"/>
      <c r="Y6" s="157"/>
      <c r="Z6" s="157"/>
      <c r="AA6" s="157"/>
      <c r="AB6" s="157"/>
      <c r="AC6" s="157"/>
      <c r="AD6" s="157"/>
      <c r="AE6" s="157"/>
      <c r="AF6" s="157"/>
      <c r="AG6" s="157"/>
      <c r="AH6" s="157"/>
      <c r="AI6" s="157"/>
      <c r="AJ6" s="157"/>
      <c r="AK6" s="157"/>
      <c r="AL6" s="157"/>
    </row>
    <row r="7" spans="1:50" x14ac:dyDescent="0.2">
      <c r="A7" s="156"/>
      <c r="B7" s="156"/>
      <c r="C7" s="156"/>
      <c r="D7" s="156"/>
      <c r="E7" s="156"/>
      <c r="F7" s="156"/>
      <c r="G7" s="156"/>
      <c r="H7" s="156"/>
      <c r="I7" s="156"/>
      <c r="J7" s="156"/>
      <c r="K7" s="156"/>
      <c r="L7" s="156"/>
      <c r="M7" s="156"/>
      <c r="N7" s="156"/>
      <c r="O7" s="156"/>
      <c r="P7" s="156"/>
      <c r="Q7" s="156"/>
      <c r="R7" s="156"/>
      <c r="S7" s="156"/>
      <c r="T7" s="156"/>
      <c r="U7" s="156"/>
      <c r="V7" s="156"/>
      <c r="W7" s="156"/>
      <c r="X7" s="156"/>
      <c r="Y7" s="157"/>
      <c r="Z7" s="157"/>
      <c r="AA7" s="157"/>
      <c r="AB7" s="157"/>
      <c r="AC7" s="157"/>
      <c r="AD7" s="157"/>
      <c r="AE7" s="157"/>
      <c r="AF7" s="157"/>
      <c r="AG7" s="157"/>
      <c r="AH7" s="157"/>
      <c r="AI7" s="157"/>
      <c r="AJ7" s="157"/>
      <c r="AK7" s="157"/>
      <c r="AL7" s="157"/>
    </row>
    <row r="8" spans="1:50" ht="18" customHeight="1" x14ac:dyDescent="0.25">
      <c r="A8" s="52"/>
      <c r="B8" s="156"/>
      <c r="C8" s="156"/>
      <c r="D8" s="219">
        <v>2025</v>
      </c>
      <c r="E8" s="219"/>
      <c r="F8" s="219"/>
      <c r="G8" s="219"/>
      <c r="H8" s="219"/>
      <c r="I8" s="219"/>
      <c r="J8" s="219"/>
      <c r="K8" s="52"/>
      <c r="L8" s="52"/>
      <c r="M8" s="52"/>
      <c r="N8" s="52"/>
      <c r="O8" s="156"/>
      <c r="P8" s="219">
        <v>2024</v>
      </c>
      <c r="Q8" s="219"/>
      <c r="R8" s="219"/>
      <c r="S8" s="219"/>
      <c r="T8" s="219"/>
      <c r="U8" s="219"/>
      <c r="V8" s="219"/>
      <c r="W8" s="52"/>
      <c r="X8" s="52"/>
      <c r="Y8" s="157"/>
      <c r="Z8" s="157"/>
      <c r="AA8" s="157"/>
      <c r="AB8" s="157"/>
      <c r="AC8" s="157"/>
      <c r="AD8" s="157"/>
      <c r="AE8" s="157"/>
      <c r="AF8" s="157"/>
      <c r="AG8" s="157"/>
      <c r="AH8" s="157"/>
      <c r="AI8" s="157"/>
      <c r="AJ8" s="157"/>
      <c r="AK8" s="157"/>
      <c r="AL8" s="157"/>
    </row>
    <row r="9" spans="1:50" ht="15.75" customHeight="1" x14ac:dyDescent="0.25">
      <c r="A9" s="53"/>
      <c r="B9" s="54"/>
      <c r="C9" s="54"/>
      <c r="D9" s="55" t="s">
        <v>0</v>
      </c>
      <c r="E9" s="55" t="s">
        <v>1</v>
      </c>
      <c r="F9" s="55" t="s">
        <v>95</v>
      </c>
      <c r="G9" s="55" t="s">
        <v>2</v>
      </c>
      <c r="H9" s="55" t="s">
        <v>96</v>
      </c>
      <c r="I9" s="55" t="s">
        <v>3</v>
      </c>
      <c r="J9" s="55" t="s">
        <v>4</v>
      </c>
      <c r="K9" s="53"/>
      <c r="L9" s="53"/>
      <c r="M9" s="54"/>
      <c r="N9" s="54"/>
      <c r="O9" s="54"/>
      <c r="P9" s="55" t="s">
        <v>0</v>
      </c>
      <c r="Q9" s="55" t="s">
        <v>1</v>
      </c>
      <c r="R9" s="55" t="s">
        <v>95</v>
      </c>
      <c r="S9" s="55" t="s">
        <v>2</v>
      </c>
      <c r="T9" s="55" t="s">
        <v>96</v>
      </c>
      <c r="U9" s="55" t="s">
        <v>3</v>
      </c>
      <c r="V9" s="55" t="s">
        <v>4</v>
      </c>
      <c r="W9" s="53"/>
      <c r="X9" s="53"/>
      <c r="Y9" s="56"/>
      <c r="Z9" s="56"/>
      <c r="AA9" s="56"/>
      <c r="AB9" s="56"/>
      <c r="AC9" s="56"/>
      <c r="AD9" s="56"/>
      <c r="AE9" s="56"/>
      <c r="AF9" s="56"/>
      <c r="AG9" s="56"/>
      <c r="AH9" s="56"/>
      <c r="AI9" s="56"/>
      <c r="AJ9" s="56"/>
      <c r="AK9" s="56"/>
      <c r="AL9" s="56"/>
      <c r="AM9" s="57"/>
      <c r="AN9" s="57"/>
      <c r="AO9" s="57"/>
      <c r="AP9" s="57"/>
      <c r="AQ9" s="57"/>
      <c r="AR9" s="57"/>
      <c r="AS9" s="57"/>
      <c r="AT9" s="57"/>
      <c r="AU9" s="57"/>
      <c r="AV9" s="57"/>
      <c r="AW9" s="57"/>
      <c r="AX9" s="57"/>
    </row>
    <row r="10" spans="1:50" ht="20.100000000000001" customHeight="1" x14ac:dyDescent="0.2">
      <c r="A10" s="158"/>
      <c r="B10" s="156"/>
      <c r="C10" s="58" t="s">
        <v>121</v>
      </c>
      <c r="D10" s="59">
        <v>23</v>
      </c>
      <c r="E10" s="60">
        <v>24</v>
      </c>
      <c r="F10" s="60">
        <v>25</v>
      </c>
      <c r="G10" s="60">
        <v>26</v>
      </c>
      <c r="H10" s="60">
        <v>27</v>
      </c>
      <c r="I10" s="60">
        <v>28</v>
      </c>
      <c r="J10" s="61">
        <v>1</v>
      </c>
      <c r="K10" s="158"/>
      <c r="L10" s="158"/>
      <c r="M10" s="221" t="s">
        <v>97</v>
      </c>
      <c r="N10" s="222"/>
      <c r="O10" s="58" t="s">
        <v>121</v>
      </c>
      <c r="P10" s="59">
        <v>25</v>
      </c>
      <c r="Q10" s="60">
        <v>26</v>
      </c>
      <c r="R10" s="60">
        <v>27</v>
      </c>
      <c r="S10" s="60">
        <v>28</v>
      </c>
      <c r="T10" s="60">
        <v>29</v>
      </c>
      <c r="U10" s="60">
        <v>1</v>
      </c>
      <c r="V10" s="61">
        <v>2</v>
      </c>
      <c r="W10" s="158"/>
      <c r="X10" s="158"/>
      <c r="Y10" s="157"/>
      <c r="Z10" s="157"/>
      <c r="AA10" s="157"/>
      <c r="AB10" s="157"/>
      <c r="AC10" s="157"/>
      <c r="AD10" s="157"/>
      <c r="AE10" s="157"/>
      <c r="AF10" s="157"/>
      <c r="AG10" s="157"/>
      <c r="AH10" s="157"/>
      <c r="AI10" s="157"/>
      <c r="AJ10" s="157"/>
      <c r="AK10" s="157"/>
      <c r="AL10" s="157"/>
    </row>
    <row r="11" spans="1:50" ht="20.100000000000001" customHeight="1" x14ac:dyDescent="0.2">
      <c r="A11" s="158"/>
      <c r="B11" s="156"/>
      <c r="C11" s="58" t="s">
        <v>124</v>
      </c>
      <c r="D11" s="62">
        <v>2</v>
      </c>
      <c r="E11" s="63">
        <v>3</v>
      </c>
      <c r="F11" s="63">
        <v>4</v>
      </c>
      <c r="G11" s="63">
        <v>5</v>
      </c>
      <c r="H11" s="63">
        <v>6</v>
      </c>
      <c r="I11" s="63">
        <v>7</v>
      </c>
      <c r="J11" s="64">
        <v>8</v>
      </c>
      <c r="K11" s="158"/>
      <c r="L11" s="158"/>
      <c r="M11" s="221" t="s">
        <v>97</v>
      </c>
      <c r="N11" s="222"/>
      <c r="O11" s="58" t="s">
        <v>124</v>
      </c>
      <c r="P11" s="62">
        <v>3</v>
      </c>
      <c r="Q11" s="63">
        <v>4</v>
      </c>
      <c r="R11" s="63">
        <v>5</v>
      </c>
      <c r="S11" s="63">
        <v>6</v>
      </c>
      <c r="T11" s="63">
        <v>7</v>
      </c>
      <c r="U11" s="63">
        <v>8</v>
      </c>
      <c r="V11" s="64">
        <v>9</v>
      </c>
      <c r="W11" s="158"/>
      <c r="X11" s="158"/>
      <c r="Y11" s="157"/>
      <c r="Z11" s="157"/>
      <c r="AA11" s="157"/>
      <c r="AB11" s="157"/>
      <c r="AC11" s="157"/>
      <c r="AD11" s="157"/>
      <c r="AE11" s="157"/>
      <c r="AF11" s="157"/>
      <c r="AG11" s="157"/>
      <c r="AH11" s="157"/>
      <c r="AI11" s="157"/>
      <c r="AJ11" s="157"/>
      <c r="AK11" s="157"/>
      <c r="AL11" s="157"/>
    </row>
    <row r="12" spans="1:50" ht="20.100000000000001" customHeight="1" x14ac:dyDescent="0.2">
      <c r="A12" s="158"/>
      <c r="B12" s="156"/>
      <c r="C12" s="58" t="s">
        <v>124</v>
      </c>
      <c r="D12" s="65">
        <v>9</v>
      </c>
      <c r="E12" s="66">
        <v>10</v>
      </c>
      <c r="F12" s="66">
        <v>11</v>
      </c>
      <c r="G12" s="66">
        <v>12</v>
      </c>
      <c r="H12" s="66">
        <v>13</v>
      </c>
      <c r="I12" s="66">
        <v>14</v>
      </c>
      <c r="J12" s="67">
        <v>15</v>
      </c>
      <c r="K12" s="158"/>
      <c r="L12" s="158"/>
      <c r="M12" s="221" t="s">
        <v>97</v>
      </c>
      <c r="N12" s="222"/>
      <c r="O12" s="58" t="s">
        <v>124</v>
      </c>
      <c r="P12" s="65">
        <v>10</v>
      </c>
      <c r="Q12" s="66">
        <v>11</v>
      </c>
      <c r="R12" s="66">
        <v>12</v>
      </c>
      <c r="S12" s="66">
        <v>13</v>
      </c>
      <c r="T12" s="66">
        <v>14</v>
      </c>
      <c r="U12" s="66">
        <v>15</v>
      </c>
      <c r="V12" s="67">
        <v>16</v>
      </c>
      <c r="W12" s="158"/>
      <c r="X12" s="158"/>
      <c r="Y12" s="157"/>
      <c r="Z12" s="157"/>
      <c r="AA12" s="157"/>
      <c r="AB12" s="157"/>
      <c r="AC12" s="157"/>
      <c r="AD12" s="157"/>
      <c r="AE12" s="157"/>
      <c r="AF12" s="157"/>
      <c r="AG12" s="157"/>
      <c r="AH12" s="157"/>
      <c r="AI12" s="157"/>
      <c r="AJ12" s="157"/>
      <c r="AK12" s="157"/>
      <c r="AL12" s="157"/>
    </row>
    <row r="13" spans="1:50" ht="20.100000000000001" customHeight="1" x14ac:dyDescent="0.2">
      <c r="A13" s="158"/>
      <c r="B13" s="156"/>
      <c r="C13" s="58" t="s">
        <v>124</v>
      </c>
      <c r="D13" s="79">
        <v>16</v>
      </c>
      <c r="E13" s="80">
        <v>17</v>
      </c>
      <c r="F13" s="80">
        <v>18</v>
      </c>
      <c r="G13" s="80">
        <v>19</v>
      </c>
      <c r="H13" s="80">
        <v>20</v>
      </c>
      <c r="I13" s="80">
        <v>21</v>
      </c>
      <c r="J13" s="81">
        <v>22</v>
      </c>
      <c r="K13" s="158"/>
      <c r="L13" s="158"/>
      <c r="M13" s="221" t="s">
        <v>97</v>
      </c>
      <c r="N13" s="222"/>
      <c r="O13" s="58" t="s">
        <v>124</v>
      </c>
      <c r="P13" s="79">
        <v>17</v>
      </c>
      <c r="Q13" s="80">
        <v>18</v>
      </c>
      <c r="R13" s="80">
        <v>19</v>
      </c>
      <c r="S13" s="80">
        <v>20</v>
      </c>
      <c r="T13" s="80">
        <v>21</v>
      </c>
      <c r="U13" s="80">
        <v>22</v>
      </c>
      <c r="V13" s="81">
        <v>23</v>
      </c>
      <c r="W13" s="158"/>
      <c r="X13" s="158"/>
      <c r="Y13" s="157"/>
      <c r="Z13" s="157"/>
      <c r="AA13" s="157"/>
      <c r="AB13" s="157"/>
      <c r="AC13" s="157"/>
      <c r="AD13" s="157"/>
      <c r="AE13" s="157"/>
      <c r="AF13" s="157"/>
      <c r="AG13" s="157"/>
      <c r="AH13" s="157"/>
      <c r="AI13" s="157"/>
      <c r="AJ13" s="157"/>
      <c r="AK13" s="157"/>
      <c r="AL13" s="157"/>
    </row>
    <row r="14" spans="1:50" ht="20.100000000000001" customHeight="1" x14ac:dyDescent="0.2">
      <c r="A14" s="158"/>
      <c r="B14" s="156"/>
      <c r="C14" s="58" t="s">
        <v>124</v>
      </c>
      <c r="D14" s="68">
        <v>23</v>
      </c>
      <c r="E14" s="69">
        <v>24</v>
      </c>
      <c r="F14" s="69">
        <v>25</v>
      </c>
      <c r="G14" s="69">
        <v>26</v>
      </c>
      <c r="H14" s="69">
        <v>27</v>
      </c>
      <c r="I14" s="69">
        <v>28</v>
      </c>
      <c r="J14" s="70">
        <v>29</v>
      </c>
      <c r="K14" s="158"/>
      <c r="L14" s="158"/>
      <c r="M14" s="221" t="s">
        <v>97</v>
      </c>
      <c r="N14" s="222"/>
      <c r="O14" s="58" t="s">
        <v>124</v>
      </c>
      <c r="P14" s="68">
        <v>24</v>
      </c>
      <c r="Q14" s="69">
        <v>25</v>
      </c>
      <c r="R14" s="69">
        <v>26</v>
      </c>
      <c r="S14" s="69">
        <v>27</v>
      </c>
      <c r="T14" s="69">
        <v>28</v>
      </c>
      <c r="U14" s="69">
        <v>29</v>
      </c>
      <c r="V14" s="70">
        <v>30</v>
      </c>
      <c r="W14" s="158"/>
      <c r="X14" s="158"/>
      <c r="Y14" s="157"/>
      <c r="Z14" s="157"/>
      <c r="AA14" s="157"/>
      <c r="AB14" s="157"/>
      <c r="AC14" s="157"/>
      <c r="AD14" s="157"/>
      <c r="AE14" s="157"/>
      <c r="AF14" s="157"/>
      <c r="AG14" s="157"/>
      <c r="AH14" s="157"/>
      <c r="AI14" s="157"/>
      <c r="AJ14" s="157"/>
      <c r="AK14" s="157"/>
      <c r="AL14" s="157"/>
    </row>
    <row r="15" spans="1:50" ht="20.100000000000001" customHeight="1" x14ac:dyDescent="0.2">
      <c r="A15" s="158"/>
      <c r="B15" s="156"/>
      <c r="C15" s="58" t="s">
        <v>137</v>
      </c>
      <c r="D15" s="82">
        <v>30</v>
      </c>
      <c r="E15" s="83">
        <v>31</v>
      </c>
      <c r="F15" s="83">
        <v>1</v>
      </c>
      <c r="G15" s="83">
        <v>2</v>
      </c>
      <c r="H15" s="83">
        <v>3</v>
      </c>
      <c r="I15" s="83">
        <v>4</v>
      </c>
      <c r="J15" s="84">
        <v>5</v>
      </c>
      <c r="K15" s="158"/>
      <c r="L15" s="158"/>
      <c r="M15" s="221" t="s">
        <v>97</v>
      </c>
      <c r="N15" s="222"/>
      <c r="O15" s="58" t="s">
        <v>137</v>
      </c>
      <c r="P15" s="82">
        <v>31</v>
      </c>
      <c r="Q15" s="83">
        <v>1</v>
      </c>
      <c r="R15" s="83">
        <v>2</v>
      </c>
      <c r="S15" s="83">
        <v>3</v>
      </c>
      <c r="T15" s="83">
        <v>4</v>
      </c>
      <c r="U15" s="83">
        <v>5</v>
      </c>
      <c r="V15" s="84">
        <v>6</v>
      </c>
      <c r="W15" s="158"/>
      <c r="X15" s="158"/>
      <c r="Y15" s="157"/>
      <c r="Z15" s="157"/>
      <c r="AA15" s="157"/>
      <c r="AB15" s="157"/>
      <c r="AC15" s="157"/>
      <c r="AD15" s="157"/>
      <c r="AE15" s="157"/>
      <c r="AF15" s="157"/>
      <c r="AG15" s="157"/>
      <c r="AH15" s="157"/>
      <c r="AI15" s="157"/>
      <c r="AJ15" s="157"/>
      <c r="AK15" s="157"/>
      <c r="AL15" s="157"/>
    </row>
    <row r="16" spans="1:50" x14ac:dyDescent="0.2">
      <c r="A16" s="156"/>
      <c r="B16" s="156"/>
      <c r="C16" s="156"/>
      <c r="D16" s="156"/>
      <c r="E16" s="156"/>
      <c r="F16" s="156"/>
      <c r="G16" s="156"/>
      <c r="H16" s="156"/>
      <c r="I16" s="156"/>
      <c r="J16" s="156"/>
      <c r="K16" s="156"/>
      <c r="L16" s="156"/>
      <c r="M16" s="156"/>
      <c r="N16" s="156"/>
      <c r="O16" s="156"/>
      <c r="P16" s="156"/>
      <c r="Q16" s="156"/>
      <c r="R16" s="156"/>
      <c r="S16" s="156"/>
      <c r="T16" s="156"/>
      <c r="U16" s="156"/>
      <c r="V16" s="156"/>
      <c r="W16" s="156"/>
      <c r="X16" s="156"/>
      <c r="Y16" s="157"/>
      <c r="Z16" s="157"/>
      <c r="AA16" s="157"/>
      <c r="AB16" s="157"/>
      <c r="AC16" s="157"/>
      <c r="AD16" s="157"/>
      <c r="AE16" s="157"/>
      <c r="AF16" s="157"/>
      <c r="AG16" s="157"/>
      <c r="AH16" s="157"/>
      <c r="AI16" s="157"/>
      <c r="AJ16" s="157"/>
      <c r="AK16" s="157"/>
      <c r="AL16" s="157"/>
    </row>
    <row r="17" spans="1:50" x14ac:dyDescent="0.2">
      <c r="A17" s="156"/>
      <c r="B17" s="156"/>
      <c r="C17" s="156"/>
      <c r="D17" s="156"/>
      <c r="E17" s="156"/>
      <c r="F17" s="156"/>
      <c r="G17" s="156"/>
      <c r="H17" s="156"/>
      <c r="I17" s="156"/>
      <c r="J17" s="156"/>
      <c r="K17" s="156"/>
      <c r="L17" s="156"/>
      <c r="M17" s="156"/>
      <c r="N17" s="156"/>
      <c r="O17" s="156"/>
      <c r="P17" s="156"/>
      <c r="Q17" s="156"/>
      <c r="R17" s="156"/>
      <c r="S17" s="156"/>
      <c r="T17" s="156"/>
      <c r="U17" s="156"/>
      <c r="V17" s="156"/>
      <c r="W17" s="156"/>
      <c r="X17" s="156"/>
      <c r="Y17" s="157"/>
      <c r="Z17" s="157"/>
      <c r="AA17" s="157"/>
      <c r="AB17" s="157"/>
      <c r="AC17" s="157"/>
      <c r="AD17" s="157"/>
      <c r="AE17" s="157"/>
      <c r="AF17" s="157"/>
      <c r="AG17" s="157"/>
      <c r="AH17" s="157"/>
      <c r="AI17" s="157"/>
      <c r="AJ17" s="157"/>
      <c r="AK17" s="157"/>
      <c r="AL17" s="157"/>
    </row>
    <row r="18" spans="1:50" x14ac:dyDescent="0.2">
      <c r="A18" s="156"/>
      <c r="B18" s="156"/>
      <c r="C18" s="156"/>
      <c r="D18" s="223" t="s">
        <v>98</v>
      </c>
      <c r="E18" s="223"/>
      <c r="F18" s="223"/>
      <c r="G18" s="223"/>
      <c r="H18" s="223"/>
      <c r="I18" s="223"/>
      <c r="J18" s="223"/>
      <c r="K18" s="156"/>
      <c r="L18" s="156"/>
      <c r="M18" s="156"/>
      <c r="N18" s="156"/>
      <c r="O18" s="156"/>
      <c r="P18" s="223" t="s">
        <v>99</v>
      </c>
      <c r="Q18" s="223"/>
      <c r="R18" s="223"/>
      <c r="S18" s="223"/>
      <c r="T18" s="223"/>
      <c r="U18" s="223"/>
      <c r="V18" s="223"/>
      <c r="W18" s="156"/>
      <c r="X18" s="156"/>
      <c r="Y18" s="157"/>
      <c r="Z18" s="157"/>
      <c r="AA18" s="157"/>
      <c r="AB18" s="157"/>
      <c r="AC18" s="157"/>
      <c r="AD18" s="157"/>
      <c r="AE18" s="157"/>
      <c r="AF18" s="157"/>
      <c r="AG18" s="157"/>
      <c r="AH18" s="157"/>
      <c r="AI18" s="157"/>
      <c r="AJ18" s="157"/>
      <c r="AK18" s="157"/>
      <c r="AL18" s="157"/>
    </row>
    <row r="19" spans="1:50" ht="13.15" customHeight="1" x14ac:dyDescent="0.2">
      <c r="A19" s="156"/>
      <c r="B19" s="156"/>
      <c r="C19" s="220" t="s">
        <v>122</v>
      </c>
      <c r="D19" s="220"/>
      <c r="E19" s="220"/>
      <c r="F19" s="220"/>
      <c r="G19" s="156"/>
      <c r="H19" s="156" t="s">
        <v>123</v>
      </c>
      <c r="I19" s="156"/>
      <c r="J19" s="156"/>
      <c r="K19" s="156"/>
      <c r="L19" s="156"/>
      <c r="M19" s="156"/>
      <c r="N19" s="156"/>
      <c r="O19" s="220" t="s">
        <v>128</v>
      </c>
      <c r="P19" s="220"/>
      <c r="Q19" s="220"/>
      <c r="R19" s="220"/>
      <c r="S19" s="156"/>
      <c r="T19" s="156" t="s">
        <v>123</v>
      </c>
      <c r="U19" s="156"/>
      <c r="V19" s="156"/>
      <c r="W19" s="156"/>
      <c r="X19" s="156"/>
      <c r="Y19" s="157"/>
      <c r="Z19" s="157"/>
      <c r="AA19" s="157"/>
      <c r="AB19" s="157"/>
      <c r="AC19" s="157"/>
      <c r="AD19" s="157"/>
      <c r="AE19" s="157"/>
      <c r="AF19" s="157"/>
      <c r="AG19" s="157"/>
      <c r="AH19" s="157"/>
      <c r="AI19" s="157"/>
      <c r="AJ19" s="157"/>
      <c r="AK19" s="157"/>
      <c r="AL19" s="157"/>
    </row>
    <row r="20" spans="1:50" x14ac:dyDescent="0.2">
      <c r="A20" s="71"/>
      <c r="B20" s="71"/>
      <c r="C20" s="220" t="s">
        <v>129</v>
      </c>
      <c r="D20" s="220"/>
      <c r="E20" s="220"/>
      <c r="F20" s="220"/>
      <c r="G20" s="7"/>
      <c r="H20" s="7" t="s">
        <v>130</v>
      </c>
      <c r="I20" s="7"/>
      <c r="J20" s="7"/>
      <c r="K20" s="71"/>
      <c r="L20" s="71"/>
      <c r="M20" s="71"/>
      <c r="N20" s="71"/>
      <c r="O20" s="220" t="s">
        <v>131</v>
      </c>
      <c r="P20" s="220"/>
      <c r="Q20" s="220"/>
      <c r="R20" s="220"/>
      <c r="S20" s="7"/>
      <c r="T20" s="7" t="s">
        <v>130</v>
      </c>
      <c r="U20" s="7"/>
      <c r="V20" s="7"/>
      <c r="W20" s="7"/>
      <c r="X20" s="7"/>
      <c r="Y20" s="72"/>
      <c r="Z20" s="72"/>
      <c r="AA20" s="72"/>
      <c r="AB20" s="72"/>
      <c r="AC20" s="72"/>
      <c r="AD20" s="72"/>
      <c r="AE20" s="72"/>
      <c r="AF20" s="72"/>
      <c r="AG20" s="72"/>
      <c r="AH20" s="72"/>
      <c r="AI20" s="72"/>
      <c r="AJ20" s="72"/>
      <c r="AK20" s="72"/>
      <c r="AL20" s="72"/>
      <c r="AM20" s="1"/>
      <c r="AN20" s="1"/>
      <c r="AO20" s="1"/>
      <c r="AP20" s="1"/>
      <c r="AQ20" s="1"/>
      <c r="AR20" s="1"/>
      <c r="AS20" s="1"/>
      <c r="AT20" s="1"/>
      <c r="AU20" s="1"/>
      <c r="AV20" s="1"/>
      <c r="AW20" s="1"/>
      <c r="AX20" s="1"/>
    </row>
    <row r="21" spans="1:50" x14ac:dyDescent="0.2">
      <c r="A21" s="73"/>
      <c r="B21" s="73"/>
      <c r="C21" s="220"/>
      <c r="D21" s="220"/>
      <c r="E21" s="220"/>
      <c r="F21" s="220"/>
      <c r="G21" s="7"/>
      <c r="H21" s="7"/>
      <c r="I21" s="7"/>
      <c r="J21" s="7"/>
      <c r="K21" s="71"/>
      <c r="L21" s="71"/>
      <c r="M21" s="71"/>
      <c r="N21" s="71"/>
      <c r="O21" s="220" t="s">
        <v>132</v>
      </c>
      <c r="P21" s="220"/>
      <c r="Q21" s="220"/>
      <c r="R21" s="220"/>
      <c r="S21" s="74"/>
      <c r="T21" s="74" t="s">
        <v>133</v>
      </c>
      <c r="U21" s="74"/>
      <c r="V21" s="74"/>
      <c r="W21" s="74"/>
      <c r="X21" s="74"/>
      <c r="Y21" s="72"/>
      <c r="Z21" s="72"/>
      <c r="AA21" s="72"/>
      <c r="AB21" s="72"/>
      <c r="AC21" s="72"/>
      <c r="AD21" s="72"/>
      <c r="AE21" s="72"/>
      <c r="AF21" s="72"/>
      <c r="AG21" s="72"/>
      <c r="AH21" s="72"/>
      <c r="AI21" s="72"/>
      <c r="AJ21" s="72"/>
      <c r="AK21" s="72"/>
      <c r="AL21" s="72"/>
      <c r="AM21" s="1"/>
      <c r="AN21" s="1"/>
      <c r="AO21" s="1"/>
      <c r="AP21" s="1"/>
      <c r="AQ21" s="1"/>
      <c r="AR21" s="1"/>
      <c r="AS21" s="1"/>
      <c r="AT21" s="1"/>
      <c r="AU21" s="1"/>
      <c r="AV21" s="1"/>
      <c r="AW21" s="1"/>
      <c r="AX21" s="1"/>
    </row>
    <row r="22" spans="1:50" x14ac:dyDescent="0.2">
      <c r="A22" s="71"/>
      <c r="B22" s="71"/>
      <c r="C22" s="220"/>
      <c r="D22" s="220"/>
      <c r="E22" s="220"/>
      <c r="F22" s="220"/>
      <c r="G22" s="7"/>
      <c r="H22" s="7"/>
      <c r="I22" s="7"/>
      <c r="J22" s="7"/>
      <c r="K22" s="71"/>
      <c r="L22" s="71"/>
      <c r="M22" s="71"/>
      <c r="N22" s="71"/>
      <c r="O22" s="220" t="s">
        <v>138</v>
      </c>
      <c r="P22" s="220"/>
      <c r="Q22" s="220"/>
      <c r="R22" s="220"/>
      <c r="S22" s="7"/>
      <c r="T22" s="7" t="s">
        <v>139</v>
      </c>
      <c r="U22" s="7"/>
      <c r="V22" s="7"/>
      <c r="W22" s="7"/>
      <c r="X22" s="7"/>
      <c r="Y22" s="72"/>
      <c r="Z22" s="72"/>
      <c r="AA22" s="72"/>
      <c r="AB22" s="72"/>
      <c r="AC22" s="72"/>
      <c r="AD22" s="72"/>
      <c r="AE22" s="72"/>
      <c r="AF22" s="72"/>
      <c r="AG22" s="72"/>
      <c r="AH22" s="72"/>
      <c r="AI22" s="72"/>
      <c r="AJ22" s="72"/>
      <c r="AK22" s="72"/>
      <c r="AL22" s="72"/>
      <c r="AM22" s="1"/>
      <c r="AN22" s="1"/>
      <c r="AO22" s="1"/>
      <c r="AP22" s="1"/>
      <c r="AQ22" s="1"/>
      <c r="AR22" s="1"/>
      <c r="AS22" s="1"/>
      <c r="AT22" s="1"/>
      <c r="AU22" s="1"/>
      <c r="AV22" s="1"/>
      <c r="AW22" s="1"/>
      <c r="AX22" s="1"/>
    </row>
    <row r="23" spans="1:50" x14ac:dyDescent="0.2">
      <c r="A23" s="71"/>
      <c r="B23" s="71"/>
      <c r="C23" s="220"/>
      <c r="D23" s="220"/>
      <c r="E23" s="220"/>
      <c r="F23" s="220"/>
      <c r="G23" s="7"/>
      <c r="H23" s="7"/>
      <c r="I23" s="7"/>
      <c r="J23" s="71"/>
      <c r="K23" s="71"/>
      <c r="L23" s="71"/>
      <c r="M23" s="71"/>
      <c r="N23" s="71"/>
      <c r="O23" s="220"/>
      <c r="P23" s="220"/>
      <c r="Q23" s="220"/>
      <c r="R23" s="220"/>
      <c r="S23" s="7"/>
      <c r="T23" s="7"/>
      <c r="U23" s="7"/>
      <c r="V23" s="7"/>
      <c r="W23" s="7"/>
      <c r="X23" s="71"/>
      <c r="Y23" s="72"/>
      <c r="Z23" s="72"/>
      <c r="AA23" s="72"/>
      <c r="AB23" s="72"/>
      <c r="AC23" s="72"/>
      <c r="AD23" s="72"/>
      <c r="AE23" s="72"/>
      <c r="AF23" s="72"/>
      <c r="AG23" s="72"/>
      <c r="AH23" s="72"/>
      <c r="AI23" s="72"/>
      <c r="AJ23" s="72"/>
      <c r="AK23" s="72"/>
      <c r="AL23" s="72"/>
      <c r="AM23" s="1"/>
      <c r="AN23" s="1"/>
      <c r="AO23" s="1"/>
      <c r="AP23" s="1"/>
      <c r="AQ23" s="1"/>
      <c r="AR23" s="1"/>
      <c r="AS23" s="1"/>
      <c r="AT23" s="1"/>
      <c r="AU23" s="1"/>
      <c r="AV23" s="1"/>
      <c r="AW23" s="1"/>
      <c r="AX23" s="1"/>
    </row>
    <row r="24" spans="1:50" x14ac:dyDescent="0.2">
      <c r="A24" s="156"/>
      <c r="B24" s="156"/>
      <c r="C24" s="220"/>
      <c r="D24" s="220"/>
      <c r="E24" s="220"/>
      <c r="F24" s="220"/>
      <c r="G24" s="7"/>
      <c r="H24" s="7"/>
      <c r="I24" s="7"/>
      <c r="J24" s="156"/>
      <c r="K24" s="156"/>
      <c r="L24" s="156"/>
      <c r="M24" s="156"/>
      <c r="N24" s="156"/>
      <c r="O24" s="220"/>
      <c r="P24" s="220"/>
      <c r="Q24" s="220"/>
      <c r="R24" s="220"/>
      <c r="S24" s="7"/>
      <c r="T24" s="7"/>
      <c r="U24" s="7"/>
      <c r="V24" s="7"/>
      <c r="W24" s="7"/>
      <c r="X24" s="156"/>
      <c r="Y24" s="157"/>
      <c r="Z24" s="157"/>
      <c r="AA24" s="157"/>
      <c r="AB24" s="157"/>
      <c r="AC24" s="157"/>
      <c r="AD24" s="157"/>
      <c r="AE24" s="157"/>
      <c r="AF24" s="157"/>
      <c r="AG24" s="157"/>
      <c r="AH24" s="157"/>
      <c r="AI24" s="157"/>
      <c r="AJ24" s="157"/>
      <c r="AK24" s="157"/>
      <c r="AL24" s="157"/>
    </row>
    <row r="25" spans="1:50" ht="12.75" customHeight="1" x14ac:dyDescent="0.2">
      <c r="Y25" s="157"/>
      <c r="Z25" s="157"/>
      <c r="AA25" s="157"/>
      <c r="AB25" s="157"/>
      <c r="AC25" s="157"/>
      <c r="AD25" s="157"/>
      <c r="AE25" s="157"/>
      <c r="AF25" s="157"/>
      <c r="AG25" s="157"/>
      <c r="AH25" s="157"/>
      <c r="AI25" s="157"/>
      <c r="AJ25" s="157"/>
      <c r="AK25" s="157"/>
      <c r="AL25" s="157"/>
    </row>
    <row r="26" spans="1:50" x14ac:dyDescent="0.2">
      <c r="A26" s="156"/>
      <c r="B26" s="156"/>
      <c r="C26" s="220"/>
      <c r="D26" s="220"/>
      <c r="E26" s="220"/>
      <c r="F26" s="220"/>
      <c r="G26" s="7"/>
      <c r="H26" s="7"/>
      <c r="I26" s="7"/>
      <c r="J26" s="156"/>
      <c r="K26" s="156"/>
      <c r="L26" s="156"/>
      <c r="M26" s="156"/>
      <c r="N26" s="156"/>
      <c r="O26" s="220"/>
      <c r="P26" s="220"/>
      <c r="Q26" s="220"/>
      <c r="R26" s="220"/>
      <c r="S26" s="7"/>
      <c r="T26" s="7"/>
      <c r="U26" s="7"/>
      <c r="V26" s="7"/>
      <c r="W26" s="7"/>
      <c r="X26" s="156"/>
      <c r="Y26" s="157"/>
      <c r="Z26" s="157"/>
      <c r="AA26" s="157"/>
      <c r="AB26" s="157"/>
      <c r="AC26" s="157"/>
      <c r="AD26" s="157"/>
      <c r="AE26" s="157"/>
      <c r="AF26" s="157"/>
      <c r="AG26" s="157"/>
      <c r="AH26" s="157"/>
      <c r="AI26" s="157"/>
      <c r="AJ26" s="157"/>
      <c r="AK26" s="157"/>
      <c r="AL26" s="157"/>
    </row>
    <row r="27" spans="1:50" x14ac:dyDescent="0.2">
      <c r="A27" s="156"/>
      <c r="B27" s="156"/>
      <c r="C27" s="220"/>
      <c r="D27" s="224"/>
      <c r="E27" s="224"/>
      <c r="F27" s="7"/>
      <c r="G27" s="7"/>
      <c r="H27" s="7"/>
      <c r="I27" s="7"/>
      <c r="J27" s="156"/>
      <c r="K27" s="156"/>
      <c r="L27" s="156"/>
      <c r="M27" s="156"/>
      <c r="N27" s="156"/>
      <c r="O27" s="220"/>
      <c r="P27" s="224"/>
      <c r="Q27" s="224"/>
      <c r="R27" s="7"/>
      <c r="S27" s="7"/>
      <c r="T27" s="7"/>
      <c r="U27" s="7"/>
      <c r="V27" s="7"/>
      <c r="W27" s="7"/>
      <c r="X27" s="156"/>
      <c r="Y27" s="157"/>
      <c r="Z27" s="157"/>
      <c r="AA27" s="157"/>
      <c r="AB27" s="157"/>
      <c r="AC27" s="157"/>
      <c r="AD27" s="157"/>
      <c r="AE27" s="157"/>
      <c r="AF27" s="157"/>
      <c r="AG27" s="157"/>
      <c r="AH27" s="157"/>
      <c r="AI27" s="157"/>
      <c r="AJ27" s="157"/>
      <c r="AK27" s="157"/>
      <c r="AL27" s="157"/>
    </row>
    <row r="28" spans="1:50" x14ac:dyDescent="0.2">
      <c r="A28" s="156"/>
      <c r="B28" s="156"/>
      <c r="C28" s="220"/>
      <c r="D28" s="224"/>
      <c r="E28" s="224"/>
      <c r="F28" s="156"/>
      <c r="G28" s="156"/>
      <c r="H28" s="156"/>
      <c r="I28" s="156"/>
      <c r="J28" s="156"/>
      <c r="K28" s="156"/>
      <c r="L28" s="156"/>
      <c r="M28" s="156"/>
      <c r="N28" s="156"/>
      <c r="O28" s="220"/>
      <c r="P28" s="224"/>
      <c r="Q28" s="224"/>
      <c r="R28" s="156"/>
      <c r="S28" s="156"/>
      <c r="T28" s="156"/>
      <c r="U28" s="156"/>
      <c r="V28" s="156"/>
      <c r="W28" s="156"/>
      <c r="X28" s="156"/>
      <c r="Y28" s="157"/>
      <c r="Z28" s="157"/>
      <c r="AA28" s="157"/>
      <c r="AB28" s="157"/>
      <c r="AC28" s="157"/>
      <c r="AD28" s="157"/>
      <c r="AE28" s="157"/>
      <c r="AF28" s="157"/>
      <c r="AG28" s="157"/>
      <c r="AH28" s="157"/>
      <c r="AI28" s="157"/>
      <c r="AJ28" s="157"/>
      <c r="AK28" s="157"/>
      <c r="AL28" s="157"/>
    </row>
    <row r="29" spans="1:50" x14ac:dyDescent="0.2">
      <c r="A29" s="156"/>
      <c r="B29" s="156"/>
      <c r="C29" s="220"/>
      <c r="D29" s="224"/>
      <c r="E29" s="224"/>
      <c r="F29" s="156"/>
      <c r="G29" s="156"/>
      <c r="H29" s="156"/>
      <c r="I29" s="156"/>
      <c r="J29" s="156"/>
      <c r="K29" s="156"/>
      <c r="L29" s="156"/>
      <c r="M29" s="156"/>
      <c r="N29" s="156"/>
      <c r="O29" s="220"/>
      <c r="P29" s="224"/>
      <c r="Q29" s="224"/>
      <c r="R29" s="156"/>
      <c r="T29" s="156"/>
      <c r="U29" s="156"/>
      <c r="V29" s="156"/>
      <c r="W29" s="156"/>
      <c r="X29" s="156"/>
      <c r="Y29" s="157"/>
      <c r="Z29" s="157"/>
      <c r="AA29" s="157"/>
      <c r="AB29" s="157"/>
      <c r="AC29" s="157"/>
      <c r="AD29" s="157"/>
      <c r="AE29" s="157"/>
      <c r="AF29" s="157"/>
      <c r="AG29" s="157"/>
      <c r="AH29" s="157"/>
      <c r="AI29" s="157"/>
      <c r="AJ29" s="157"/>
      <c r="AK29" s="157"/>
      <c r="AL29" s="157"/>
    </row>
    <row r="30" spans="1:50" x14ac:dyDescent="0.2">
      <c r="A30" s="156"/>
      <c r="B30" s="156"/>
      <c r="C30" s="159"/>
      <c r="D30" s="156"/>
      <c r="E30" s="156"/>
      <c r="F30" s="156"/>
      <c r="G30" s="75" t="s">
        <v>100</v>
      </c>
      <c r="H30" s="156">
        <v>30</v>
      </c>
      <c r="I30" s="156"/>
      <c r="J30" s="156"/>
      <c r="K30" s="156"/>
      <c r="L30" s="156"/>
      <c r="M30" s="156"/>
      <c r="N30" s="156"/>
      <c r="O30" s="159"/>
      <c r="P30" s="156"/>
      <c r="Q30" s="156"/>
      <c r="R30" s="156"/>
      <c r="S30" s="75" t="s">
        <v>100</v>
      </c>
      <c r="T30" s="156">
        <v>30</v>
      </c>
      <c r="U30" s="156"/>
      <c r="V30" s="156"/>
      <c r="W30" s="156"/>
      <c r="X30" s="156"/>
      <c r="Y30" s="157"/>
      <c r="Z30" s="157"/>
      <c r="AA30" s="157"/>
      <c r="AB30" s="157"/>
      <c r="AC30" s="157"/>
      <c r="AD30" s="157"/>
      <c r="AE30" s="157"/>
      <c r="AF30" s="157"/>
      <c r="AG30" s="157"/>
      <c r="AH30" s="157"/>
      <c r="AI30" s="157"/>
      <c r="AJ30" s="157"/>
      <c r="AK30" s="157"/>
      <c r="AL30" s="157"/>
    </row>
    <row r="31" spans="1:50" x14ac:dyDescent="0.2">
      <c r="A31" s="156"/>
      <c r="B31" s="156"/>
      <c r="C31" s="159"/>
      <c r="D31" s="156"/>
      <c r="E31" s="156"/>
      <c r="F31" s="156"/>
      <c r="G31" s="75" t="s">
        <v>101</v>
      </c>
      <c r="H31" s="156">
        <v>12</v>
      </c>
      <c r="I31" s="156"/>
      <c r="J31" s="156"/>
      <c r="K31" s="156"/>
      <c r="L31" s="156"/>
      <c r="M31" s="156"/>
      <c r="N31" s="156"/>
      <c r="O31" s="159"/>
      <c r="P31" s="156"/>
      <c r="Q31" s="156"/>
      <c r="R31" s="156"/>
      <c r="S31" s="75" t="s">
        <v>101</v>
      </c>
      <c r="T31" s="156">
        <v>12</v>
      </c>
      <c r="U31" s="156"/>
      <c r="V31" s="156"/>
      <c r="W31" s="156"/>
      <c r="X31" s="156"/>
      <c r="Y31" s="157"/>
      <c r="Z31" s="157"/>
      <c r="AA31" s="157"/>
      <c r="AB31" s="157"/>
      <c r="AC31" s="157"/>
      <c r="AD31" s="157"/>
      <c r="AE31" s="157"/>
      <c r="AF31" s="157"/>
      <c r="AG31" s="157"/>
      <c r="AH31" s="157"/>
      <c r="AI31" s="157"/>
      <c r="AJ31" s="157"/>
      <c r="AK31" s="157"/>
      <c r="AL31" s="157"/>
    </row>
    <row r="32" spans="1:50" x14ac:dyDescent="0.2">
      <c r="A32" s="156"/>
      <c r="B32" s="156"/>
      <c r="C32" s="159"/>
      <c r="D32" s="156"/>
      <c r="E32" s="156"/>
      <c r="F32" s="156"/>
      <c r="G32" s="156"/>
      <c r="H32" s="156"/>
      <c r="I32" s="156"/>
      <c r="J32" s="156"/>
      <c r="K32" s="156"/>
      <c r="L32" s="156"/>
      <c r="M32" s="156"/>
      <c r="N32" s="156"/>
      <c r="O32" s="159"/>
      <c r="P32" s="156"/>
      <c r="Q32" s="156"/>
      <c r="R32" s="156"/>
      <c r="S32" s="156"/>
      <c r="T32" s="156"/>
      <c r="U32" s="156"/>
      <c r="V32" s="156"/>
      <c r="W32" s="156"/>
      <c r="X32" s="156"/>
      <c r="Y32" s="157"/>
      <c r="Z32" s="157"/>
      <c r="AA32" s="157"/>
      <c r="AB32" s="157"/>
      <c r="AC32" s="157"/>
      <c r="AD32" s="157"/>
      <c r="AE32" s="157"/>
      <c r="AF32" s="157"/>
      <c r="AG32" s="157"/>
      <c r="AH32" s="157"/>
      <c r="AI32" s="157"/>
      <c r="AJ32" s="157"/>
      <c r="AK32" s="157"/>
      <c r="AL32" s="157"/>
    </row>
    <row r="33" spans="1:38" x14ac:dyDescent="0.2">
      <c r="A33" s="156"/>
      <c r="B33" s="156"/>
      <c r="C33" s="159"/>
      <c r="D33" s="156"/>
      <c r="E33" s="156"/>
      <c r="F33" s="156"/>
      <c r="G33" s="156"/>
      <c r="H33" s="156"/>
      <c r="I33" s="156"/>
      <c r="J33" s="156"/>
      <c r="K33" s="156"/>
      <c r="L33" s="156"/>
      <c r="M33" s="156"/>
      <c r="N33" s="156"/>
      <c r="O33" s="159"/>
      <c r="P33" s="156"/>
      <c r="Q33" s="156"/>
      <c r="R33" s="156"/>
      <c r="S33" s="156"/>
      <c r="T33" s="156"/>
      <c r="U33" s="156"/>
      <c r="V33" s="156"/>
      <c r="W33" s="156"/>
      <c r="X33" s="156"/>
      <c r="Y33" s="157"/>
      <c r="Z33" s="157"/>
      <c r="AA33" s="157"/>
      <c r="AB33" s="157"/>
      <c r="AC33" s="157"/>
      <c r="AD33" s="157"/>
      <c r="AE33" s="157"/>
      <c r="AF33" s="157"/>
      <c r="AG33" s="157"/>
      <c r="AH33" s="157"/>
      <c r="AI33" s="157"/>
      <c r="AJ33" s="157"/>
      <c r="AK33" s="157"/>
      <c r="AL33" s="157"/>
    </row>
    <row r="34" spans="1:38" x14ac:dyDescent="0.2">
      <c r="A34" s="156"/>
      <c r="B34" s="76"/>
      <c r="C34" s="77"/>
      <c r="D34" s="156"/>
      <c r="E34" s="156"/>
      <c r="F34" s="156"/>
      <c r="G34" s="156"/>
      <c r="H34" s="156"/>
      <c r="I34" s="156"/>
      <c r="J34" s="156"/>
      <c r="K34" s="156"/>
      <c r="L34" s="156"/>
      <c r="M34" s="156"/>
      <c r="N34" s="156"/>
      <c r="O34" s="159"/>
      <c r="P34" s="156"/>
      <c r="Q34" s="156"/>
      <c r="R34" s="156"/>
      <c r="S34" s="156"/>
      <c r="T34" s="156"/>
      <c r="U34" s="156"/>
      <c r="V34" s="156"/>
      <c r="W34" s="156"/>
      <c r="X34" s="156"/>
      <c r="Y34" s="157"/>
      <c r="Z34" s="157"/>
      <c r="AA34" s="157"/>
      <c r="AB34" s="157"/>
      <c r="AC34" s="157"/>
      <c r="AD34" s="157"/>
      <c r="AE34" s="157"/>
      <c r="AF34" s="157"/>
      <c r="AG34" s="157"/>
      <c r="AH34" s="157"/>
      <c r="AI34" s="157"/>
      <c r="AJ34" s="157"/>
      <c r="AK34" s="157"/>
      <c r="AL34" s="157"/>
    </row>
    <row r="35" spans="1:38" x14ac:dyDescent="0.2">
      <c r="A35" s="156"/>
      <c r="B35" s="76"/>
      <c r="C35" s="77"/>
      <c r="D35" s="156"/>
      <c r="E35" s="156"/>
      <c r="F35" s="156"/>
      <c r="G35" s="156"/>
      <c r="H35" s="156"/>
      <c r="I35" s="156"/>
      <c r="J35" s="156"/>
      <c r="K35" s="156"/>
      <c r="L35" s="156"/>
      <c r="M35" s="156"/>
      <c r="N35" s="156"/>
      <c r="O35" s="156"/>
      <c r="P35" s="156"/>
      <c r="Q35" s="156"/>
      <c r="R35" s="156"/>
      <c r="S35" s="156"/>
      <c r="T35" s="156"/>
      <c r="U35" s="156"/>
      <c r="V35" s="156"/>
      <c r="W35" s="156"/>
      <c r="X35" s="156"/>
      <c r="Y35" s="157"/>
      <c r="Z35" s="157"/>
      <c r="AA35" s="157"/>
      <c r="AB35" s="157"/>
      <c r="AC35" s="157"/>
      <c r="AD35" s="157"/>
      <c r="AE35" s="157"/>
      <c r="AF35" s="157"/>
      <c r="AG35" s="157"/>
      <c r="AH35" s="157"/>
      <c r="AI35" s="157"/>
      <c r="AJ35" s="157"/>
      <c r="AK35" s="157"/>
      <c r="AL35" s="157"/>
    </row>
    <row r="36" spans="1:38" x14ac:dyDescent="0.2">
      <c r="A36" s="156"/>
      <c r="B36" s="156"/>
      <c r="C36" s="77"/>
      <c r="D36" s="156"/>
      <c r="E36" s="156"/>
      <c r="F36" s="156"/>
      <c r="G36" s="156"/>
      <c r="H36" s="156"/>
      <c r="I36" s="156"/>
      <c r="J36" s="156"/>
      <c r="K36" s="156"/>
      <c r="L36" s="156"/>
      <c r="M36" s="156"/>
      <c r="N36" s="156"/>
      <c r="O36" s="156"/>
      <c r="P36" s="156"/>
      <c r="Q36" s="156"/>
      <c r="R36" s="156"/>
      <c r="S36" s="156"/>
      <c r="T36" s="156"/>
      <c r="U36" s="156"/>
      <c r="V36" s="156"/>
      <c r="W36" s="156"/>
      <c r="X36" s="156"/>
      <c r="Y36" s="157"/>
      <c r="Z36" s="157"/>
      <c r="AA36" s="157"/>
      <c r="AB36" s="157"/>
      <c r="AC36" s="157"/>
      <c r="AD36" s="157"/>
      <c r="AE36" s="157"/>
      <c r="AF36" s="157"/>
      <c r="AG36" s="157"/>
      <c r="AH36" s="157"/>
      <c r="AI36" s="157"/>
      <c r="AJ36" s="157"/>
      <c r="AK36" s="157"/>
      <c r="AL36" s="157"/>
    </row>
    <row r="37" spans="1:38" x14ac:dyDescent="0.2">
      <c r="A37" s="156"/>
      <c r="C37" s="78" t="s">
        <v>140</v>
      </c>
      <c r="D37" s="156"/>
      <c r="E37" s="156"/>
      <c r="F37" s="156"/>
      <c r="G37" s="156"/>
      <c r="H37" s="156"/>
      <c r="I37" s="156"/>
      <c r="J37" s="156"/>
      <c r="K37" s="156"/>
      <c r="L37" s="156"/>
      <c r="M37" s="156"/>
      <c r="N37" s="156"/>
      <c r="O37" s="156"/>
      <c r="P37" s="156"/>
      <c r="Q37" s="156"/>
      <c r="R37" s="156"/>
      <c r="S37" s="156"/>
      <c r="T37" s="156"/>
      <c r="U37" s="156"/>
      <c r="V37" s="156"/>
      <c r="W37" s="156"/>
      <c r="X37" s="156"/>
      <c r="Y37" s="157"/>
      <c r="Z37" s="157"/>
      <c r="AA37" s="157"/>
      <c r="AB37" s="157"/>
      <c r="AC37" s="157"/>
      <c r="AD37" s="157"/>
      <c r="AE37" s="157"/>
      <c r="AF37" s="157"/>
      <c r="AG37" s="157"/>
      <c r="AH37" s="157"/>
      <c r="AI37" s="157"/>
      <c r="AJ37" s="157"/>
      <c r="AK37" s="157"/>
      <c r="AL37" s="157"/>
    </row>
    <row r="38" spans="1:38" x14ac:dyDescent="0.2">
      <c r="A38" s="156"/>
      <c r="B38" s="156"/>
      <c r="C38" s="156"/>
      <c r="D38" s="156"/>
      <c r="E38" s="156"/>
      <c r="F38" s="156"/>
      <c r="G38" s="156"/>
      <c r="H38" s="156"/>
      <c r="I38" s="156"/>
      <c r="J38" s="156"/>
      <c r="K38" s="156"/>
      <c r="L38" s="156"/>
      <c r="M38" s="156"/>
      <c r="N38" s="156"/>
      <c r="O38" s="156"/>
      <c r="P38" s="156"/>
      <c r="Q38" s="156"/>
      <c r="R38" s="156"/>
      <c r="S38" s="156"/>
      <c r="T38" s="156"/>
      <c r="U38" s="156"/>
      <c r="V38" s="156"/>
      <c r="W38" s="156"/>
      <c r="X38" s="156"/>
      <c r="Y38" s="157"/>
      <c r="Z38" s="157"/>
      <c r="AA38" s="157"/>
      <c r="AB38" s="157"/>
      <c r="AC38" s="157"/>
      <c r="AD38" s="157"/>
      <c r="AE38" s="157"/>
      <c r="AF38" s="157"/>
      <c r="AG38" s="157"/>
      <c r="AH38" s="157"/>
      <c r="AI38" s="157"/>
      <c r="AJ38" s="157"/>
      <c r="AK38" s="157"/>
      <c r="AL38" s="157"/>
    </row>
    <row r="39" spans="1:38" x14ac:dyDescent="0.2">
      <c r="A39" s="156"/>
      <c r="B39" s="156"/>
      <c r="C39" s="156"/>
      <c r="D39" s="156"/>
      <c r="E39" s="156"/>
      <c r="F39" s="156"/>
      <c r="G39" s="156"/>
      <c r="H39" s="156"/>
      <c r="I39" s="156"/>
      <c r="J39" s="156"/>
      <c r="K39" s="156"/>
      <c r="L39" s="156"/>
      <c r="M39" s="156"/>
      <c r="N39" s="156"/>
      <c r="O39" s="156"/>
      <c r="P39" s="156"/>
      <c r="Q39" s="156"/>
      <c r="R39" s="156"/>
      <c r="S39" s="156"/>
      <c r="T39" s="156"/>
      <c r="U39" s="156"/>
      <c r="V39" s="156"/>
      <c r="W39" s="156"/>
      <c r="X39" s="156"/>
      <c r="Y39" s="157"/>
      <c r="Z39" s="157"/>
      <c r="AA39" s="157"/>
      <c r="AB39" s="157"/>
      <c r="AC39" s="157"/>
      <c r="AD39" s="157"/>
      <c r="AE39" s="157"/>
      <c r="AF39" s="157"/>
      <c r="AG39" s="157"/>
      <c r="AH39" s="157"/>
      <c r="AI39" s="157"/>
      <c r="AJ39" s="157"/>
      <c r="AK39" s="157"/>
      <c r="AL39" s="157"/>
    </row>
    <row r="40" spans="1:38" x14ac:dyDescent="0.2">
      <c r="A40" s="156"/>
      <c r="B40" s="156"/>
      <c r="C40" s="156"/>
      <c r="D40" s="156"/>
      <c r="E40" s="156"/>
      <c r="F40" s="156"/>
      <c r="G40" s="156"/>
      <c r="H40" s="156"/>
      <c r="I40" s="156"/>
      <c r="J40" s="156"/>
      <c r="K40" s="156"/>
      <c r="L40" s="156"/>
      <c r="M40" s="156"/>
      <c r="N40" s="156"/>
      <c r="O40" s="156"/>
      <c r="P40" s="156"/>
      <c r="Q40" s="156"/>
      <c r="R40" s="156"/>
      <c r="S40" s="156"/>
      <c r="T40" s="156"/>
      <c r="U40" s="156"/>
      <c r="V40" s="156"/>
      <c r="W40" s="156"/>
      <c r="X40" s="156"/>
      <c r="Y40" s="157"/>
      <c r="Z40" s="157"/>
      <c r="AA40" s="157"/>
      <c r="AB40" s="157"/>
      <c r="AC40" s="157"/>
      <c r="AD40" s="157"/>
      <c r="AE40" s="157"/>
      <c r="AF40" s="157"/>
      <c r="AG40" s="157"/>
      <c r="AH40" s="157"/>
      <c r="AI40" s="157"/>
      <c r="AJ40" s="157"/>
      <c r="AK40" s="157"/>
      <c r="AL40" s="157"/>
    </row>
    <row r="41" spans="1:38" x14ac:dyDescent="0.2">
      <c r="A41" s="156"/>
      <c r="B41" s="156"/>
      <c r="C41" s="156"/>
      <c r="D41" s="156"/>
      <c r="E41" s="156"/>
      <c r="F41" s="156"/>
      <c r="G41" s="156"/>
      <c r="H41" s="156"/>
      <c r="I41" s="156"/>
      <c r="J41" s="156"/>
      <c r="K41" s="156"/>
      <c r="L41" s="156"/>
      <c r="M41" s="156"/>
      <c r="N41" s="156"/>
      <c r="O41" s="156"/>
      <c r="P41" s="156"/>
      <c r="Q41" s="156"/>
      <c r="R41" s="156"/>
      <c r="S41" s="156"/>
      <c r="T41" s="156"/>
      <c r="U41" s="156"/>
      <c r="V41" s="156"/>
      <c r="W41" s="156"/>
      <c r="X41" s="156"/>
      <c r="Y41" s="157"/>
      <c r="Z41" s="157"/>
      <c r="AA41" s="157"/>
      <c r="AB41" s="157"/>
      <c r="AC41" s="157"/>
      <c r="AD41" s="157"/>
      <c r="AE41" s="157"/>
      <c r="AF41" s="157"/>
      <c r="AG41" s="157"/>
      <c r="AH41" s="157"/>
      <c r="AI41" s="157"/>
      <c r="AJ41" s="157"/>
      <c r="AK41" s="157"/>
      <c r="AL41" s="157"/>
    </row>
    <row r="42" spans="1:38" x14ac:dyDescent="0.2">
      <c r="A42" s="156"/>
      <c r="B42" s="156"/>
      <c r="C42" s="156"/>
      <c r="D42" s="156"/>
      <c r="E42" s="156"/>
      <c r="F42" s="156"/>
      <c r="G42" s="156"/>
      <c r="H42" s="156"/>
      <c r="I42" s="156"/>
      <c r="J42" s="156"/>
      <c r="K42" s="156"/>
      <c r="L42" s="156"/>
      <c r="M42" s="156"/>
      <c r="N42" s="156"/>
      <c r="O42" s="156"/>
      <c r="P42" s="156"/>
      <c r="Q42" s="156"/>
      <c r="R42" s="156"/>
      <c r="S42" s="156"/>
      <c r="T42" s="156"/>
      <c r="U42" s="156"/>
      <c r="V42" s="156"/>
      <c r="W42" s="156"/>
      <c r="X42" s="156"/>
      <c r="Y42" s="157"/>
      <c r="Z42" s="157"/>
      <c r="AA42" s="157"/>
      <c r="AB42" s="157"/>
      <c r="AC42" s="157"/>
      <c r="AD42" s="157"/>
      <c r="AE42" s="157"/>
      <c r="AF42" s="157"/>
      <c r="AG42" s="157"/>
      <c r="AH42" s="157"/>
      <c r="AI42" s="157"/>
      <c r="AJ42" s="157"/>
      <c r="AK42" s="157"/>
      <c r="AL42" s="157"/>
    </row>
    <row r="43" spans="1:38" ht="12.75" customHeight="1" x14ac:dyDescent="0.2">
      <c r="A43" s="156"/>
      <c r="X43" s="156"/>
      <c r="Y43" s="157"/>
      <c r="Z43" s="157"/>
      <c r="AA43" s="157"/>
      <c r="AB43" s="157"/>
      <c r="AC43" s="157"/>
      <c r="AD43" s="157"/>
      <c r="AE43" s="157"/>
      <c r="AF43" s="157"/>
      <c r="AG43" s="157"/>
      <c r="AH43" s="157"/>
      <c r="AI43" s="157"/>
      <c r="AJ43" s="157"/>
      <c r="AK43" s="157"/>
      <c r="AL43" s="157"/>
    </row>
    <row r="44" spans="1:38" ht="41.25" customHeight="1" x14ac:dyDescent="0.2">
      <c r="A44" s="156"/>
      <c r="B44" s="225" t="s">
        <v>120</v>
      </c>
      <c r="C44" s="225"/>
      <c r="D44" s="225"/>
      <c r="E44" s="225"/>
      <c r="F44" s="225"/>
      <c r="G44" s="225"/>
      <c r="H44" s="225"/>
      <c r="I44" s="225"/>
      <c r="J44" s="225"/>
      <c r="K44" s="225"/>
      <c r="L44" s="225"/>
      <c r="M44" s="225"/>
      <c r="N44" s="225"/>
      <c r="O44" s="225"/>
      <c r="P44" s="225"/>
      <c r="Q44" s="225"/>
      <c r="R44" s="225"/>
      <c r="S44" s="225"/>
      <c r="T44" s="225"/>
      <c r="U44" s="225"/>
      <c r="V44" s="225"/>
      <c r="W44" s="225"/>
      <c r="X44" s="156"/>
      <c r="Y44" s="157"/>
      <c r="Z44" s="157"/>
      <c r="AA44" s="157"/>
      <c r="AB44" s="157"/>
      <c r="AC44" s="157"/>
      <c r="AD44" s="157"/>
      <c r="AE44" s="157"/>
      <c r="AF44" s="157"/>
      <c r="AG44" s="157"/>
      <c r="AH44" s="157"/>
      <c r="AI44" s="157"/>
      <c r="AJ44" s="157"/>
      <c r="AK44" s="157"/>
      <c r="AL44" s="157"/>
    </row>
    <row r="45" spans="1:38" x14ac:dyDescent="0.2">
      <c r="A45" s="156"/>
      <c r="B45" s="156"/>
      <c r="C45" s="156"/>
      <c r="D45" s="156"/>
      <c r="E45" s="156"/>
      <c r="F45" s="156"/>
      <c r="G45" s="156"/>
      <c r="H45" s="156"/>
      <c r="I45" s="156"/>
      <c r="J45" s="156"/>
      <c r="K45" s="156"/>
      <c r="L45" s="156"/>
      <c r="M45" s="156"/>
      <c r="N45" s="156"/>
      <c r="O45" s="156"/>
      <c r="P45" s="156"/>
      <c r="Q45" s="156"/>
      <c r="R45" s="156"/>
      <c r="S45" s="156"/>
      <c r="T45" s="156"/>
      <c r="U45" s="156"/>
      <c r="V45" s="156"/>
      <c r="W45" s="156"/>
      <c r="X45" s="156"/>
      <c r="Y45" s="157"/>
      <c r="Z45" s="157"/>
      <c r="AA45" s="157"/>
      <c r="AB45" s="157"/>
      <c r="AC45" s="157"/>
      <c r="AD45" s="157"/>
      <c r="AE45" s="157"/>
      <c r="AF45" s="157"/>
      <c r="AG45" s="157"/>
      <c r="AH45" s="157"/>
      <c r="AI45" s="157"/>
      <c r="AJ45" s="157"/>
      <c r="AK45" s="157"/>
      <c r="AL45" s="157"/>
    </row>
    <row r="46" spans="1:38" x14ac:dyDescent="0.2">
      <c r="A46" s="157"/>
      <c r="B46" s="157"/>
      <c r="C46" s="157"/>
      <c r="D46" s="157"/>
      <c r="E46" s="157"/>
      <c r="F46" s="157"/>
      <c r="G46" s="157"/>
      <c r="H46" s="157"/>
      <c r="I46" s="157"/>
      <c r="J46" s="157"/>
      <c r="K46" s="157"/>
      <c r="L46" s="157"/>
      <c r="M46" s="157"/>
      <c r="N46" s="157"/>
      <c r="O46" s="157"/>
      <c r="P46" s="157"/>
      <c r="Q46" s="157"/>
      <c r="R46" s="157"/>
      <c r="S46" s="157"/>
      <c r="T46" s="157"/>
      <c r="U46" s="157"/>
      <c r="V46" s="157"/>
      <c r="W46" s="157"/>
      <c r="X46" s="157"/>
      <c r="Y46" s="157"/>
      <c r="Z46" s="157"/>
      <c r="AA46" s="157"/>
      <c r="AB46" s="157"/>
      <c r="AC46" s="157"/>
      <c r="AD46" s="157"/>
      <c r="AE46" s="157"/>
      <c r="AF46" s="157"/>
      <c r="AG46" s="157"/>
      <c r="AH46" s="157"/>
      <c r="AI46" s="157"/>
      <c r="AJ46" s="157"/>
      <c r="AK46" s="157"/>
      <c r="AL46" s="157"/>
    </row>
    <row r="47" spans="1:38" x14ac:dyDescent="0.2">
      <c r="A47" s="157"/>
      <c r="B47" s="157"/>
      <c r="C47" s="157"/>
      <c r="D47" s="157"/>
      <c r="E47" s="157"/>
      <c r="F47" s="157"/>
      <c r="G47" s="157"/>
      <c r="H47" s="157"/>
      <c r="I47" s="157"/>
      <c r="J47" s="157"/>
      <c r="K47" s="157"/>
      <c r="L47" s="157"/>
      <c r="M47" s="157"/>
      <c r="N47" s="157"/>
      <c r="O47" s="157"/>
      <c r="P47" s="157"/>
      <c r="Q47" s="157"/>
      <c r="R47" s="157"/>
      <c r="S47" s="157"/>
      <c r="T47" s="157"/>
      <c r="U47" s="157"/>
      <c r="V47" s="157"/>
      <c r="W47" s="157"/>
      <c r="X47" s="157"/>
      <c r="Y47" s="157"/>
      <c r="Z47" s="157"/>
      <c r="AA47" s="157"/>
      <c r="AB47" s="157"/>
      <c r="AC47" s="157"/>
      <c r="AD47" s="157"/>
      <c r="AE47" s="157"/>
      <c r="AF47" s="157"/>
      <c r="AG47" s="157"/>
      <c r="AH47" s="157"/>
      <c r="AI47" s="157"/>
      <c r="AJ47" s="157"/>
      <c r="AK47" s="157"/>
      <c r="AL47" s="157"/>
    </row>
    <row r="48" spans="1:38" x14ac:dyDescent="0.2">
      <c r="A48" s="157"/>
      <c r="B48" s="157"/>
      <c r="C48" s="157"/>
      <c r="D48" s="157"/>
      <c r="E48" s="157"/>
      <c r="F48" s="157"/>
      <c r="G48" s="157"/>
      <c r="H48" s="157"/>
      <c r="I48" s="157"/>
      <c r="J48" s="157"/>
      <c r="K48" s="157"/>
      <c r="L48" s="157"/>
      <c r="M48" s="157"/>
      <c r="N48" s="157"/>
      <c r="O48" s="157"/>
      <c r="P48" s="157"/>
      <c r="Q48" s="157"/>
      <c r="R48" s="157"/>
      <c r="S48" s="157"/>
      <c r="T48" s="157"/>
      <c r="U48" s="157"/>
      <c r="V48" s="157"/>
      <c r="W48" s="157"/>
      <c r="X48" s="157"/>
      <c r="Y48" s="157"/>
      <c r="Z48" s="157"/>
      <c r="AA48" s="157"/>
      <c r="AB48" s="157"/>
      <c r="AC48" s="157"/>
      <c r="AD48" s="157"/>
      <c r="AE48" s="157"/>
      <c r="AF48" s="157"/>
      <c r="AG48" s="157"/>
      <c r="AH48" s="157"/>
      <c r="AI48" s="157"/>
      <c r="AJ48" s="157"/>
      <c r="AK48" s="157"/>
      <c r="AL48" s="157"/>
    </row>
    <row r="49" spans="1:38" x14ac:dyDescent="0.2">
      <c r="A49" s="157"/>
      <c r="B49" s="157"/>
      <c r="C49" s="157"/>
      <c r="D49" s="157"/>
      <c r="E49" s="157"/>
      <c r="F49" s="157"/>
      <c r="G49" s="157"/>
      <c r="H49" s="157"/>
      <c r="I49" s="157"/>
      <c r="J49" s="157"/>
      <c r="K49" s="157"/>
      <c r="L49" s="157"/>
      <c r="M49" s="157"/>
      <c r="N49" s="157"/>
      <c r="O49" s="157"/>
      <c r="P49" s="157"/>
      <c r="Q49" s="157"/>
      <c r="R49" s="157"/>
      <c r="S49" s="157"/>
      <c r="T49" s="157"/>
      <c r="U49" s="157"/>
      <c r="V49" s="157"/>
      <c r="W49" s="157"/>
      <c r="X49" s="157"/>
      <c r="Y49" s="157"/>
      <c r="Z49" s="157"/>
      <c r="AA49" s="157"/>
      <c r="AB49" s="157"/>
      <c r="AC49" s="157"/>
      <c r="AD49" s="157"/>
      <c r="AE49" s="157"/>
      <c r="AF49" s="157"/>
      <c r="AG49" s="157"/>
      <c r="AH49" s="157"/>
      <c r="AI49" s="157"/>
      <c r="AJ49" s="157"/>
      <c r="AK49" s="157"/>
      <c r="AL49" s="157"/>
    </row>
    <row r="50" spans="1:38" x14ac:dyDescent="0.2">
      <c r="A50" s="157"/>
      <c r="B50" s="157"/>
      <c r="C50" s="157"/>
      <c r="D50" s="157"/>
      <c r="E50" s="157"/>
      <c r="F50" s="157"/>
      <c r="G50" s="157"/>
      <c r="H50" s="157"/>
      <c r="I50" s="157"/>
      <c r="J50" s="157"/>
      <c r="K50" s="157"/>
      <c r="L50" s="157"/>
      <c r="M50" s="157"/>
      <c r="N50" s="157"/>
      <c r="O50" s="157"/>
      <c r="P50" s="157"/>
      <c r="Q50" s="157"/>
      <c r="R50" s="157"/>
      <c r="S50" s="157"/>
      <c r="T50" s="157"/>
      <c r="U50" s="157"/>
      <c r="V50" s="157"/>
      <c r="W50" s="157"/>
      <c r="X50" s="157"/>
      <c r="Y50" s="157"/>
      <c r="Z50" s="157"/>
      <c r="AA50" s="157"/>
      <c r="AB50" s="157"/>
      <c r="AC50" s="157"/>
      <c r="AD50" s="157"/>
      <c r="AE50" s="157"/>
      <c r="AF50" s="157"/>
      <c r="AG50" s="157"/>
      <c r="AH50" s="157"/>
      <c r="AI50" s="157"/>
      <c r="AJ50" s="157"/>
      <c r="AK50" s="157"/>
      <c r="AL50" s="157"/>
    </row>
    <row r="51" spans="1:38" x14ac:dyDescent="0.2">
      <c r="A51" s="157"/>
      <c r="B51" s="157"/>
      <c r="C51" s="157"/>
      <c r="D51" s="157"/>
      <c r="E51" s="157"/>
      <c r="F51" s="157"/>
      <c r="G51" s="157"/>
      <c r="H51" s="157"/>
      <c r="I51" s="157"/>
      <c r="J51" s="157"/>
      <c r="K51" s="157"/>
      <c r="L51" s="157"/>
      <c r="M51" s="157"/>
      <c r="N51" s="157"/>
      <c r="O51" s="157"/>
      <c r="P51" s="157"/>
      <c r="Q51" s="157"/>
      <c r="R51" s="157"/>
      <c r="S51" s="157"/>
      <c r="T51" s="157"/>
      <c r="U51" s="157"/>
      <c r="V51" s="157"/>
      <c r="W51" s="157"/>
      <c r="X51" s="157"/>
      <c r="Y51" s="157"/>
      <c r="Z51" s="157"/>
      <c r="AA51" s="157"/>
      <c r="AB51" s="157"/>
      <c r="AC51" s="157"/>
      <c r="AD51" s="157"/>
      <c r="AE51" s="157"/>
      <c r="AF51" s="157"/>
      <c r="AG51" s="157"/>
      <c r="AH51" s="157"/>
      <c r="AI51" s="157"/>
      <c r="AJ51" s="157"/>
      <c r="AK51" s="157"/>
      <c r="AL51" s="157"/>
    </row>
    <row r="52" spans="1:38" x14ac:dyDescent="0.2">
      <c r="A52" s="157"/>
      <c r="B52" s="157"/>
      <c r="C52" s="157"/>
      <c r="D52" s="157"/>
      <c r="E52" s="157"/>
      <c r="F52" s="157"/>
      <c r="G52" s="157"/>
      <c r="H52" s="157"/>
      <c r="I52" s="157"/>
      <c r="J52" s="157"/>
      <c r="K52" s="157"/>
      <c r="L52" s="157"/>
      <c r="M52" s="157"/>
      <c r="N52" s="157"/>
      <c r="O52" s="157"/>
      <c r="P52" s="157"/>
      <c r="Q52" s="157"/>
      <c r="R52" s="157"/>
      <c r="S52" s="157"/>
      <c r="T52" s="157"/>
      <c r="U52" s="157"/>
      <c r="V52" s="157"/>
      <c r="W52" s="157"/>
      <c r="X52" s="157"/>
      <c r="Y52" s="157"/>
      <c r="Z52" s="157"/>
      <c r="AA52" s="157"/>
      <c r="AB52" s="157"/>
      <c r="AC52" s="157"/>
      <c r="AD52" s="157"/>
      <c r="AE52" s="157"/>
      <c r="AF52" s="157"/>
      <c r="AG52" s="157"/>
      <c r="AH52" s="157"/>
      <c r="AI52" s="157"/>
      <c r="AJ52" s="157"/>
      <c r="AK52" s="157"/>
      <c r="AL52" s="157"/>
    </row>
    <row r="53" spans="1:38" x14ac:dyDescent="0.2">
      <c r="A53" s="157"/>
      <c r="B53" s="157"/>
      <c r="C53" s="157"/>
      <c r="D53" s="157"/>
      <c r="E53" s="157"/>
      <c r="F53" s="157"/>
      <c r="G53" s="157"/>
      <c r="H53" s="157"/>
      <c r="I53" s="157"/>
      <c r="J53" s="157"/>
      <c r="K53" s="157"/>
      <c r="L53" s="157"/>
      <c r="M53" s="157"/>
      <c r="N53" s="157"/>
      <c r="O53" s="157"/>
      <c r="P53" s="157"/>
      <c r="Q53" s="157"/>
      <c r="R53" s="157"/>
      <c r="S53" s="157"/>
      <c r="T53" s="157"/>
      <c r="U53" s="157"/>
      <c r="V53" s="157"/>
      <c r="W53" s="157"/>
      <c r="X53" s="157"/>
      <c r="Y53" s="157"/>
      <c r="Z53" s="157"/>
      <c r="AA53" s="157"/>
      <c r="AB53" s="157"/>
      <c r="AC53" s="157"/>
      <c r="AD53" s="157"/>
      <c r="AE53" s="157"/>
      <c r="AF53" s="157"/>
      <c r="AG53" s="157"/>
      <c r="AH53" s="157"/>
      <c r="AI53" s="157"/>
      <c r="AJ53" s="157"/>
      <c r="AK53" s="157"/>
      <c r="AL53" s="157"/>
    </row>
    <row r="54" spans="1:38" x14ac:dyDescent="0.2">
      <c r="A54" s="157"/>
      <c r="B54" s="157"/>
      <c r="C54" s="157"/>
      <c r="D54" s="157"/>
      <c r="E54" s="157"/>
      <c r="F54" s="157"/>
      <c r="G54" s="157"/>
      <c r="H54" s="157"/>
      <c r="I54" s="157"/>
      <c r="J54" s="157"/>
      <c r="K54" s="157"/>
      <c r="L54" s="157"/>
      <c r="M54" s="157"/>
      <c r="N54" s="157"/>
      <c r="O54" s="157"/>
      <c r="P54" s="157"/>
      <c r="Q54" s="157"/>
      <c r="R54" s="157"/>
      <c r="S54" s="157"/>
      <c r="T54" s="157"/>
      <c r="U54" s="157"/>
      <c r="V54" s="157"/>
      <c r="W54" s="157"/>
      <c r="X54" s="157"/>
      <c r="Y54" s="157"/>
      <c r="Z54" s="157"/>
      <c r="AA54" s="157"/>
      <c r="AB54" s="157"/>
      <c r="AC54" s="157"/>
      <c r="AD54" s="157"/>
      <c r="AE54" s="157"/>
      <c r="AF54" s="157"/>
      <c r="AG54" s="157"/>
      <c r="AH54" s="157"/>
      <c r="AI54" s="157"/>
      <c r="AJ54" s="157"/>
      <c r="AK54" s="157"/>
      <c r="AL54" s="157"/>
    </row>
    <row r="55" spans="1:38" x14ac:dyDescent="0.2">
      <c r="A55" s="157"/>
      <c r="B55" s="157"/>
      <c r="C55" s="157"/>
      <c r="D55" s="157"/>
      <c r="E55" s="157"/>
      <c r="F55" s="157"/>
      <c r="G55" s="157"/>
      <c r="H55" s="157"/>
      <c r="I55" s="157"/>
      <c r="J55" s="157"/>
      <c r="K55" s="157"/>
      <c r="L55" s="157"/>
      <c r="M55" s="157"/>
      <c r="N55" s="157"/>
      <c r="O55" s="157"/>
      <c r="P55" s="157"/>
      <c r="Q55" s="157"/>
      <c r="R55" s="157"/>
      <c r="S55" s="157"/>
      <c r="T55" s="157"/>
      <c r="U55" s="157"/>
      <c r="V55" s="157"/>
      <c r="W55" s="157"/>
      <c r="X55" s="157"/>
      <c r="Y55" s="157"/>
      <c r="Z55" s="157"/>
      <c r="AA55" s="157"/>
      <c r="AB55" s="157"/>
      <c r="AC55" s="157"/>
      <c r="AD55" s="157"/>
      <c r="AE55" s="157"/>
      <c r="AF55" s="157"/>
      <c r="AG55" s="157"/>
      <c r="AH55" s="157"/>
      <c r="AI55" s="157"/>
      <c r="AJ55" s="157"/>
      <c r="AK55" s="157"/>
      <c r="AL55" s="157"/>
    </row>
    <row r="56" spans="1:38" x14ac:dyDescent="0.2">
      <c r="A56" s="157"/>
      <c r="B56" s="157"/>
      <c r="C56" s="157"/>
      <c r="D56" s="157"/>
      <c r="E56" s="157"/>
      <c r="F56" s="157"/>
      <c r="G56" s="157"/>
      <c r="H56" s="157"/>
      <c r="I56" s="157"/>
      <c r="J56" s="157"/>
      <c r="K56" s="157"/>
      <c r="L56" s="157"/>
      <c r="M56" s="157"/>
      <c r="N56" s="157"/>
      <c r="O56" s="157"/>
      <c r="P56" s="157"/>
      <c r="Q56" s="157"/>
      <c r="R56" s="157"/>
      <c r="S56" s="157"/>
      <c r="T56" s="157"/>
      <c r="U56" s="157"/>
      <c r="V56" s="157"/>
      <c r="W56" s="157"/>
      <c r="X56" s="157"/>
      <c r="Y56" s="157"/>
      <c r="Z56" s="157"/>
      <c r="AA56" s="157"/>
      <c r="AB56" s="157"/>
      <c r="AC56" s="157"/>
      <c r="AD56" s="157"/>
      <c r="AE56" s="157"/>
      <c r="AF56" s="157"/>
      <c r="AG56" s="157"/>
      <c r="AH56" s="157"/>
      <c r="AI56" s="157"/>
      <c r="AJ56" s="157"/>
      <c r="AK56" s="157"/>
      <c r="AL56" s="157"/>
    </row>
    <row r="57" spans="1:38" x14ac:dyDescent="0.2">
      <c r="A57" s="157"/>
      <c r="B57" s="157"/>
      <c r="C57" s="157"/>
      <c r="D57" s="157"/>
      <c r="E57" s="157"/>
      <c r="F57" s="157"/>
      <c r="G57" s="157"/>
      <c r="H57" s="157"/>
      <c r="I57" s="157"/>
      <c r="J57" s="157"/>
      <c r="K57" s="157"/>
      <c r="L57" s="157"/>
      <c r="M57" s="157"/>
      <c r="N57" s="157"/>
      <c r="O57" s="157"/>
      <c r="P57" s="157"/>
      <c r="Q57" s="157"/>
      <c r="R57" s="157"/>
      <c r="S57" s="157"/>
      <c r="T57" s="157"/>
      <c r="U57" s="157"/>
      <c r="V57" s="157"/>
      <c r="W57" s="157"/>
      <c r="X57" s="157"/>
      <c r="Y57" s="157"/>
      <c r="Z57" s="157"/>
      <c r="AA57" s="157"/>
      <c r="AB57" s="157"/>
      <c r="AC57" s="157"/>
      <c r="AD57" s="157"/>
      <c r="AE57" s="157"/>
      <c r="AF57" s="157"/>
      <c r="AG57" s="157"/>
      <c r="AH57" s="157"/>
      <c r="AI57" s="157"/>
      <c r="AJ57" s="157"/>
      <c r="AK57" s="157"/>
      <c r="AL57" s="157"/>
    </row>
    <row r="58" spans="1:38" x14ac:dyDescent="0.2">
      <c r="A58" s="157"/>
      <c r="B58" s="157"/>
      <c r="C58" s="157"/>
      <c r="D58" s="157"/>
      <c r="E58" s="157"/>
      <c r="F58" s="157"/>
      <c r="G58" s="157"/>
      <c r="H58" s="157"/>
      <c r="I58" s="157"/>
      <c r="J58" s="157"/>
      <c r="K58" s="157"/>
      <c r="L58" s="157"/>
      <c r="M58" s="157"/>
      <c r="N58" s="157"/>
      <c r="O58" s="157"/>
      <c r="P58" s="157"/>
      <c r="Q58" s="157"/>
      <c r="R58" s="157"/>
      <c r="S58" s="157"/>
      <c r="T58" s="157"/>
      <c r="U58" s="157"/>
      <c r="V58" s="157"/>
      <c r="W58" s="157"/>
      <c r="X58" s="157"/>
      <c r="Y58" s="157"/>
      <c r="Z58" s="157"/>
      <c r="AA58" s="157"/>
      <c r="AB58" s="157"/>
      <c r="AC58" s="157"/>
      <c r="AD58" s="157"/>
      <c r="AE58" s="157"/>
      <c r="AF58" s="157"/>
      <c r="AG58" s="157"/>
      <c r="AH58" s="157"/>
      <c r="AI58" s="157"/>
      <c r="AJ58" s="157"/>
      <c r="AK58" s="157"/>
      <c r="AL58" s="157"/>
    </row>
  </sheetData>
  <mergeCells count="31">
    <mergeCell ref="M11:N11"/>
    <mergeCell ref="M10:N10"/>
    <mergeCell ref="C24:F24"/>
    <mergeCell ref="C27:E27"/>
    <mergeCell ref="B44:W44"/>
    <mergeCell ref="C29:E29"/>
    <mergeCell ref="C26:F26"/>
    <mergeCell ref="C28:E28"/>
    <mergeCell ref="M14:N14"/>
    <mergeCell ref="M13:N13"/>
    <mergeCell ref="O29:Q29"/>
    <mergeCell ref="O28:Q28"/>
    <mergeCell ref="O27:Q27"/>
    <mergeCell ref="O26:R26"/>
    <mergeCell ref="O24:R24"/>
    <mergeCell ref="P8:V8"/>
    <mergeCell ref="C23:F23"/>
    <mergeCell ref="C22:F22"/>
    <mergeCell ref="M15:N15"/>
    <mergeCell ref="C21:F21"/>
    <mergeCell ref="C20:F20"/>
    <mergeCell ref="C19:F19"/>
    <mergeCell ref="D18:J18"/>
    <mergeCell ref="O23:R23"/>
    <mergeCell ref="O22:R22"/>
    <mergeCell ref="O21:R21"/>
    <mergeCell ref="O20:R20"/>
    <mergeCell ref="O19:R19"/>
    <mergeCell ref="P18:V18"/>
    <mergeCell ref="D8:J8"/>
    <mergeCell ref="M12:N12"/>
  </mergeCells>
  <phoneticPr fontId="0" type="noConversion"/>
  <printOptions gridLinesSet="0"/>
  <pageMargins left="0" right="0" top="0" bottom="0"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51"/>
  <sheetViews>
    <sheetView topLeftCell="A24" zoomScale="80" zoomScaleNormal="80" workbookViewId="0">
      <selection activeCell="AG42" sqref="AG42:BE51"/>
    </sheetView>
  </sheetViews>
  <sheetFormatPr defaultRowHeight="12.75" x14ac:dyDescent="0.2"/>
  <cols>
    <col min="1" max="1" width="28" customWidth="1"/>
    <col min="2" max="2" width="19.5703125" customWidth="1"/>
    <col min="3" max="3" width="2.85546875" customWidth="1"/>
    <col min="4" max="5" width="5.42578125" customWidth="1"/>
    <col min="6" max="6" width="4.42578125" customWidth="1"/>
  </cols>
  <sheetData>
    <row r="1" spans="1:57" ht="18" x14ac:dyDescent="0.25">
      <c r="A1" s="44" t="s">
        <v>104</v>
      </c>
      <c r="B1" s="44" t="s">
        <v>134</v>
      </c>
    </row>
    <row r="2" spans="1:57" ht="90" x14ac:dyDescent="0.25">
      <c r="A2" s="45" t="s">
        <v>103</v>
      </c>
      <c r="B2" s="88" t="s">
        <v>135</v>
      </c>
    </row>
    <row r="3" spans="1:57" x14ac:dyDescent="0.2">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5" x14ac:dyDescent="0.25">
      <c r="C4" s="3"/>
      <c r="D4" s="238" t="s">
        <v>5</v>
      </c>
      <c r="E4" s="239"/>
      <c r="G4" s="232" t="s">
        <v>6</v>
      </c>
      <c r="H4" s="233"/>
      <c r="I4" s="233"/>
      <c r="J4" s="233"/>
      <c r="K4" s="233"/>
      <c r="L4" s="233"/>
      <c r="M4" s="233"/>
      <c r="N4" s="233"/>
      <c r="O4" s="233"/>
      <c r="P4" s="233"/>
      <c r="Q4" s="233"/>
      <c r="R4" s="233"/>
      <c r="T4" s="232" t="s">
        <v>7</v>
      </c>
      <c r="U4" s="233"/>
      <c r="V4" s="233"/>
      <c r="W4" s="233"/>
      <c r="X4" s="233"/>
      <c r="Y4" s="233"/>
      <c r="Z4" s="233"/>
      <c r="AA4" s="233"/>
      <c r="AB4" s="233"/>
      <c r="AC4" s="233"/>
      <c r="AD4" s="233"/>
      <c r="AE4" s="233"/>
      <c r="AF4" s="4"/>
      <c r="AG4" s="232" t="s">
        <v>34</v>
      </c>
      <c r="AH4" s="233"/>
      <c r="AI4" s="233"/>
      <c r="AJ4" s="233"/>
      <c r="AK4" s="233"/>
      <c r="AL4" s="233"/>
      <c r="AM4" s="233"/>
      <c r="AN4" s="233"/>
      <c r="AO4" s="233"/>
      <c r="AP4" s="233"/>
      <c r="AQ4" s="233"/>
      <c r="AR4" s="233"/>
      <c r="AT4" s="232" t="s">
        <v>35</v>
      </c>
      <c r="AU4" s="233"/>
      <c r="AV4" s="233"/>
      <c r="AW4" s="233"/>
      <c r="AX4" s="233"/>
      <c r="AY4" s="233"/>
      <c r="AZ4" s="233"/>
      <c r="BA4" s="233"/>
      <c r="BB4" s="233"/>
      <c r="BC4" s="233"/>
      <c r="BD4" s="233"/>
      <c r="BE4" s="233"/>
    </row>
    <row r="5" spans="1:57" x14ac:dyDescent="0.2">
      <c r="A5" s="32"/>
      <c r="B5" s="32"/>
      <c r="C5" s="3"/>
      <c r="D5" s="240" t="s">
        <v>8</v>
      </c>
      <c r="E5" s="242" t="s">
        <v>9</v>
      </c>
      <c r="F5" s="5"/>
      <c r="G5" s="230" t="s">
        <v>0</v>
      </c>
      <c r="H5" s="226" t="s">
        <v>1</v>
      </c>
      <c r="I5" s="226" t="s">
        <v>10</v>
      </c>
      <c r="J5" s="226" t="s">
        <v>2</v>
      </c>
      <c r="K5" s="226" t="s">
        <v>11</v>
      </c>
      <c r="L5" s="228" t="s">
        <v>12</v>
      </c>
      <c r="M5" s="5"/>
      <c r="N5" s="230" t="s">
        <v>3</v>
      </c>
      <c r="O5" s="226" t="s">
        <v>4</v>
      </c>
      <c r="P5" s="228" t="s">
        <v>13</v>
      </c>
      <c r="Q5" s="2"/>
      <c r="R5" s="234" t="s">
        <v>14</v>
      </c>
      <c r="S5" s="2"/>
      <c r="T5" s="230" t="s">
        <v>0</v>
      </c>
      <c r="U5" s="226" t="s">
        <v>1</v>
      </c>
      <c r="V5" s="226" t="s">
        <v>10</v>
      </c>
      <c r="W5" s="226" t="s">
        <v>2</v>
      </c>
      <c r="X5" s="226" t="s">
        <v>11</v>
      </c>
      <c r="Y5" s="228" t="s">
        <v>12</v>
      </c>
      <c r="Z5" s="2"/>
      <c r="AA5" s="230" t="s">
        <v>3</v>
      </c>
      <c r="AB5" s="226" t="s">
        <v>4</v>
      </c>
      <c r="AC5" s="228" t="s">
        <v>13</v>
      </c>
      <c r="AD5" s="1"/>
      <c r="AE5" s="236" t="s">
        <v>14</v>
      </c>
      <c r="AF5" s="38"/>
      <c r="AG5" s="230" t="s">
        <v>0</v>
      </c>
      <c r="AH5" s="226" t="s">
        <v>1</v>
      </c>
      <c r="AI5" s="226" t="s">
        <v>10</v>
      </c>
      <c r="AJ5" s="226" t="s">
        <v>2</v>
      </c>
      <c r="AK5" s="226" t="s">
        <v>11</v>
      </c>
      <c r="AL5" s="228" t="s">
        <v>12</v>
      </c>
      <c r="AM5" s="5"/>
      <c r="AN5" s="230" t="s">
        <v>3</v>
      </c>
      <c r="AO5" s="226" t="s">
        <v>4</v>
      </c>
      <c r="AP5" s="228" t="s">
        <v>13</v>
      </c>
      <c r="AQ5" s="2"/>
      <c r="AR5" s="234" t="s">
        <v>14</v>
      </c>
      <c r="AS5" s="2"/>
      <c r="AT5" s="230" t="s">
        <v>0</v>
      </c>
      <c r="AU5" s="226" t="s">
        <v>1</v>
      </c>
      <c r="AV5" s="226" t="s">
        <v>10</v>
      </c>
      <c r="AW5" s="226" t="s">
        <v>2</v>
      </c>
      <c r="AX5" s="226" t="s">
        <v>11</v>
      </c>
      <c r="AY5" s="228" t="s">
        <v>12</v>
      </c>
      <c r="AZ5" s="2"/>
      <c r="BA5" s="230" t="s">
        <v>3</v>
      </c>
      <c r="BB5" s="226" t="s">
        <v>4</v>
      </c>
      <c r="BC5" s="228" t="s">
        <v>13</v>
      </c>
      <c r="BD5" s="1"/>
      <c r="BE5" s="236" t="s">
        <v>14</v>
      </c>
    </row>
    <row r="6" spans="1:57" x14ac:dyDescent="0.2">
      <c r="A6" s="32"/>
      <c r="B6" s="32"/>
      <c r="C6" s="3"/>
      <c r="D6" s="241"/>
      <c r="E6" s="243"/>
      <c r="F6" s="5"/>
      <c r="G6" s="231"/>
      <c r="H6" s="227"/>
      <c r="I6" s="227"/>
      <c r="J6" s="227"/>
      <c r="K6" s="227"/>
      <c r="L6" s="229"/>
      <c r="M6" s="5"/>
      <c r="N6" s="231"/>
      <c r="O6" s="227"/>
      <c r="P6" s="229"/>
      <c r="Q6" s="2"/>
      <c r="R6" s="235"/>
      <c r="S6" s="2"/>
      <c r="T6" s="231"/>
      <c r="U6" s="227"/>
      <c r="V6" s="227"/>
      <c r="W6" s="227"/>
      <c r="X6" s="227"/>
      <c r="Y6" s="229"/>
      <c r="Z6" s="2"/>
      <c r="AA6" s="231"/>
      <c r="AB6" s="227"/>
      <c r="AC6" s="229"/>
      <c r="AD6" s="1"/>
      <c r="AE6" s="237"/>
      <c r="AF6" s="39"/>
      <c r="AG6" s="231"/>
      <c r="AH6" s="227"/>
      <c r="AI6" s="227"/>
      <c r="AJ6" s="227"/>
      <c r="AK6" s="227"/>
      <c r="AL6" s="229"/>
      <c r="AM6" s="5"/>
      <c r="AN6" s="231"/>
      <c r="AO6" s="227"/>
      <c r="AP6" s="229"/>
      <c r="AQ6" s="2"/>
      <c r="AR6" s="235"/>
      <c r="AS6" s="2"/>
      <c r="AT6" s="231"/>
      <c r="AU6" s="227"/>
      <c r="AV6" s="227"/>
      <c r="AW6" s="227"/>
      <c r="AX6" s="227"/>
      <c r="AY6" s="229"/>
      <c r="AZ6" s="2"/>
      <c r="BA6" s="231"/>
      <c r="BB6" s="227"/>
      <c r="BC6" s="229"/>
      <c r="BD6" s="1"/>
      <c r="BE6" s="237"/>
    </row>
    <row r="7" spans="1:57" ht="14.25" x14ac:dyDescent="0.2">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x14ac:dyDescent="0.2">
      <c r="A8" s="19" t="s">
        <v>15</v>
      </c>
      <c r="B8" s="3" t="str">
        <f>TRIM(A8)</f>
        <v>United States</v>
      </c>
      <c r="C8" s="9"/>
      <c r="D8" s="23" t="s">
        <v>16</v>
      </c>
      <c r="E8" s="26" t="s">
        <v>17</v>
      </c>
      <c r="F8" s="3"/>
      <c r="G8" s="160">
        <v>53.265357537879602</v>
      </c>
      <c r="H8" s="161">
        <v>62.945217486851</v>
      </c>
      <c r="I8" s="161">
        <v>67.654913822332702</v>
      </c>
      <c r="J8" s="161">
        <v>67.8232160817779</v>
      </c>
      <c r="K8" s="161">
        <v>66.046330941135494</v>
      </c>
      <c r="L8" s="162">
        <v>63.546996022013097</v>
      </c>
      <c r="M8" s="163"/>
      <c r="N8" s="164">
        <v>72.029748516867599</v>
      </c>
      <c r="O8" s="165">
        <v>72.233955379314196</v>
      </c>
      <c r="P8" s="166">
        <v>72.131850677398404</v>
      </c>
      <c r="Q8" s="163"/>
      <c r="R8" s="167">
        <v>65.999932126662301</v>
      </c>
      <c r="S8" s="168"/>
      <c r="T8" s="160">
        <v>5.2842423055873997</v>
      </c>
      <c r="U8" s="161">
        <v>1.9705850253947801</v>
      </c>
      <c r="V8" s="161">
        <v>1.38071237864128</v>
      </c>
      <c r="W8" s="161">
        <v>0.306760769832994</v>
      </c>
      <c r="X8" s="161">
        <v>0.68264801009420595</v>
      </c>
      <c r="Y8" s="162">
        <v>1.7506803030706699</v>
      </c>
      <c r="Z8" s="163"/>
      <c r="AA8" s="164">
        <v>0.20641350603528499</v>
      </c>
      <c r="AB8" s="165">
        <v>-1.3478137395688099</v>
      </c>
      <c r="AC8" s="166">
        <v>-0.57787502775191002</v>
      </c>
      <c r="AD8" s="163"/>
      <c r="AE8" s="167">
        <v>1.01197959378341</v>
      </c>
      <c r="AF8" s="29"/>
      <c r="AG8" s="160">
        <v>50.084285175166599</v>
      </c>
      <c r="AH8" s="161">
        <v>61.076064775058697</v>
      </c>
      <c r="AI8" s="161">
        <v>65.824830459664497</v>
      </c>
      <c r="AJ8" s="161">
        <v>65.575120146446906</v>
      </c>
      <c r="AK8" s="161">
        <v>63.348983708945703</v>
      </c>
      <c r="AL8" s="162">
        <v>61.1818435511384</v>
      </c>
      <c r="AM8" s="163"/>
      <c r="AN8" s="164">
        <v>69.631626035672099</v>
      </c>
      <c r="AO8" s="165">
        <v>71.208383479742594</v>
      </c>
      <c r="AP8" s="166">
        <v>70.420116697252595</v>
      </c>
      <c r="AQ8" s="163"/>
      <c r="AR8" s="167">
        <v>63.8217935227335</v>
      </c>
      <c r="AS8" s="168"/>
      <c r="AT8" s="160">
        <v>-0.67016131531280398</v>
      </c>
      <c r="AU8" s="161">
        <v>-0.69749041079317897</v>
      </c>
      <c r="AV8" s="161">
        <v>-0.68479251221915804</v>
      </c>
      <c r="AW8" s="161">
        <v>-1.48903331281684</v>
      </c>
      <c r="AX8" s="161">
        <v>-1.64771946970576</v>
      </c>
      <c r="AY8" s="162">
        <v>-1.05859570157121</v>
      </c>
      <c r="AZ8" s="163"/>
      <c r="BA8" s="164">
        <v>-0.55584198230825599</v>
      </c>
      <c r="BB8" s="165">
        <v>-0.82215405515457096</v>
      </c>
      <c r="BC8" s="166">
        <v>-0.69050756228642896</v>
      </c>
      <c r="BD8" s="163"/>
      <c r="BE8" s="167">
        <v>-0.94349207226431697</v>
      </c>
    </row>
    <row r="9" spans="1:57" x14ac:dyDescent="0.2">
      <c r="A9" s="20" t="s">
        <v>18</v>
      </c>
      <c r="B9" s="3" t="str">
        <f>TRIM(A9)</f>
        <v>Virginia</v>
      </c>
      <c r="C9" s="10"/>
      <c r="D9" s="24" t="s">
        <v>16</v>
      </c>
      <c r="E9" s="27" t="s">
        <v>17</v>
      </c>
      <c r="F9" s="3"/>
      <c r="G9" s="169">
        <v>48.477577976205097</v>
      </c>
      <c r="H9" s="163">
        <v>59.764649137995001</v>
      </c>
      <c r="I9" s="163">
        <v>64.781468747681103</v>
      </c>
      <c r="J9" s="163">
        <v>64.924311756412393</v>
      </c>
      <c r="K9" s="163">
        <v>65.657908568672397</v>
      </c>
      <c r="L9" s="170">
        <v>60.721189342811599</v>
      </c>
      <c r="M9" s="163"/>
      <c r="N9" s="171">
        <v>71.617084165548405</v>
      </c>
      <c r="O9" s="172">
        <v>71.677065490950199</v>
      </c>
      <c r="P9" s="173">
        <v>71.647074828249302</v>
      </c>
      <c r="Q9" s="163"/>
      <c r="R9" s="174">
        <v>63.842881940610297</v>
      </c>
      <c r="S9" s="168"/>
      <c r="T9" s="169">
        <v>-2.34804863572927</v>
      </c>
      <c r="U9" s="163">
        <v>-6.0306634664768097</v>
      </c>
      <c r="V9" s="163">
        <v>-5.8723822385362103</v>
      </c>
      <c r="W9" s="163">
        <v>-7.2603035434538699</v>
      </c>
      <c r="X9" s="163">
        <v>-2.0676834109359801</v>
      </c>
      <c r="Y9" s="170">
        <v>-4.8607983090870404</v>
      </c>
      <c r="Z9" s="163"/>
      <c r="AA9" s="171">
        <v>0.33021477527654097</v>
      </c>
      <c r="AB9" s="172">
        <v>-1.1865336506564399</v>
      </c>
      <c r="AC9" s="173">
        <v>-0.434252910362383</v>
      </c>
      <c r="AD9" s="163"/>
      <c r="AE9" s="174">
        <v>-3.4849414787159998</v>
      </c>
      <c r="AF9" s="30"/>
      <c r="AG9" s="169">
        <v>46.565367123215601</v>
      </c>
      <c r="AH9" s="163">
        <v>59.7646687687404</v>
      </c>
      <c r="AI9" s="163">
        <v>65.155884904502003</v>
      </c>
      <c r="AJ9" s="163">
        <v>65.057170515663501</v>
      </c>
      <c r="AK9" s="163">
        <v>61.8993200476909</v>
      </c>
      <c r="AL9" s="170">
        <v>59.6884806115335</v>
      </c>
      <c r="AM9" s="163"/>
      <c r="AN9" s="171">
        <v>68.925762913739604</v>
      </c>
      <c r="AO9" s="172">
        <v>69.879793269775206</v>
      </c>
      <c r="AP9" s="173">
        <v>69.402853320856295</v>
      </c>
      <c r="AQ9" s="163"/>
      <c r="AR9" s="174">
        <v>62.464328979776397</v>
      </c>
      <c r="AS9" s="168"/>
      <c r="AT9" s="169">
        <v>-1.30029756013162</v>
      </c>
      <c r="AU9" s="163">
        <v>-2.35422696149578</v>
      </c>
      <c r="AV9" s="163">
        <v>-1.63838580379618</v>
      </c>
      <c r="AW9" s="163">
        <v>-2.48638361654351</v>
      </c>
      <c r="AX9" s="163">
        <v>-2.5523762772902701</v>
      </c>
      <c r="AY9" s="170">
        <v>-2.1057968068828301</v>
      </c>
      <c r="AZ9" s="163"/>
      <c r="BA9" s="171">
        <v>-0.55954191910597695</v>
      </c>
      <c r="BB9" s="172">
        <v>-1.8169794195908899</v>
      </c>
      <c r="BC9" s="173">
        <v>-1.19641431358307</v>
      </c>
      <c r="BD9" s="163"/>
      <c r="BE9" s="174">
        <v>-1.81924642234585</v>
      </c>
    </row>
    <row r="10" spans="1:57" x14ac:dyDescent="0.2">
      <c r="A10" s="21" t="s">
        <v>19</v>
      </c>
      <c r="B10" s="3" t="str">
        <f t="shared" ref="B10:B45" si="0">TRIM(A10)</f>
        <v>Norfolk/Virginia Beach, VA</v>
      </c>
      <c r="C10" s="3"/>
      <c r="D10" s="24" t="s">
        <v>16</v>
      </c>
      <c r="E10" s="27" t="s">
        <v>17</v>
      </c>
      <c r="F10" s="3"/>
      <c r="G10" s="169">
        <v>48.100130672064303</v>
      </c>
      <c r="H10" s="163">
        <v>53.352635219964597</v>
      </c>
      <c r="I10" s="163">
        <v>56.281226780086598</v>
      </c>
      <c r="J10" s="163">
        <v>56.299162161469603</v>
      </c>
      <c r="K10" s="163">
        <v>57.034512798175697</v>
      </c>
      <c r="L10" s="170">
        <v>54.213533526352101</v>
      </c>
      <c r="M10" s="163"/>
      <c r="N10" s="171">
        <v>68.861615721642806</v>
      </c>
      <c r="O10" s="172">
        <v>71.713341361551599</v>
      </c>
      <c r="P10" s="173">
        <v>70.287478541597196</v>
      </c>
      <c r="Q10" s="163"/>
      <c r="R10" s="174">
        <v>58.806089244993601</v>
      </c>
      <c r="S10" s="168"/>
      <c r="T10" s="169">
        <v>-0.48195942256595298</v>
      </c>
      <c r="U10" s="163">
        <v>-2.5185837132618398</v>
      </c>
      <c r="V10" s="163">
        <v>-4.2451807614100696</v>
      </c>
      <c r="W10" s="163">
        <v>-3.8828511469125</v>
      </c>
      <c r="X10" s="163">
        <v>-1.3206363025297301</v>
      </c>
      <c r="Y10" s="170">
        <v>-2.5678913987852199</v>
      </c>
      <c r="Z10" s="163"/>
      <c r="AA10" s="171">
        <v>6.0125799330345497</v>
      </c>
      <c r="AB10" s="172">
        <v>4.0115941204981498</v>
      </c>
      <c r="AC10" s="173">
        <v>4.9822645313441596</v>
      </c>
      <c r="AD10" s="163"/>
      <c r="AE10" s="174">
        <v>-0.11471302716634001</v>
      </c>
      <c r="AF10" s="30"/>
      <c r="AG10" s="169">
        <v>45.851813870016599</v>
      </c>
      <c r="AH10" s="163">
        <v>53.475195487757901</v>
      </c>
      <c r="AI10" s="163">
        <v>57.079220612741899</v>
      </c>
      <c r="AJ10" s="163">
        <v>58.085501858736002</v>
      </c>
      <c r="AK10" s="163">
        <v>58.953980258941101</v>
      </c>
      <c r="AL10" s="170">
        <v>54.689142417638699</v>
      </c>
      <c r="AM10" s="163"/>
      <c r="AN10" s="171">
        <v>73.413023971285696</v>
      </c>
      <c r="AO10" s="172">
        <v>75.164621179123202</v>
      </c>
      <c r="AP10" s="173">
        <v>74.289091934284997</v>
      </c>
      <c r="AQ10" s="163"/>
      <c r="AR10" s="174">
        <v>60.2903584939518</v>
      </c>
      <c r="AS10" s="168"/>
      <c r="AT10" s="169">
        <v>0.865948270490426</v>
      </c>
      <c r="AU10" s="163">
        <v>-0.55226329473006597</v>
      </c>
      <c r="AV10" s="163">
        <v>-0.51755570967543196</v>
      </c>
      <c r="AW10" s="163">
        <v>-0.181048027353996</v>
      </c>
      <c r="AX10" s="163">
        <v>-0.65573063623984595</v>
      </c>
      <c r="AY10" s="170">
        <v>-0.253431274908193</v>
      </c>
      <c r="AZ10" s="163"/>
      <c r="BA10" s="171">
        <v>4.5269265690137397</v>
      </c>
      <c r="BB10" s="172">
        <v>2.57121590508511</v>
      </c>
      <c r="BC10" s="173">
        <v>3.5286866080349402</v>
      </c>
      <c r="BD10" s="163"/>
      <c r="BE10" s="174">
        <v>1.04015357031803</v>
      </c>
    </row>
    <row r="11" spans="1:57" x14ac:dyDescent="0.2">
      <c r="A11" s="21" t="s">
        <v>20</v>
      </c>
      <c r="B11" s="2" t="s">
        <v>71</v>
      </c>
      <c r="C11" s="3"/>
      <c r="D11" s="24" t="s">
        <v>16</v>
      </c>
      <c r="E11" s="27" t="s">
        <v>17</v>
      </c>
      <c r="F11" s="3"/>
      <c r="G11" s="169">
        <v>48.765298620421198</v>
      </c>
      <c r="H11" s="163">
        <v>64.3990831639493</v>
      </c>
      <c r="I11" s="163">
        <v>70.691519266531103</v>
      </c>
      <c r="J11" s="163">
        <v>71.911084201876903</v>
      </c>
      <c r="K11" s="163">
        <v>83.285040868399406</v>
      </c>
      <c r="L11" s="170">
        <v>67.810405224235595</v>
      </c>
      <c r="M11" s="163"/>
      <c r="N11" s="171">
        <v>88.630368031829704</v>
      </c>
      <c r="O11" s="172">
        <v>90.022920901267099</v>
      </c>
      <c r="P11" s="173">
        <v>89.326644466548402</v>
      </c>
      <c r="Q11" s="163"/>
      <c r="R11" s="174">
        <v>73.957902150610707</v>
      </c>
      <c r="S11" s="168"/>
      <c r="T11" s="169">
        <v>0.52864734872300001</v>
      </c>
      <c r="U11" s="163">
        <v>2.9450549566874402</v>
      </c>
      <c r="V11" s="163">
        <v>-3.4614508636624501</v>
      </c>
      <c r="W11" s="163">
        <v>-5.8370101020360803</v>
      </c>
      <c r="X11" s="163">
        <v>-0.93807030127797597</v>
      </c>
      <c r="Y11" s="170">
        <v>-1.6482953873775099</v>
      </c>
      <c r="Z11" s="163"/>
      <c r="AA11" s="171">
        <v>0.27546196319120803</v>
      </c>
      <c r="AB11" s="172">
        <v>5.5395784046270098</v>
      </c>
      <c r="AC11" s="173">
        <v>2.8607070520490798</v>
      </c>
      <c r="AD11" s="163"/>
      <c r="AE11" s="174">
        <v>-0.13765490942283401</v>
      </c>
      <c r="AF11" s="30"/>
      <c r="AG11" s="169">
        <v>47.684739715660299</v>
      </c>
      <c r="AH11" s="163">
        <v>62.327693388831797</v>
      </c>
      <c r="AI11" s="163">
        <v>69.730255689496701</v>
      </c>
      <c r="AJ11" s="163">
        <v>70.798105823080405</v>
      </c>
      <c r="AK11" s="163">
        <v>70.187255389538706</v>
      </c>
      <c r="AL11" s="170">
        <v>64.145582552927394</v>
      </c>
      <c r="AM11" s="163"/>
      <c r="AN11" s="171">
        <v>80.709500076146895</v>
      </c>
      <c r="AO11" s="172">
        <v>82.508717062620093</v>
      </c>
      <c r="AP11" s="173">
        <v>81.609108569383494</v>
      </c>
      <c r="AQ11" s="163"/>
      <c r="AR11" s="174">
        <v>69.135138295639607</v>
      </c>
      <c r="AS11" s="168"/>
      <c r="AT11" s="169">
        <v>-0.25048378341188998</v>
      </c>
      <c r="AU11" s="163">
        <v>2.1321745539056001</v>
      </c>
      <c r="AV11" s="163">
        <v>2.0026812066731798</v>
      </c>
      <c r="AW11" s="163">
        <v>2.9087596332189598</v>
      </c>
      <c r="AX11" s="163">
        <v>-1.7358762108951999</v>
      </c>
      <c r="AY11" s="170">
        <v>1.0433050962428101</v>
      </c>
      <c r="AZ11" s="163"/>
      <c r="BA11" s="171">
        <v>-4.64149607342938</v>
      </c>
      <c r="BB11" s="172">
        <v>-3.4222532646203501</v>
      </c>
      <c r="BC11" s="173">
        <v>-4.02887977418031</v>
      </c>
      <c r="BD11" s="163"/>
      <c r="BE11" s="174">
        <v>-0.72191176124339596</v>
      </c>
    </row>
    <row r="12" spans="1:57" x14ac:dyDescent="0.2">
      <c r="A12" s="21" t="s">
        <v>21</v>
      </c>
      <c r="B12" s="3" t="str">
        <f t="shared" si="0"/>
        <v>Virginia Area</v>
      </c>
      <c r="C12" s="3"/>
      <c r="D12" s="24" t="s">
        <v>16</v>
      </c>
      <c r="E12" s="27" t="s">
        <v>17</v>
      </c>
      <c r="F12" s="3"/>
      <c r="G12" s="169">
        <v>40.122494180396401</v>
      </c>
      <c r="H12" s="163">
        <v>51.5176170135828</v>
      </c>
      <c r="I12" s="163">
        <v>56.123578999706098</v>
      </c>
      <c r="J12" s="163">
        <v>58.523741722602601</v>
      </c>
      <c r="K12" s="163">
        <v>60.000451997830403</v>
      </c>
      <c r="L12" s="170">
        <v>53.257607261024397</v>
      </c>
      <c r="M12" s="163"/>
      <c r="N12" s="171">
        <v>66.988338455975395</v>
      </c>
      <c r="O12" s="172">
        <v>63.6412945217862</v>
      </c>
      <c r="P12" s="173">
        <v>65.314816488880794</v>
      </c>
      <c r="Q12" s="163"/>
      <c r="R12" s="174">
        <v>56.702568672271497</v>
      </c>
      <c r="S12" s="168"/>
      <c r="T12" s="169">
        <v>-1.5927606198293001</v>
      </c>
      <c r="U12" s="163">
        <v>-5.6033182230856999</v>
      </c>
      <c r="V12" s="163">
        <v>-0.69988554826728799</v>
      </c>
      <c r="W12" s="163">
        <v>0.139859709110665</v>
      </c>
      <c r="X12" s="163">
        <v>3.58470056268632</v>
      </c>
      <c r="Y12" s="170">
        <v>-0.72501334522638805</v>
      </c>
      <c r="Z12" s="163"/>
      <c r="AA12" s="171">
        <v>2.1886575481444202</v>
      </c>
      <c r="AB12" s="172">
        <v>1.6308825483695499</v>
      </c>
      <c r="AC12" s="173">
        <v>1.9161530543696399</v>
      </c>
      <c r="AD12" s="163"/>
      <c r="AE12" s="174">
        <v>0.12905721503064299</v>
      </c>
      <c r="AF12" s="30"/>
      <c r="AG12" s="169">
        <v>38.776006331976397</v>
      </c>
      <c r="AH12" s="163">
        <v>52.273857982813198</v>
      </c>
      <c r="AI12" s="163">
        <v>55.787539574853</v>
      </c>
      <c r="AJ12" s="163">
        <v>56.061171415649</v>
      </c>
      <c r="AK12" s="163">
        <v>54.991774130630098</v>
      </c>
      <c r="AL12" s="170">
        <v>51.578073747089803</v>
      </c>
      <c r="AM12" s="163"/>
      <c r="AN12" s="171">
        <v>63.007897965298703</v>
      </c>
      <c r="AO12" s="172">
        <v>61.201543598754697</v>
      </c>
      <c r="AP12" s="173">
        <v>62.104445135219102</v>
      </c>
      <c r="AQ12" s="163"/>
      <c r="AR12" s="174">
        <v>54.5862739254977</v>
      </c>
      <c r="AS12" s="168"/>
      <c r="AT12" s="169">
        <v>-1.92047262215714</v>
      </c>
      <c r="AU12" s="163">
        <v>-0.90300508869555396</v>
      </c>
      <c r="AV12" s="163">
        <v>1.7886105505838099</v>
      </c>
      <c r="AW12" s="163">
        <v>-0.31486688139657198</v>
      </c>
      <c r="AX12" s="163">
        <v>-0.73903106639510696</v>
      </c>
      <c r="AY12" s="170">
        <v>-0.32535619741588001</v>
      </c>
      <c r="AZ12" s="163"/>
      <c r="BA12" s="171">
        <v>1.4071396741100199</v>
      </c>
      <c r="BB12" s="172">
        <v>0.144642022255907</v>
      </c>
      <c r="BC12" s="173">
        <v>0.78067007591704796</v>
      </c>
      <c r="BD12" s="163"/>
      <c r="BE12" s="174">
        <v>3.0438864331448899E-2</v>
      </c>
    </row>
    <row r="13" spans="1:57" x14ac:dyDescent="0.2">
      <c r="A13" s="34" t="s">
        <v>22</v>
      </c>
      <c r="B13" s="2" t="s">
        <v>83</v>
      </c>
      <c r="C13" s="3"/>
      <c r="D13" s="24" t="s">
        <v>16</v>
      </c>
      <c r="E13" s="27" t="s">
        <v>17</v>
      </c>
      <c r="F13" s="3"/>
      <c r="G13" s="169">
        <v>55.394172641642001</v>
      </c>
      <c r="H13" s="163">
        <v>69.289505131449403</v>
      </c>
      <c r="I13" s="163">
        <v>75.0799592295796</v>
      </c>
      <c r="J13" s="163">
        <v>73.005412624771495</v>
      </c>
      <c r="K13" s="163">
        <v>68.830837902432094</v>
      </c>
      <c r="L13" s="170">
        <v>68.319977505974904</v>
      </c>
      <c r="M13" s="163"/>
      <c r="N13" s="171">
        <v>71.731336988612298</v>
      </c>
      <c r="O13" s="172">
        <v>72.759384226064896</v>
      </c>
      <c r="P13" s="173">
        <v>72.245360607338597</v>
      </c>
      <c r="Q13" s="163"/>
      <c r="R13" s="174">
        <v>69.441515534936002</v>
      </c>
      <c r="S13" s="168"/>
      <c r="T13" s="169">
        <v>-6.26793122121697</v>
      </c>
      <c r="U13" s="163">
        <v>-13.1849955850046</v>
      </c>
      <c r="V13" s="163">
        <v>-13.1848984224104</v>
      </c>
      <c r="W13" s="163">
        <v>-14.340008106051</v>
      </c>
      <c r="X13" s="163">
        <v>-7.4189640671089103</v>
      </c>
      <c r="Y13" s="170">
        <v>-11.265242052188499</v>
      </c>
      <c r="Z13" s="163"/>
      <c r="AA13" s="171">
        <v>-4.0012549416642296</v>
      </c>
      <c r="AB13" s="172">
        <v>-9.0738405827436495</v>
      </c>
      <c r="AC13" s="173">
        <v>-6.6244040804258697</v>
      </c>
      <c r="AD13" s="163"/>
      <c r="AE13" s="174">
        <v>-9.9346544665411507</v>
      </c>
      <c r="AF13" s="30"/>
      <c r="AG13" s="169">
        <v>55.499174047518601</v>
      </c>
      <c r="AH13" s="163">
        <v>71.801411148601105</v>
      </c>
      <c r="AI13" s="163">
        <v>77.879630605932704</v>
      </c>
      <c r="AJ13" s="163">
        <v>74.1852505974975</v>
      </c>
      <c r="AK13" s="163">
        <v>64.580257978349493</v>
      </c>
      <c r="AL13" s="170">
        <v>68.789144875579893</v>
      </c>
      <c r="AM13" s="163"/>
      <c r="AN13" s="171">
        <v>65.242557640939097</v>
      </c>
      <c r="AO13" s="172">
        <v>68.504850274145895</v>
      </c>
      <c r="AP13" s="173">
        <v>66.873703957542503</v>
      </c>
      <c r="AQ13" s="163"/>
      <c r="AR13" s="174">
        <v>68.241876041854894</v>
      </c>
      <c r="AS13" s="168"/>
      <c r="AT13" s="169">
        <v>-2.4849671412613699</v>
      </c>
      <c r="AU13" s="163">
        <v>-4.5706409124598499</v>
      </c>
      <c r="AV13" s="163">
        <v>-5.6809162053742597</v>
      </c>
      <c r="AW13" s="163">
        <v>-7.5446448512779201</v>
      </c>
      <c r="AX13" s="163">
        <v>-7.5268534293100604</v>
      </c>
      <c r="AY13" s="170">
        <v>-5.7166288584786802</v>
      </c>
      <c r="AZ13" s="163"/>
      <c r="BA13" s="171">
        <v>-4.9541270951393397</v>
      </c>
      <c r="BB13" s="172">
        <v>-6.1499566897642399</v>
      </c>
      <c r="BC13" s="173">
        <v>-5.5704082383209403</v>
      </c>
      <c r="BD13" s="163"/>
      <c r="BE13" s="174">
        <v>-5.6758511958079003</v>
      </c>
    </row>
    <row r="14" spans="1:57" x14ac:dyDescent="0.2">
      <c r="A14" s="21" t="s">
        <v>23</v>
      </c>
      <c r="B14" s="3" t="str">
        <f t="shared" si="0"/>
        <v>Arlington, VA</v>
      </c>
      <c r="C14" s="3"/>
      <c r="D14" s="24" t="s">
        <v>16</v>
      </c>
      <c r="E14" s="27" t="s">
        <v>17</v>
      </c>
      <c r="F14" s="3"/>
      <c r="G14" s="169">
        <v>65.948002536461601</v>
      </c>
      <c r="H14" s="163">
        <v>77.309236947791106</v>
      </c>
      <c r="I14" s="163">
        <v>81.272458254068894</v>
      </c>
      <c r="J14" s="163">
        <v>71.570492496300901</v>
      </c>
      <c r="K14" s="163">
        <v>71.052631578947299</v>
      </c>
      <c r="L14" s="170">
        <v>73.430564362713994</v>
      </c>
      <c r="M14" s="163"/>
      <c r="N14" s="171">
        <v>69.055168040583297</v>
      </c>
      <c r="O14" s="172">
        <v>73.958993870217697</v>
      </c>
      <c r="P14" s="173">
        <v>71.507080955400497</v>
      </c>
      <c r="Q14" s="163"/>
      <c r="R14" s="174">
        <v>72.880997674910105</v>
      </c>
      <c r="S14" s="168"/>
      <c r="T14" s="169">
        <v>-6.6499137456716504</v>
      </c>
      <c r="U14" s="163">
        <v>-16.551829324201801</v>
      </c>
      <c r="V14" s="163">
        <v>-15.574205209170801</v>
      </c>
      <c r="W14" s="163">
        <v>-25.2197915832094</v>
      </c>
      <c r="X14" s="163">
        <v>-17.783893832001201</v>
      </c>
      <c r="Y14" s="170">
        <v>-16.874295715354101</v>
      </c>
      <c r="Z14" s="163"/>
      <c r="AA14" s="171">
        <v>-14.892842236859799</v>
      </c>
      <c r="AB14" s="172">
        <v>-15.8376695326816</v>
      </c>
      <c r="AC14" s="173">
        <v>-15.384087831055201</v>
      </c>
      <c r="AD14" s="163"/>
      <c r="AE14" s="174">
        <v>-16.4618694984438</v>
      </c>
      <c r="AF14" s="30"/>
      <c r="AG14" s="169">
        <v>63.075988163178998</v>
      </c>
      <c r="AH14" s="163">
        <v>82.289685056013496</v>
      </c>
      <c r="AI14" s="163">
        <v>88.723314309871</v>
      </c>
      <c r="AJ14" s="163">
        <v>80.495666878038406</v>
      </c>
      <c r="AK14" s="163">
        <v>68.167406467977102</v>
      </c>
      <c r="AL14" s="170">
        <v>76.550412175015794</v>
      </c>
      <c r="AM14" s="163"/>
      <c r="AN14" s="171">
        <v>66.241280913126104</v>
      </c>
      <c r="AO14" s="172">
        <v>70.027478334390096</v>
      </c>
      <c r="AP14" s="173">
        <v>68.134379623758093</v>
      </c>
      <c r="AQ14" s="163"/>
      <c r="AR14" s="174">
        <v>74.145831446084998</v>
      </c>
      <c r="AS14" s="168"/>
      <c r="AT14" s="169">
        <v>-2.34305474799821</v>
      </c>
      <c r="AU14" s="163">
        <v>-6.9422288591233698</v>
      </c>
      <c r="AV14" s="163">
        <v>-5.4736328139748904</v>
      </c>
      <c r="AW14" s="163">
        <v>-12.3460475948599</v>
      </c>
      <c r="AX14" s="163">
        <v>-13.022840509790001</v>
      </c>
      <c r="AY14" s="170">
        <v>-8.2319173263094108</v>
      </c>
      <c r="AZ14" s="163"/>
      <c r="BA14" s="171">
        <v>-7.4912831974035896</v>
      </c>
      <c r="BB14" s="172">
        <v>-7.84394310507352</v>
      </c>
      <c r="BC14" s="173">
        <v>-7.6728489049491397</v>
      </c>
      <c r="BD14" s="163"/>
      <c r="BE14" s="174">
        <v>-8.0857905830446093</v>
      </c>
    </row>
    <row r="15" spans="1:57" x14ac:dyDescent="0.2">
      <c r="A15" s="21" t="s">
        <v>24</v>
      </c>
      <c r="B15" s="3" t="str">
        <f t="shared" si="0"/>
        <v>Suburban Virginia Area</v>
      </c>
      <c r="C15" s="3"/>
      <c r="D15" s="24" t="s">
        <v>16</v>
      </c>
      <c r="E15" s="27" t="s">
        <v>17</v>
      </c>
      <c r="F15" s="3"/>
      <c r="G15" s="169">
        <v>50.916530278232401</v>
      </c>
      <c r="H15" s="163">
        <v>64.942716857610407</v>
      </c>
      <c r="I15" s="163">
        <v>69.8690671031096</v>
      </c>
      <c r="J15" s="163">
        <v>69.247135842880496</v>
      </c>
      <c r="K15" s="163">
        <v>62.029459901800301</v>
      </c>
      <c r="L15" s="170">
        <v>63.4009819967266</v>
      </c>
      <c r="M15" s="163"/>
      <c r="N15" s="171">
        <v>61.031096563011403</v>
      </c>
      <c r="O15" s="172">
        <v>63.2896890343698</v>
      </c>
      <c r="P15" s="173">
        <v>62.160392798690602</v>
      </c>
      <c r="Q15" s="163"/>
      <c r="R15" s="174">
        <v>63.046527940144898</v>
      </c>
      <c r="S15" s="168"/>
      <c r="T15" s="169">
        <v>1.6669922907171499</v>
      </c>
      <c r="U15" s="163">
        <v>-5.9429116152611003</v>
      </c>
      <c r="V15" s="163">
        <v>-6.4848209870491198</v>
      </c>
      <c r="W15" s="163">
        <v>-7.8611246185362802</v>
      </c>
      <c r="X15" s="163">
        <v>-0.97930807853413104</v>
      </c>
      <c r="Y15" s="170">
        <v>-4.4129409978917504</v>
      </c>
      <c r="Z15" s="163"/>
      <c r="AA15" s="171">
        <v>-5.1212866534392703</v>
      </c>
      <c r="AB15" s="172">
        <v>-6.8159027733495803</v>
      </c>
      <c r="AC15" s="173">
        <v>-5.9916193889366802</v>
      </c>
      <c r="AD15" s="163"/>
      <c r="AE15" s="174">
        <v>-4.8629913607179001</v>
      </c>
      <c r="AF15" s="30"/>
      <c r="AG15" s="169">
        <v>48.694762684124299</v>
      </c>
      <c r="AH15" s="163">
        <v>63.375613747954098</v>
      </c>
      <c r="AI15" s="163">
        <v>67.573649754500806</v>
      </c>
      <c r="AJ15" s="163">
        <v>68.911620294599004</v>
      </c>
      <c r="AK15" s="163">
        <v>61.632569558101402</v>
      </c>
      <c r="AL15" s="170">
        <v>62.037643207855901</v>
      </c>
      <c r="AM15" s="163"/>
      <c r="AN15" s="171">
        <v>57.058101472994998</v>
      </c>
      <c r="AO15" s="172">
        <v>61.301145662847702</v>
      </c>
      <c r="AP15" s="173">
        <v>59.179623567921404</v>
      </c>
      <c r="AQ15" s="163"/>
      <c r="AR15" s="174">
        <v>61.221066167874604</v>
      </c>
      <c r="AS15" s="168"/>
      <c r="AT15" s="169">
        <v>1.92188404884804</v>
      </c>
      <c r="AU15" s="163">
        <v>-3.9719462273450201</v>
      </c>
      <c r="AV15" s="163">
        <v>-5.5688707579336603</v>
      </c>
      <c r="AW15" s="163">
        <v>-3.1630992486121898</v>
      </c>
      <c r="AX15" s="163">
        <v>2.8847986304258302</v>
      </c>
      <c r="AY15" s="170">
        <v>-1.9630212745257001</v>
      </c>
      <c r="AZ15" s="163"/>
      <c r="BA15" s="171">
        <v>-2.24997979077208</v>
      </c>
      <c r="BB15" s="172">
        <v>-1.5515179045240799</v>
      </c>
      <c r="BC15" s="173">
        <v>-1.88947113050841</v>
      </c>
      <c r="BD15" s="163"/>
      <c r="BE15" s="174">
        <v>-1.9427574532749801</v>
      </c>
    </row>
    <row r="16" spans="1:57" x14ac:dyDescent="0.2">
      <c r="A16" s="21" t="s">
        <v>25</v>
      </c>
      <c r="B16" s="3" t="str">
        <f t="shared" si="0"/>
        <v>Alexandria, VA</v>
      </c>
      <c r="C16" s="3"/>
      <c r="D16" s="24" t="s">
        <v>16</v>
      </c>
      <c r="E16" s="27" t="s">
        <v>17</v>
      </c>
      <c r="F16" s="3"/>
      <c r="G16" s="169">
        <v>53.661367065103803</v>
      </c>
      <c r="H16" s="163">
        <v>69.026343274921601</v>
      </c>
      <c r="I16" s="163">
        <v>73.505860508297502</v>
      </c>
      <c r="J16" s="163">
        <v>68.492514796332799</v>
      </c>
      <c r="K16" s="163">
        <v>64.395961471509807</v>
      </c>
      <c r="L16" s="170">
        <v>65.816409423233097</v>
      </c>
      <c r="M16" s="163"/>
      <c r="N16" s="171">
        <v>67.448067773006798</v>
      </c>
      <c r="O16" s="172">
        <v>69.641406521991399</v>
      </c>
      <c r="P16" s="173">
        <v>68.544737147499106</v>
      </c>
      <c r="Q16" s="163"/>
      <c r="R16" s="174">
        <v>66.595931630166206</v>
      </c>
      <c r="S16" s="168"/>
      <c r="T16" s="169">
        <v>-5.3446849552126396</v>
      </c>
      <c r="U16" s="163">
        <v>-12.784559439896301</v>
      </c>
      <c r="V16" s="163">
        <v>-15.924152830786101</v>
      </c>
      <c r="W16" s="163">
        <v>-21.383709584411498</v>
      </c>
      <c r="X16" s="163">
        <v>-12.111284784474</v>
      </c>
      <c r="Y16" s="170">
        <v>-14.224809266968199</v>
      </c>
      <c r="Z16" s="163"/>
      <c r="AA16" s="171">
        <v>-7.0814980873969997</v>
      </c>
      <c r="AB16" s="172">
        <v>-13.497079552149801</v>
      </c>
      <c r="AC16" s="173">
        <v>-10.4552175192071</v>
      </c>
      <c r="AD16" s="163"/>
      <c r="AE16" s="174">
        <v>-13.14962198782</v>
      </c>
      <c r="AF16" s="30"/>
      <c r="AG16" s="169">
        <v>51.4564233491934</v>
      </c>
      <c r="AH16" s="163">
        <v>68.495416038064207</v>
      </c>
      <c r="AI16" s="163">
        <v>76.169200417778796</v>
      </c>
      <c r="AJ16" s="163">
        <v>73.607403968898595</v>
      </c>
      <c r="AK16" s="163">
        <v>64.120343507021005</v>
      </c>
      <c r="AL16" s="170">
        <v>66.769757456191201</v>
      </c>
      <c r="AM16" s="163"/>
      <c r="AN16" s="171">
        <v>62.893118254612901</v>
      </c>
      <c r="AO16" s="172">
        <v>66.4210282000696</v>
      </c>
      <c r="AP16" s="173">
        <v>64.6570732273413</v>
      </c>
      <c r="AQ16" s="163"/>
      <c r="AR16" s="174">
        <v>66.166133390805498</v>
      </c>
      <c r="AS16" s="168"/>
      <c r="AT16" s="169">
        <v>-8.2644283357801598</v>
      </c>
      <c r="AU16" s="163">
        <v>-8.88688533583945</v>
      </c>
      <c r="AV16" s="163">
        <v>-9.7297131858643109</v>
      </c>
      <c r="AW16" s="163">
        <v>-10.736634463107301</v>
      </c>
      <c r="AX16" s="163">
        <v>-9.6625983134819098</v>
      </c>
      <c r="AY16" s="170">
        <v>-9.5474157658224694</v>
      </c>
      <c r="AZ16" s="163"/>
      <c r="BA16" s="171">
        <v>-8.3379717513573297</v>
      </c>
      <c r="BB16" s="172">
        <v>-11.0099376606387</v>
      </c>
      <c r="BC16" s="173">
        <v>-9.7301400089562105</v>
      </c>
      <c r="BD16" s="163"/>
      <c r="BE16" s="174">
        <v>-9.5985063948945903</v>
      </c>
    </row>
    <row r="17" spans="1:57" x14ac:dyDescent="0.2">
      <c r="A17" s="21" t="s">
        <v>26</v>
      </c>
      <c r="B17" s="3" t="str">
        <f t="shared" si="0"/>
        <v>Fairfax/Tysons Corner, VA</v>
      </c>
      <c r="C17" s="3"/>
      <c r="D17" s="24" t="s">
        <v>16</v>
      </c>
      <c r="E17" s="27" t="s">
        <v>17</v>
      </c>
      <c r="F17" s="3"/>
      <c r="G17" s="169">
        <v>52.044824399260598</v>
      </c>
      <c r="H17" s="163">
        <v>70.055452865064595</v>
      </c>
      <c r="I17" s="163">
        <v>81.792975970425104</v>
      </c>
      <c r="J17" s="163">
        <v>78.535120147874295</v>
      </c>
      <c r="K17" s="163">
        <v>63.8978743068391</v>
      </c>
      <c r="L17" s="170">
        <v>69.2652495378927</v>
      </c>
      <c r="M17" s="163"/>
      <c r="N17" s="171">
        <v>62.881238447319703</v>
      </c>
      <c r="O17" s="172">
        <v>63.793900184842798</v>
      </c>
      <c r="P17" s="173">
        <v>63.3375693160813</v>
      </c>
      <c r="Q17" s="163"/>
      <c r="R17" s="174">
        <v>67.571626617375202</v>
      </c>
      <c r="S17" s="168"/>
      <c r="T17" s="169">
        <v>-5.1375314645969601</v>
      </c>
      <c r="U17" s="163">
        <v>-14.3346352275285</v>
      </c>
      <c r="V17" s="163">
        <v>-8.6411528783088798</v>
      </c>
      <c r="W17" s="163">
        <v>-13.081066382963501</v>
      </c>
      <c r="X17" s="163">
        <v>-12.626536086071599</v>
      </c>
      <c r="Y17" s="170">
        <v>-11.120269568510601</v>
      </c>
      <c r="Z17" s="163"/>
      <c r="AA17" s="171">
        <v>-10.503960165533099</v>
      </c>
      <c r="AB17" s="172">
        <v>-19.5093092242561</v>
      </c>
      <c r="AC17" s="173">
        <v>-15.277509099194701</v>
      </c>
      <c r="AD17" s="163"/>
      <c r="AE17" s="174">
        <v>-12.2731069640142</v>
      </c>
      <c r="AF17" s="30"/>
      <c r="AG17" s="169">
        <v>49.289510166358497</v>
      </c>
      <c r="AH17" s="163">
        <v>69.394061922365907</v>
      </c>
      <c r="AI17" s="163">
        <v>80.522181146025801</v>
      </c>
      <c r="AJ17" s="163">
        <v>77.917051756007297</v>
      </c>
      <c r="AK17" s="163">
        <v>64.466843807763397</v>
      </c>
      <c r="AL17" s="170">
        <v>68.317929759704199</v>
      </c>
      <c r="AM17" s="163"/>
      <c r="AN17" s="171">
        <v>60.426293900184803</v>
      </c>
      <c r="AO17" s="172">
        <v>62.3064926062846</v>
      </c>
      <c r="AP17" s="173">
        <v>61.366393253234698</v>
      </c>
      <c r="AQ17" s="163"/>
      <c r="AR17" s="174">
        <v>66.331776472141499</v>
      </c>
      <c r="AS17" s="168"/>
      <c r="AT17" s="169">
        <v>-6.21500986060999E-2</v>
      </c>
      <c r="AU17" s="163">
        <v>-4.8540626446846096</v>
      </c>
      <c r="AV17" s="163">
        <v>-5.3682916195639603</v>
      </c>
      <c r="AW17" s="163">
        <v>-7.2294122438764896</v>
      </c>
      <c r="AX17" s="163">
        <v>-2.9033928209330799</v>
      </c>
      <c r="AY17" s="170">
        <v>-4.5113643170218296</v>
      </c>
      <c r="AZ17" s="163"/>
      <c r="BA17" s="171">
        <v>-7.6391919692543002</v>
      </c>
      <c r="BB17" s="172">
        <v>-10.121559217622099</v>
      </c>
      <c r="BC17" s="173">
        <v>-8.9162890997697204</v>
      </c>
      <c r="BD17" s="163"/>
      <c r="BE17" s="174">
        <v>-5.7166053731474102</v>
      </c>
    </row>
    <row r="18" spans="1:57" x14ac:dyDescent="0.2">
      <c r="A18" s="21" t="s">
        <v>27</v>
      </c>
      <c r="B18" s="3" t="str">
        <f t="shared" si="0"/>
        <v>I-95 Fredericksburg, VA</v>
      </c>
      <c r="C18" s="3"/>
      <c r="D18" s="24" t="s">
        <v>16</v>
      </c>
      <c r="E18" s="27" t="s">
        <v>17</v>
      </c>
      <c r="F18" s="3"/>
      <c r="G18" s="169">
        <v>50.309323906319001</v>
      </c>
      <c r="H18" s="163">
        <v>59.677419354838698</v>
      </c>
      <c r="I18" s="163">
        <v>65.344675209898298</v>
      </c>
      <c r="J18" s="163">
        <v>68.835616438356098</v>
      </c>
      <c r="K18" s="163">
        <v>72.823685373398106</v>
      </c>
      <c r="L18" s="170">
        <v>63.398144056562003</v>
      </c>
      <c r="M18" s="163"/>
      <c r="N18" s="171">
        <v>85.229783473265499</v>
      </c>
      <c r="O18" s="172">
        <v>80.368979231109094</v>
      </c>
      <c r="P18" s="173">
        <v>82.799381352187297</v>
      </c>
      <c r="Q18" s="163"/>
      <c r="R18" s="174">
        <v>68.941354712454995</v>
      </c>
      <c r="S18" s="168"/>
      <c r="T18" s="169">
        <v>-0.765035990145013</v>
      </c>
      <c r="U18" s="163">
        <v>-3.8307613200592199</v>
      </c>
      <c r="V18" s="163">
        <v>-2.03552444412056</v>
      </c>
      <c r="W18" s="163">
        <v>0.13863688180419101</v>
      </c>
      <c r="X18" s="163">
        <v>2.04802003476683</v>
      </c>
      <c r="Y18" s="170">
        <v>-0.80297106388221395</v>
      </c>
      <c r="Z18" s="163"/>
      <c r="AA18" s="171">
        <v>1.8896015278773901</v>
      </c>
      <c r="AB18" s="172">
        <v>0.75841995043132404</v>
      </c>
      <c r="AC18" s="173">
        <v>1.3374575446622099</v>
      </c>
      <c r="AD18" s="163"/>
      <c r="AE18" s="174">
        <v>-7.8755570609716802E-2</v>
      </c>
      <c r="AF18" s="30"/>
      <c r="AG18" s="169">
        <v>50.157423773751603</v>
      </c>
      <c r="AH18" s="163">
        <v>60.1607379584622</v>
      </c>
      <c r="AI18" s="163">
        <v>65.507622624834198</v>
      </c>
      <c r="AJ18" s="163">
        <v>68.153446752098901</v>
      </c>
      <c r="AK18" s="163">
        <v>66.129032258064498</v>
      </c>
      <c r="AL18" s="170">
        <v>62.021652673442297</v>
      </c>
      <c r="AM18" s="163"/>
      <c r="AN18" s="171">
        <v>76.659854175872695</v>
      </c>
      <c r="AO18" s="172">
        <v>79.449292973928394</v>
      </c>
      <c r="AP18" s="173">
        <v>78.054573574900502</v>
      </c>
      <c r="AQ18" s="163"/>
      <c r="AR18" s="174">
        <v>66.602487216716099</v>
      </c>
      <c r="AS18" s="168"/>
      <c r="AT18" s="169">
        <v>-3.02552216770545</v>
      </c>
      <c r="AU18" s="163">
        <v>-3.2904137361627099</v>
      </c>
      <c r="AV18" s="163">
        <v>-1.87271932785151</v>
      </c>
      <c r="AW18" s="163">
        <v>-2.6590108299569302</v>
      </c>
      <c r="AX18" s="163">
        <v>-5.0951781451440903</v>
      </c>
      <c r="AY18" s="170">
        <v>-3.2067761526862801</v>
      </c>
      <c r="AZ18" s="163"/>
      <c r="BA18" s="171">
        <v>0.47293317033044902</v>
      </c>
      <c r="BB18" s="172">
        <v>1.57452745884025</v>
      </c>
      <c r="BC18" s="173">
        <v>1.0305698765170199</v>
      </c>
      <c r="BD18" s="163"/>
      <c r="BE18" s="174">
        <v>-1.8184703917177301</v>
      </c>
    </row>
    <row r="19" spans="1:57" x14ac:dyDescent="0.2">
      <c r="A19" s="21" t="s">
        <v>28</v>
      </c>
      <c r="B19" s="3" t="str">
        <f t="shared" si="0"/>
        <v>Dulles Airport Area, VA</v>
      </c>
      <c r="C19" s="3"/>
      <c r="D19" s="24" t="s">
        <v>16</v>
      </c>
      <c r="E19" s="27" t="s">
        <v>17</v>
      </c>
      <c r="F19" s="3"/>
      <c r="G19" s="169">
        <v>58.135232633428899</v>
      </c>
      <c r="H19" s="163">
        <v>74.1374525945795</v>
      </c>
      <c r="I19" s="163">
        <v>81.2875774673943</v>
      </c>
      <c r="J19" s="163">
        <v>83.581537323096796</v>
      </c>
      <c r="K19" s="163">
        <v>76.903154194801502</v>
      </c>
      <c r="L19" s="170">
        <v>74.808990842660194</v>
      </c>
      <c r="M19" s="163"/>
      <c r="N19" s="171">
        <v>71.029506983627698</v>
      </c>
      <c r="O19" s="172">
        <v>67.755064286374903</v>
      </c>
      <c r="P19" s="173">
        <v>69.392285635001301</v>
      </c>
      <c r="Q19" s="163"/>
      <c r="R19" s="174">
        <v>73.261360783329096</v>
      </c>
      <c r="S19" s="168"/>
      <c r="T19" s="169">
        <v>-2.2393328407070299</v>
      </c>
      <c r="U19" s="163">
        <v>-10.730208423522701</v>
      </c>
      <c r="V19" s="163">
        <v>-11.9106042700173</v>
      </c>
      <c r="W19" s="163">
        <v>-11.3297205937318</v>
      </c>
      <c r="X19" s="163">
        <v>-1.1325546924879999</v>
      </c>
      <c r="Y19" s="170">
        <v>-8.06076366162368</v>
      </c>
      <c r="Z19" s="163"/>
      <c r="AA19" s="171">
        <v>0.94271537090915603</v>
      </c>
      <c r="AB19" s="172">
        <v>-6.8864701203278402</v>
      </c>
      <c r="AC19" s="173">
        <v>-3.03751406134473</v>
      </c>
      <c r="AD19" s="163"/>
      <c r="AE19" s="174">
        <v>-6.7534434156923098</v>
      </c>
      <c r="AF19" s="30"/>
      <c r="AG19" s="169">
        <v>53.836370363518597</v>
      </c>
      <c r="AH19" s="163">
        <v>72.137175099435694</v>
      </c>
      <c r="AI19" s="163">
        <v>81.188141707520103</v>
      </c>
      <c r="AJ19" s="163">
        <v>80.859772453982004</v>
      </c>
      <c r="AK19" s="163">
        <v>70.671075756174204</v>
      </c>
      <c r="AL19" s="170">
        <v>71.738507076126098</v>
      </c>
      <c r="AM19" s="163"/>
      <c r="AN19" s="171">
        <v>65.484229025991993</v>
      </c>
      <c r="AO19" s="172">
        <v>65.278420127647706</v>
      </c>
      <c r="AP19" s="173">
        <v>65.381324576819907</v>
      </c>
      <c r="AQ19" s="163"/>
      <c r="AR19" s="174">
        <v>69.922169219181498</v>
      </c>
      <c r="AS19" s="168"/>
      <c r="AT19" s="169">
        <v>-3.4133736602767999</v>
      </c>
      <c r="AU19" s="163">
        <v>-6.8279710979843404</v>
      </c>
      <c r="AV19" s="163">
        <v>-5.5340205975908896</v>
      </c>
      <c r="AW19" s="163">
        <v>-4.8023317184712404</v>
      </c>
      <c r="AX19" s="163">
        <v>-4.0393520371483902</v>
      </c>
      <c r="AY19" s="170">
        <v>-5.0303153113964596</v>
      </c>
      <c r="AZ19" s="163"/>
      <c r="BA19" s="171">
        <v>-4.1101861455001298</v>
      </c>
      <c r="BB19" s="172">
        <v>-7.1803203418312904</v>
      </c>
      <c r="BC19" s="173">
        <v>-5.6678119256379702</v>
      </c>
      <c r="BD19" s="163"/>
      <c r="BE19" s="174">
        <v>-5.2014706113361102</v>
      </c>
    </row>
    <row r="20" spans="1:57" x14ac:dyDescent="0.2">
      <c r="A20" s="21" t="s">
        <v>29</v>
      </c>
      <c r="B20" s="3" t="str">
        <f t="shared" si="0"/>
        <v>Williamsburg, VA</v>
      </c>
      <c r="C20" s="3"/>
      <c r="D20" s="24" t="s">
        <v>16</v>
      </c>
      <c r="E20" s="27" t="s">
        <v>17</v>
      </c>
      <c r="F20" s="3"/>
      <c r="G20" s="169">
        <v>41.842661034846799</v>
      </c>
      <c r="H20" s="163">
        <v>47.597676874340003</v>
      </c>
      <c r="I20" s="163">
        <v>47.954065469904897</v>
      </c>
      <c r="J20" s="163">
        <v>50.567581837381198</v>
      </c>
      <c r="K20" s="163">
        <v>53.577085533262903</v>
      </c>
      <c r="L20" s="170">
        <v>48.307814149947198</v>
      </c>
      <c r="M20" s="163"/>
      <c r="N20" s="171">
        <v>65.192713833157299</v>
      </c>
      <c r="O20" s="172">
        <v>69.020591341076994</v>
      </c>
      <c r="P20" s="173">
        <v>67.106652587117196</v>
      </c>
      <c r="Q20" s="163"/>
      <c r="R20" s="174">
        <v>53.678910846281397</v>
      </c>
      <c r="S20" s="168"/>
      <c r="T20" s="169">
        <v>12.5626515162782</v>
      </c>
      <c r="U20" s="163">
        <v>20.532400172342602</v>
      </c>
      <c r="V20" s="163">
        <v>12.0052155885276</v>
      </c>
      <c r="W20" s="163">
        <v>16.2963050083059</v>
      </c>
      <c r="X20" s="163">
        <v>10.509971240315499</v>
      </c>
      <c r="Y20" s="170">
        <v>14.2353906480118</v>
      </c>
      <c r="Z20" s="163"/>
      <c r="AA20" s="171">
        <v>5.7927641642570196</v>
      </c>
      <c r="AB20" s="172">
        <v>-0.46860742811835898</v>
      </c>
      <c r="AC20" s="173">
        <v>2.4774786659155499</v>
      </c>
      <c r="AD20" s="163"/>
      <c r="AE20" s="174">
        <v>9.7380792071534401</v>
      </c>
      <c r="AF20" s="30"/>
      <c r="AG20" s="169">
        <v>35.566261879619802</v>
      </c>
      <c r="AH20" s="163">
        <v>41.631467793030602</v>
      </c>
      <c r="AI20" s="163">
        <v>42.987724392819402</v>
      </c>
      <c r="AJ20" s="163">
        <v>41.737064413938697</v>
      </c>
      <c r="AK20" s="163">
        <v>43.865496304118203</v>
      </c>
      <c r="AL20" s="170">
        <v>41.157602956705297</v>
      </c>
      <c r="AM20" s="163"/>
      <c r="AN20" s="171">
        <v>62.074313621964002</v>
      </c>
      <c r="AO20" s="172">
        <v>66.836061246040103</v>
      </c>
      <c r="AP20" s="173">
        <v>64.455187434002099</v>
      </c>
      <c r="AQ20" s="163"/>
      <c r="AR20" s="174">
        <v>47.814055664504401</v>
      </c>
      <c r="AS20" s="168"/>
      <c r="AT20" s="169">
        <v>1.4240578719912</v>
      </c>
      <c r="AU20" s="163">
        <v>3.0105911975012298</v>
      </c>
      <c r="AV20" s="163">
        <v>-1.7299463240863999</v>
      </c>
      <c r="AW20" s="163">
        <v>-4.6958495535626597</v>
      </c>
      <c r="AX20" s="163">
        <v>-5.6891829461457197</v>
      </c>
      <c r="AY20" s="170">
        <v>-1.78649740904201</v>
      </c>
      <c r="AZ20" s="163"/>
      <c r="BA20" s="171">
        <v>-0.76422764766568196</v>
      </c>
      <c r="BB20" s="172">
        <v>1.3753241849804501</v>
      </c>
      <c r="BC20" s="173">
        <v>0.333665850810133</v>
      </c>
      <c r="BD20" s="163"/>
      <c r="BE20" s="174">
        <v>-0.97662981137988403</v>
      </c>
    </row>
    <row r="21" spans="1:57" x14ac:dyDescent="0.2">
      <c r="A21" s="21" t="s">
        <v>30</v>
      </c>
      <c r="B21" s="3" t="str">
        <f t="shared" si="0"/>
        <v>Virginia Beach, VA</v>
      </c>
      <c r="C21" s="3"/>
      <c r="D21" s="24" t="s">
        <v>16</v>
      </c>
      <c r="E21" s="27" t="s">
        <v>17</v>
      </c>
      <c r="F21" s="3"/>
      <c r="G21" s="169">
        <v>42.984112002516902</v>
      </c>
      <c r="H21" s="163">
        <v>44.706622620733</v>
      </c>
      <c r="I21" s="163">
        <v>48.0100676419694</v>
      </c>
      <c r="J21" s="163">
        <v>48.466257668711599</v>
      </c>
      <c r="K21" s="163">
        <v>51.738241308793398</v>
      </c>
      <c r="L21" s="170">
        <v>47.181060248544902</v>
      </c>
      <c r="M21" s="163"/>
      <c r="N21" s="171">
        <v>69.655497876356705</v>
      </c>
      <c r="O21" s="172">
        <v>74.005033820984707</v>
      </c>
      <c r="P21" s="173">
        <v>71.830265848670706</v>
      </c>
      <c r="Q21" s="163"/>
      <c r="R21" s="174">
        <v>54.223690420009397</v>
      </c>
      <c r="S21" s="168"/>
      <c r="T21" s="169">
        <v>-9.2819139419254793</v>
      </c>
      <c r="U21" s="163">
        <v>-5.8184432368790304</v>
      </c>
      <c r="V21" s="163">
        <v>-9.1373217667234297</v>
      </c>
      <c r="W21" s="163">
        <v>-11.270754527056299</v>
      </c>
      <c r="X21" s="163">
        <v>-4.2330574144568098</v>
      </c>
      <c r="Y21" s="170">
        <v>-7.9704523152960602</v>
      </c>
      <c r="Z21" s="163"/>
      <c r="AA21" s="171">
        <v>7.8405468582349203</v>
      </c>
      <c r="AB21" s="172">
        <v>5.4609041231151503</v>
      </c>
      <c r="AC21" s="173">
        <v>6.6014445916569802</v>
      </c>
      <c r="AD21" s="163"/>
      <c r="AE21" s="174">
        <v>-2.9493166559933899</v>
      </c>
      <c r="AF21" s="30"/>
      <c r="AG21" s="169">
        <v>39.7025216706067</v>
      </c>
      <c r="AH21" s="163">
        <v>46.979905437352201</v>
      </c>
      <c r="AI21" s="163">
        <v>50.799842395587</v>
      </c>
      <c r="AJ21" s="163">
        <v>53.0437352245862</v>
      </c>
      <c r="AK21" s="163">
        <v>55.862884160756501</v>
      </c>
      <c r="AL21" s="170">
        <v>49.2777777777777</v>
      </c>
      <c r="AM21" s="163"/>
      <c r="AN21" s="171">
        <v>78.189519306540504</v>
      </c>
      <c r="AO21" s="172">
        <v>80.326805096743698</v>
      </c>
      <c r="AP21" s="173">
        <v>79.259171783970999</v>
      </c>
      <c r="AQ21" s="163"/>
      <c r="AR21" s="174">
        <v>57.849674747338298</v>
      </c>
      <c r="AS21" s="168"/>
      <c r="AT21" s="169">
        <v>-4.5206349025061101</v>
      </c>
      <c r="AU21" s="163">
        <v>-2.8050803244999201</v>
      </c>
      <c r="AV21" s="163">
        <v>-0.347285948555491</v>
      </c>
      <c r="AW21" s="163">
        <v>0.49037768341271598</v>
      </c>
      <c r="AX21" s="163">
        <v>-5.7009148053185597E-2</v>
      </c>
      <c r="AY21" s="170">
        <v>-1.2764506944937599</v>
      </c>
      <c r="AZ21" s="163"/>
      <c r="BA21" s="171">
        <v>6.6878366895541497</v>
      </c>
      <c r="BB21" s="172">
        <v>3.44548946625634</v>
      </c>
      <c r="BC21" s="173">
        <v>5.0211375392183601</v>
      </c>
      <c r="BD21" s="163"/>
      <c r="BE21" s="174">
        <v>1.08777070414722</v>
      </c>
    </row>
    <row r="22" spans="1:57" x14ac:dyDescent="0.2">
      <c r="A22" s="34" t="s">
        <v>31</v>
      </c>
      <c r="B22" s="3" t="str">
        <f t="shared" si="0"/>
        <v>Norfolk/Portsmouth, VA</v>
      </c>
      <c r="C22" s="3"/>
      <c r="D22" s="24" t="s">
        <v>16</v>
      </c>
      <c r="E22" s="27" t="s">
        <v>17</v>
      </c>
      <c r="F22" s="3"/>
      <c r="G22" s="169">
        <v>55.229905229905199</v>
      </c>
      <c r="H22" s="163">
        <v>58.810108810108801</v>
      </c>
      <c r="I22" s="163">
        <v>63.215163215163201</v>
      </c>
      <c r="J22" s="163">
        <v>61.811161811161803</v>
      </c>
      <c r="K22" s="163">
        <v>60.916110916110902</v>
      </c>
      <c r="L22" s="170">
        <v>59.996489996489899</v>
      </c>
      <c r="M22" s="163"/>
      <c r="N22" s="171">
        <v>69.094419094418996</v>
      </c>
      <c r="O22" s="172">
        <v>63.987363987363899</v>
      </c>
      <c r="P22" s="173">
        <v>66.540891540891494</v>
      </c>
      <c r="Q22" s="163"/>
      <c r="R22" s="174">
        <v>61.866319009176102</v>
      </c>
      <c r="S22" s="168"/>
      <c r="T22" s="169">
        <v>-2.2221030621777298</v>
      </c>
      <c r="U22" s="163">
        <v>-14.3074214777159</v>
      </c>
      <c r="V22" s="163">
        <v>-10.3900650985852</v>
      </c>
      <c r="W22" s="163">
        <v>-6.7341525575415702</v>
      </c>
      <c r="X22" s="163">
        <v>-4.5407129956840704</v>
      </c>
      <c r="Y22" s="170">
        <v>-7.9093530941386296</v>
      </c>
      <c r="Z22" s="163"/>
      <c r="AA22" s="171">
        <v>3.6780708457923601</v>
      </c>
      <c r="AB22" s="172">
        <v>-1.70407638010229</v>
      </c>
      <c r="AC22" s="173">
        <v>1.01858934569713</v>
      </c>
      <c r="AD22" s="163"/>
      <c r="AE22" s="174">
        <v>-5.3384239508475897</v>
      </c>
      <c r="AF22" s="30"/>
      <c r="AG22" s="169">
        <v>56.063531063531002</v>
      </c>
      <c r="AH22" s="163">
        <v>61.403123903123898</v>
      </c>
      <c r="AI22" s="163">
        <v>66.979641979641897</v>
      </c>
      <c r="AJ22" s="163">
        <v>66.997191997191905</v>
      </c>
      <c r="AK22" s="163">
        <v>66.1898911898911</v>
      </c>
      <c r="AL22" s="170">
        <v>63.526676026676</v>
      </c>
      <c r="AM22" s="163"/>
      <c r="AN22" s="171">
        <v>75.438750438750404</v>
      </c>
      <c r="AO22" s="172">
        <v>73.266935766935703</v>
      </c>
      <c r="AP22" s="173">
        <v>74.352843102843096</v>
      </c>
      <c r="AQ22" s="163"/>
      <c r="AR22" s="174">
        <v>66.619866619866599</v>
      </c>
      <c r="AS22" s="168"/>
      <c r="AT22" s="169">
        <v>7.0924017629850598</v>
      </c>
      <c r="AU22" s="163">
        <v>-0.93321754908201304</v>
      </c>
      <c r="AV22" s="163">
        <v>0.108789825101881</v>
      </c>
      <c r="AW22" s="163">
        <v>-1.3229735419601401</v>
      </c>
      <c r="AX22" s="163">
        <v>-3.5666416923618298</v>
      </c>
      <c r="AY22" s="170">
        <v>-4.3750683225276997E-2</v>
      </c>
      <c r="AZ22" s="163"/>
      <c r="BA22" s="171">
        <v>2.7889104397725002</v>
      </c>
      <c r="BB22" s="172">
        <v>-1.2871924432926001</v>
      </c>
      <c r="BC22" s="173">
        <v>0.73939393521498997</v>
      </c>
      <c r="BD22" s="163"/>
      <c r="BE22" s="174">
        <v>0.20465200692160099</v>
      </c>
    </row>
    <row r="23" spans="1:57" x14ac:dyDescent="0.2">
      <c r="A23" s="35" t="s">
        <v>32</v>
      </c>
      <c r="B23" s="3" t="str">
        <f t="shared" si="0"/>
        <v>Newport News/Hampton, VA</v>
      </c>
      <c r="C23" s="3"/>
      <c r="D23" s="24" t="s">
        <v>16</v>
      </c>
      <c r="E23" s="27" t="s">
        <v>17</v>
      </c>
      <c r="F23" s="3"/>
      <c r="G23" s="169">
        <v>50.190974678172303</v>
      </c>
      <c r="H23" s="163">
        <v>57.2499646343188</v>
      </c>
      <c r="I23" s="163">
        <v>60.277266940161198</v>
      </c>
      <c r="J23" s="163">
        <v>61.083604470221999</v>
      </c>
      <c r="K23" s="163">
        <v>60.432875937190502</v>
      </c>
      <c r="L23" s="170">
        <v>57.846937332012999</v>
      </c>
      <c r="M23" s="163"/>
      <c r="N23" s="171">
        <v>67.986985429339299</v>
      </c>
      <c r="O23" s="172">
        <v>76.347432451548997</v>
      </c>
      <c r="P23" s="173">
        <v>72.167208940444098</v>
      </c>
      <c r="Q23" s="163"/>
      <c r="R23" s="174">
        <v>61.938443505850401</v>
      </c>
      <c r="S23" s="168"/>
      <c r="T23" s="169">
        <v>2.9898403483309099</v>
      </c>
      <c r="U23" s="163">
        <v>-6.1891515994436697</v>
      </c>
      <c r="V23" s="163">
        <v>-6.6389132340052504</v>
      </c>
      <c r="W23" s="163">
        <v>-3.7235228539576299</v>
      </c>
      <c r="X23" s="163">
        <v>1.0167888389690201</v>
      </c>
      <c r="Y23" s="170">
        <v>-2.80933593192945</v>
      </c>
      <c r="Z23" s="163"/>
      <c r="AA23" s="171">
        <v>4.2064180398959197</v>
      </c>
      <c r="AB23" s="172">
        <v>9.0743734842360499</v>
      </c>
      <c r="AC23" s="173">
        <v>6.7259414225941399</v>
      </c>
      <c r="AD23" s="163"/>
      <c r="AE23" s="174">
        <v>0.16995130241526901</v>
      </c>
      <c r="AF23" s="30"/>
      <c r="AG23" s="169">
        <v>50.166218701372102</v>
      </c>
      <c r="AH23" s="163">
        <v>58.059838732493901</v>
      </c>
      <c r="AI23" s="163">
        <v>61.897015136511499</v>
      </c>
      <c r="AJ23" s="163">
        <v>64.842976375724902</v>
      </c>
      <c r="AK23" s="163">
        <v>64.751025604753096</v>
      </c>
      <c r="AL23" s="170">
        <v>59.9434149101711</v>
      </c>
      <c r="AM23" s="163"/>
      <c r="AN23" s="171">
        <v>71.392700523412003</v>
      </c>
      <c r="AO23" s="172">
        <v>73.6101287310793</v>
      </c>
      <c r="AP23" s="173">
        <v>72.501414627245694</v>
      </c>
      <c r="AQ23" s="163"/>
      <c r="AR23" s="174">
        <v>63.531414829335297</v>
      </c>
      <c r="AS23" s="168"/>
      <c r="AT23" s="169">
        <v>0.56819434053208395</v>
      </c>
      <c r="AU23" s="163">
        <v>-3.5225934206081702</v>
      </c>
      <c r="AV23" s="163">
        <v>-3.8167256786982202</v>
      </c>
      <c r="AW23" s="163">
        <v>-0.23012586718977199</v>
      </c>
      <c r="AX23" s="163">
        <v>1.17100698574949</v>
      </c>
      <c r="AY23" s="170">
        <v>-1.2170808819180501</v>
      </c>
      <c r="AZ23" s="163"/>
      <c r="BA23" s="171">
        <v>4.7043568464730203</v>
      </c>
      <c r="BB23" s="172">
        <v>3.8363681716138598</v>
      </c>
      <c r="BC23" s="173">
        <v>4.26191989828353</v>
      </c>
      <c r="BD23" s="163"/>
      <c r="BE23" s="174">
        <v>0.49256364444920803</v>
      </c>
    </row>
    <row r="24" spans="1:57" x14ac:dyDescent="0.2">
      <c r="A24" s="36" t="s">
        <v>33</v>
      </c>
      <c r="B24" s="3" t="str">
        <f t="shared" si="0"/>
        <v>Chesapeake/Suffolk, VA</v>
      </c>
      <c r="C24" s="3"/>
      <c r="D24" s="25" t="s">
        <v>16</v>
      </c>
      <c r="E24" s="28" t="s">
        <v>17</v>
      </c>
      <c r="F24" s="3"/>
      <c r="G24" s="175">
        <v>57.652377762893501</v>
      </c>
      <c r="H24" s="176">
        <v>69.239785666443396</v>
      </c>
      <c r="I24" s="176">
        <v>73.107836570662997</v>
      </c>
      <c r="J24" s="176">
        <v>69.323509711989203</v>
      </c>
      <c r="K24" s="176">
        <v>64.969859343603403</v>
      </c>
      <c r="L24" s="177">
        <v>66.858673811118507</v>
      </c>
      <c r="M24" s="163"/>
      <c r="N24" s="178">
        <v>72.638981915606095</v>
      </c>
      <c r="O24" s="179">
        <v>72.136637642330797</v>
      </c>
      <c r="P24" s="180">
        <v>72.387809778968503</v>
      </c>
      <c r="Q24" s="163"/>
      <c r="R24" s="181">
        <v>68.438426944789896</v>
      </c>
      <c r="S24" s="168"/>
      <c r="T24" s="175">
        <v>1.83735622455216</v>
      </c>
      <c r="U24" s="176">
        <v>-0.21577356868193601</v>
      </c>
      <c r="V24" s="176">
        <v>-1.45524579081921</v>
      </c>
      <c r="W24" s="176">
        <v>-5.7919586409867501</v>
      </c>
      <c r="X24" s="176">
        <v>-7.1060407959050202</v>
      </c>
      <c r="Y24" s="177">
        <v>-2.7409845870679899</v>
      </c>
      <c r="Z24" s="163"/>
      <c r="AA24" s="178">
        <v>6.6117314081902601</v>
      </c>
      <c r="AB24" s="179">
        <v>5.7143517868331699</v>
      </c>
      <c r="AC24" s="180">
        <v>6.1627021096347896</v>
      </c>
      <c r="AD24" s="163"/>
      <c r="AE24" s="181">
        <v>-0.21183620060623201</v>
      </c>
      <c r="AF24" s="31"/>
      <c r="AG24" s="175">
        <v>57.116543871399799</v>
      </c>
      <c r="AH24" s="176">
        <v>69.3109511051574</v>
      </c>
      <c r="AI24" s="176">
        <v>73.149698593436</v>
      </c>
      <c r="AJ24" s="176">
        <v>73.036671131949007</v>
      </c>
      <c r="AK24" s="176">
        <v>70.897521768251806</v>
      </c>
      <c r="AL24" s="177">
        <v>68.702277294038794</v>
      </c>
      <c r="AM24" s="163"/>
      <c r="AN24" s="178">
        <v>78.106162089752104</v>
      </c>
      <c r="AO24" s="179">
        <v>78.390823844608093</v>
      </c>
      <c r="AP24" s="180">
        <v>78.248492967180098</v>
      </c>
      <c r="AQ24" s="163"/>
      <c r="AR24" s="181">
        <v>71.429767486364895</v>
      </c>
      <c r="AS24" s="40"/>
      <c r="AT24" s="175">
        <v>2.9549605121482299</v>
      </c>
      <c r="AU24" s="176">
        <v>2.8236955613215802</v>
      </c>
      <c r="AV24" s="176">
        <v>2.3189602070672999</v>
      </c>
      <c r="AW24" s="176">
        <v>2.5989232110844198</v>
      </c>
      <c r="AX24" s="176">
        <v>2.74619042551637</v>
      </c>
      <c r="AY24" s="177">
        <v>2.67379657281827</v>
      </c>
      <c r="AZ24" s="163"/>
      <c r="BA24" s="178">
        <v>6.9305079580715399</v>
      </c>
      <c r="BB24" s="179">
        <v>4.0202272020985799</v>
      </c>
      <c r="BC24" s="180">
        <v>5.4526461610481602</v>
      </c>
      <c r="BD24" s="163"/>
      <c r="BE24" s="181">
        <v>3.5276684155096598</v>
      </c>
    </row>
    <row r="25" spans="1:57" x14ac:dyDescent="0.2">
      <c r="A25" s="35" t="s">
        <v>105</v>
      </c>
      <c r="B25" s="3" t="s">
        <v>105</v>
      </c>
      <c r="C25" s="9"/>
      <c r="D25" s="23" t="s">
        <v>16</v>
      </c>
      <c r="E25" s="26" t="s">
        <v>17</v>
      </c>
      <c r="F25" s="3"/>
      <c r="G25" s="160">
        <v>39.919893190921201</v>
      </c>
      <c r="H25" s="161">
        <v>68.891855807743596</v>
      </c>
      <c r="I25" s="161">
        <v>79.305740987983896</v>
      </c>
      <c r="J25" s="161">
        <v>81.174899866488602</v>
      </c>
      <c r="K25" s="161">
        <v>85.947930574098706</v>
      </c>
      <c r="L25" s="162">
        <v>71.048064085447194</v>
      </c>
      <c r="M25" s="163"/>
      <c r="N25" s="164">
        <v>92.523364485981304</v>
      </c>
      <c r="O25" s="165">
        <v>91.989319092122798</v>
      </c>
      <c r="P25" s="166">
        <v>92.256341789052001</v>
      </c>
      <c r="Q25" s="163"/>
      <c r="R25" s="167">
        <v>77.1075720007629</v>
      </c>
      <c r="S25" s="168"/>
      <c r="T25" s="160">
        <v>-14.4492131616595</v>
      </c>
      <c r="U25" s="161">
        <v>14.7942157953281</v>
      </c>
      <c r="V25" s="161">
        <v>-6.7503924646781703</v>
      </c>
      <c r="W25" s="161">
        <v>-14.2151675485008</v>
      </c>
      <c r="X25" s="161">
        <v>-7.8052273540995296</v>
      </c>
      <c r="Y25" s="162">
        <v>-6.4104818853323904</v>
      </c>
      <c r="Z25" s="163"/>
      <c r="AA25" s="164">
        <v>-1.9108280254776999</v>
      </c>
      <c r="AB25" s="165">
        <v>12.306438467807601</v>
      </c>
      <c r="AC25" s="166">
        <v>4.6969696969696901</v>
      </c>
      <c r="AD25" s="163"/>
      <c r="AE25" s="167">
        <v>-2.8885419168868598</v>
      </c>
      <c r="AG25" s="160">
        <v>37.975634178905203</v>
      </c>
      <c r="AH25" s="161">
        <v>60.547396528704901</v>
      </c>
      <c r="AI25" s="161">
        <v>75.751001335113401</v>
      </c>
      <c r="AJ25" s="161">
        <v>76.293391188250993</v>
      </c>
      <c r="AK25" s="161">
        <v>76.727303070760996</v>
      </c>
      <c r="AL25" s="162">
        <v>65.458945260347093</v>
      </c>
      <c r="AM25" s="163"/>
      <c r="AN25" s="164">
        <v>86.2374054658803</v>
      </c>
      <c r="AO25" s="165">
        <v>86.370523491223395</v>
      </c>
      <c r="AP25" s="166">
        <v>86.303964478551805</v>
      </c>
      <c r="AQ25" s="163"/>
      <c r="AR25" s="167">
        <v>71.414665036976999</v>
      </c>
      <c r="AS25" s="168"/>
      <c r="AT25" s="160">
        <v>-13.9046538024971</v>
      </c>
      <c r="AU25" s="161">
        <v>2.6163201810210701</v>
      </c>
      <c r="AV25" s="161">
        <v>1.35089873841688</v>
      </c>
      <c r="AW25" s="161">
        <v>9.8654169670752196</v>
      </c>
      <c r="AX25" s="161">
        <v>10.450450450450401</v>
      </c>
      <c r="AY25" s="162">
        <v>3.3244645820710699</v>
      </c>
      <c r="AZ25" s="163"/>
      <c r="BA25" s="164">
        <v>8.4162996621117203E-2</v>
      </c>
      <c r="BB25" s="165">
        <v>-0.893876530177939</v>
      </c>
      <c r="BC25" s="166">
        <v>-0.40763502060995299</v>
      </c>
      <c r="BD25" s="163"/>
      <c r="BE25" s="167">
        <v>2.0046214200665902</v>
      </c>
    </row>
    <row r="26" spans="1:57" x14ac:dyDescent="0.2">
      <c r="A26" s="35" t="s">
        <v>43</v>
      </c>
      <c r="B26" s="3" t="str">
        <f t="shared" si="0"/>
        <v>Richmond North/Glen Allen, VA</v>
      </c>
      <c r="C26" s="10"/>
      <c r="D26" s="24" t="s">
        <v>16</v>
      </c>
      <c r="E26" s="27" t="s">
        <v>17</v>
      </c>
      <c r="F26" s="3"/>
      <c r="G26" s="169">
        <v>46.790463090325503</v>
      </c>
      <c r="H26" s="163">
        <v>62.677670793214098</v>
      </c>
      <c r="I26" s="163">
        <v>70.942228335625799</v>
      </c>
      <c r="J26" s="163">
        <v>71.068317285648703</v>
      </c>
      <c r="K26" s="163">
        <v>83.402109124254906</v>
      </c>
      <c r="L26" s="170">
        <v>66.976157725813806</v>
      </c>
      <c r="M26" s="163"/>
      <c r="N26" s="171">
        <v>90.187987161852305</v>
      </c>
      <c r="O26" s="172">
        <v>92.193947730398804</v>
      </c>
      <c r="P26" s="173">
        <v>91.190967446125597</v>
      </c>
      <c r="Q26" s="163"/>
      <c r="R26" s="174">
        <v>73.89467478876</v>
      </c>
      <c r="S26" s="168"/>
      <c r="T26" s="169">
        <v>3.7599041160903099</v>
      </c>
      <c r="U26" s="163">
        <v>-0.83578986384609499</v>
      </c>
      <c r="V26" s="163">
        <v>-5.9445944803127198</v>
      </c>
      <c r="W26" s="163">
        <v>-7.9316785211462602</v>
      </c>
      <c r="X26" s="163">
        <v>-2.5829217280525301</v>
      </c>
      <c r="Y26" s="170">
        <v>-3.3619978442473801</v>
      </c>
      <c r="Z26" s="163"/>
      <c r="AA26" s="171">
        <v>-0.61903131413908197</v>
      </c>
      <c r="AB26" s="172">
        <v>2.7908094114475901</v>
      </c>
      <c r="AC26" s="173">
        <v>1.07588378244427</v>
      </c>
      <c r="AD26" s="163"/>
      <c r="AE26" s="174">
        <v>-1.84242109083589</v>
      </c>
      <c r="AG26" s="169">
        <v>43.193214705292398</v>
      </c>
      <c r="AH26" s="163">
        <v>58.3340496862374</v>
      </c>
      <c r="AI26" s="163">
        <v>67.698214848562898</v>
      </c>
      <c r="AJ26" s="163">
        <v>68.508223966989505</v>
      </c>
      <c r="AK26" s="163">
        <v>66.536764284486196</v>
      </c>
      <c r="AL26" s="170">
        <v>60.854017066587097</v>
      </c>
      <c r="AM26" s="163"/>
      <c r="AN26" s="171">
        <v>81.425869677345403</v>
      </c>
      <c r="AO26" s="172">
        <v>83.841480887156806</v>
      </c>
      <c r="AP26" s="173">
        <v>82.633675282251104</v>
      </c>
      <c r="AQ26" s="163"/>
      <c r="AR26" s="174">
        <v>67.076700137951306</v>
      </c>
      <c r="AS26" s="168"/>
      <c r="AT26" s="169">
        <v>-1.21512868917609</v>
      </c>
      <c r="AU26" s="163">
        <v>-2.0795777478875999</v>
      </c>
      <c r="AV26" s="163">
        <v>-2.9432570897662398</v>
      </c>
      <c r="AW26" s="163">
        <v>-3.6064306329903602</v>
      </c>
      <c r="AX26" s="163">
        <v>-9.0204812790865994</v>
      </c>
      <c r="AY26" s="170">
        <v>-4.0925193660715102</v>
      </c>
      <c r="AZ26" s="163"/>
      <c r="BA26" s="171">
        <v>-7.7468630239429102</v>
      </c>
      <c r="BB26" s="172">
        <v>-5.0822822737426998</v>
      </c>
      <c r="BC26" s="173">
        <v>-6.4140339520476601</v>
      </c>
      <c r="BD26" s="163"/>
      <c r="BE26" s="174">
        <v>-4.9268264114835896</v>
      </c>
    </row>
    <row r="27" spans="1:57" x14ac:dyDescent="0.2">
      <c r="A27" s="21" t="s">
        <v>44</v>
      </c>
      <c r="B27" s="3" t="str">
        <f t="shared" si="0"/>
        <v>Richmond West/Midlothian, VA</v>
      </c>
      <c r="C27" s="3"/>
      <c r="D27" s="24" t="s">
        <v>16</v>
      </c>
      <c r="E27" s="27" t="s">
        <v>17</v>
      </c>
      <c r="F27" s="3"/>
      <c r="G27" s="169">
        <v>44.020501138952099</v>
      </c>
      <c r="H27" s="163">
        <v>57.488610478359902</v>
      </c>
      <c r="I27" s="163">
        <v>60.876993166287001</v>
      </c>
      <c r="J27" s="163">
        <v>64.322323462414502</v>
      </c>
      <c r="K27" s="163">
        <v>82.488610478359902</v>
      </c>
      <c r="L27" s="170">
        <v>61.839407744874698</v>
      </c>
      <c r="M27" s="163"/>
      <c r="N27" s="171">
        <v>89.464692482915694</v>
      </c>
      <c r="O27" s="172">
        <v>89.350797266514803</v>
      </c>
      <c r="P27" s="173">
        <v>89.407744874715206</v>
      </c>
      <c r="Q27" s="163"/>
      <c r="R27" s="174">
        <v>69.716075496257702</v>
      </c>
      <c r="S27" s="168"/>
      <c r="T27" s="169">
        <v>-5.5589492974954098</v>
      </c>
      <c r="U27" s="163">
        <v>-2.65188042430086</v>
      </c>
      <c r="V27" s="163">
        <v>-5.0621669626998198</v>
      </c>
      <c r="W27" s="163">
        <v>-5.875</v>
      </c>
      <c r="X27" s="163">
        <v>2.0070422535211199</v>
      </c>
      <c r="Y27" s="170">
        <v>-3.07060608765509</v>
      </c>
      <c r="Z27" s="163"/>
      <c r="AA27" s="171">
        <v>2.0792722547108502</v>
      </c>
      <c r="AB27" s="172">
        <v>4.8096192384769498</v>
      </c>
      <c r="AC27" s="173">
        <v>3.4255599472990701</v>
      </c>
      <c r="AD27" s="163"/>
      <c r="AE27" s="174">
        <v>-0.78726483357452903</v>
      </c>
      <c r="AG27" s="169">
        <v>47.850227790432797</v>
      </c>
      <c r="AH27" s="163">
        <v>59.673974943052301</v>
      </c>
      <c r="AI27" s="163">
        <v>62.001708428245998</v>
      </c>
      <c r="AJ27" s="163">
        <v>64.464692482915694</v>
      </c>
      <c r="AK27" s="163">
        <v>67.988325740318899</v>
      </c>
      <c r="AL27" s="170">
        <v>60.395785876993102</v>
      </c>
      <c r="AM27" s="163"/>
      <c r="AN27" s="171">
        <v>80.559510250569403</v>
      </c>
      <c r="AO27" s="172">
        <v>82.339123006833702</v>
      </c>
      <c r="AP27" s="173">
        <v>81.449316628701496</v>
      </c>
      <c r="AQ27" s="163"/>
      <c r="AR27" s="174">
        <v>66.411080377481198</v>
      </c>
      <c r="AS27" s="168"/>
      <c r="AT27" s="169">
        <v>0.65887990416292297</v>
      </c>
      <c r="AU27" s="163">
        <v>0.43129268000479198</v>
      </c>
      <c r="AV27" s="163">
        <v>2.7001532838108702</v>
      </c>
      <c r="AW27" s="163">
        <v>2.2583559168925</v>
      </c>
      <c r="AX27" s="163">
        <v>-3.0059916725906302</v>
      </c>
      <c r="AY27" s="170">
        <v>0.50463171361557901</v>
      </c>
      <c r="AZ27" s="163"/>
      <c r="BA27" s="171">
        <v>-3.9303904923599302</v>
      </c>
      <c r="BB27" s="172">
        <v>-3.3182881979271102</v>
      </c>
      <c r="BC27" s="173">
        <v>-3.6219676549865198</v>
      </c>
      <c r="BD27" s="163"/>
      <c r="BE27" s="174">
        <v>-0.98100162236744304</v>
      </c>
    </row>
    <row r="28" spans="1:57" x14ac:dyDescent="0.2">
      <c r="A28" s="21" t="s">
        <v>45</v>
      </c>
      <c r="B28" s="3" t="str">
        <f t="shared" si="0"/>
        <v>Petersburg/Chester, VA</v>
      </c>
      <c r="C28" s="3"/>
      <c r="D28" s="24" t="s">
        <v>16</v>
      </c>
      <c r="E28" s="27" t="s">
        <v>17</v>
      </c>
      <c r="F28" s="3"/>
      <c r="G28" s="169">
        <v>56.1714285714285</v>
      </c>
      <c r="H28" s="163">
        <v>65.657142857142802</v>
      </c>
      <c r="I28" s="163">
        <v>69.066666666666606</v>
      </c>
      <c r="J28" s="163">
        <v>69.161904761904694</v>
      </c>
      <c r="K28" s="163">
        <v>78.533333333333303</v>
      </c>
      <c r="L28" s="170">
        <v>67.718095238095202</v>
      </c>
      <c r="M28" s="163"/>
      <c r="N28" s="171">
        <v>81.447619047619</v>
      </c>
      <c r="O28" s="172">
        <v>83.980952380952303</v>
      </c>
      <c r="P28" s="173">
        <v>82.714285714285694</v>
      </c>
      <c r="Q28" s="163"/>
      <c r="R28" s="174">
        <v>72.002721088435294</v>
      </c>
      <c r="S28" s="168"/>
      <c r="T28" s="169">
        <v>1.4076862280181699</v>
      </c>
      <c r="U28" s="163">
        <v>-0.175904817372493</v>
      </c>
      <c r="V28" s="163">
        <v>-0.27735988200589901</v>
      </c>
      <c r="W28" s="163">
        <v>-1.55553305291582</v>
      </c>
      <c r="X28" s="163">
        <v>5.43029119895884E-2</v>
      </c>
      <c r="Y28" s="170">
        <v>-0.17049490679488399</v>
      </c>
      <c r="Z28" s="163"/>
      <c r="AA28" s="171">
        <v>-1.08443381074225</v>
      </c>
      <c r="AB28" s="172">
        <v>3.63142339422178</v>
      </c>
      <c r="AC28" s="173">
        <v>1.2546977055769499</v>
      </c>
      <c r="AD28" s="163"/>
      <c r="AE28" s="174">
        <v>0.292836634615733</v>
      </c>
      <c r="AG28" s="169">
        <v>55.628571428571398</v>
      </c>
      <c r="AH28" s="163">
        <v>66.247619047618997</v>
      </c>
      <c r="AI28" s="163">
        <v>70.133333333333297</v>
      </c>
      <c r="AJ28" s="163">
        <v>70.480952380952303</v>
      </c>
      <c r="AK28" s="163">
        <v>68.738095238095198</v>
      </c>
      <c r="AL28" s="170">
        <v>66.2457142857142</v>
      </c>
      <c r="AM28" s="163"/>
      <c r="AN28" s="171">
        <v>74.219047619047601</v>
      </c>
      <c r="AO28" s="172">
        <v>76.819047619047595</v>
      </c>
      <c r="AP28" s="173">
        <v>75.519047619047598</v>
      </c>
      <c r="AQ28" s="163"/>
      <c r="AR28" s="174">
        <v>68.895238095238</v>
      </c>
      <c r="AS28" s="168"/>
      <c r="AT28" s="169">
        <v>-0.51107834415861297</v>
      </c>
      <c r="AU28" s="163">
        <v>0.26330621182277802</v>
      </c>
      <c r="AV28" s="163">
        <v>2.47511789439449</v>
      </c>
      <c r="AW28" s="163">
        <v>2.0090879206853201</v>
      </c>
      <c r="AX28" s="163">
        <v>-2.00836984008262</v>
      </c>
      <c r="AY28" s="170">
        <v>0.47365705852930501</v>
      </c>
      <c r="AZ28" s="163"/>
      <c r="BA28" s="171">
        <v>-5.3036051761858198</v>
      </c>
      <c r="BB28" s="172">
        <v>-4.1586121945044203</v>
      </c>
      <c r="BC28" s="173">
        <v>-4.7246932385180997</v>
      </c>
      <c r="BD28" s="163"/>
      <c r="BE28" s="174">
        <v>-1.1992749886454901</v>
      </c>
    </row>
    <row r="29" spans="1:57" x14ac:dyDescent="0.2">
      <c r="A29" s="42" t="s">
        <v>93</v>
      </c>
      <c r="B29" s="37" t="s">
        <v>70</v>
      </c>
      <c r="C29" s="3"/>
      <c r="D29" s="24" t="s">
        <v>16</v>
      </c>
      <c r="E29" s="27" t="s">
        <v>17</v>
      </c>
      <c r="F29" s="3"/>
      <c r="G29" s="169">
        <v>38.712004121586801</v>
      </c>
      <c r="H29" s="163">
        <v>48.346213292117397</v>
      </c>
      <c r="I29" s="163">
        <v>51.437403400309101</v>
      </c>
      <c r="J29" s="163">
        <v>56.249356002060701</v>
      </c>
      <c r="K29" s="163">
        <v>56.764554353426</v>
      </c>
      <c r="L29" s="170">
        <v>50.301906233899999</v>
      </c>
      <c r="M29" s="163"/>
      <c r="N29" s="171">
        <v>60.443070582174101</v>
      </c>
      <c r="O29" s="172">
        <v>56.486347243688797</v>
      </c>
      <c r="P29" s="173">
        <v>58.4647089129314</v>
      </c>
      <c r="Q29" s="163"/>
      <c r="R29" s="174">
        <v>52.634135570766098</v>
      </c>
      <c r="S29" s="168"/>
      <c r="T29" s="169">
        <v>-9.40427251213708</v>
      </c>
      <c r="U29" s="163">
        <v>-10.7883962577324</v>
      </c>
      <c r="V29" s="163">
        <v>-2.9742624823600501</v>
      </c>
      <c r="W29" s="163">
        <v>1.8159005753745301</v>
      </c>
      <c r="X29" s="163">
        <v>8.1379986371248005</v>
      </c>
      <c r="Y29" s="170">
        <v>-2.3932087406634599</v>
      </c>
      <c r="Z29" s="163"/>
      <c r="AA29" s="171">
        <v>2.9357301495356301</v>
      </c>
      <c r="AB29" s="172">
        <v>-1.06118060422206</v>
      </c>
      <c r="AC29" s="173">
        <v>0.96535105496884299</v>
      </c>
      <c r="AD29" s="163"/>
      <c r="AE29" s="174">
        <v>-1.3517832178848701</v>
      </c>
      <c r="AG29" s="169">
        <v>37.553897394851603</v>
      </c>
      <c r="AH29" s="163">
        <v>49.335157883865598</v>
      </c>
      <c r="AI29" s="163">
        <v>51.645968345769496</v>
      </c>
      <c r="AJ29" s="163">
        <v>52.908522888642104</v>
      </c>
      <c r="AK29" s="163">
        <v>51.059874519118999</v>
      </c>
      <c r="AL29" s="170">
        <v>48.500684206449598</v>
      </c>
      <c r="AM29" s="163"/>
      <c r="AN29" s="171">
        <v>56.747824739872399</v>
      </c>
      <c r="AO29" s="172">
        <v>55.940236991241598</v>
      </c>
      <c r="AP29" s="173">
        <v>56.343567458833498</v>
      </c>
      <c r="AQ29" s="163"/>
      <c r="AR29" s="174">
        <v>50.743346386141802</v>
      </c>
      <c r="AS29" s="168"/>
      <c r="AT29" s="169">
        <v>-4.9778616572404797</v>
      </c>
      <c r="AU29" s="163">
        <v>-3.3232025960078402</v>
      </c>
      <c r="AV29" s="163">
        <v>-6.9295230635658303E-2</v>
      </c>
      <c r="AW29" s="163">
        <v>-0.34758497228080398</v>
      </c>
      <c r="AX29" s="163">
        <v>-0.25506822254289602</v>
      </c>
      <c r="AY29" s="170">
        <v>-1.6283233611777499</v>
      </c>
      <c r="AZ29" s="163"/>
      <c r="BA29" s="171">
        <v>1.07712123460841</v>
      </c>
      <c r="BB29" s="172">
        <v>-1.1691556528423099</v>
      </c>
      <c r="BC29" s="173">
        <v>-5.1410768677891003E-2</v>
      </c>
      <c r="BD29" s="163"/>
      <c r="BE29" s="174">
        <v>-1.13632860780455</v>
      </c>
    </row>
    <row r="30" spans="1:57" x14ac:dyDescent="0.2">
      <c r="A30" s="21" t="s">
        <v>47</v>
      </c>
      <c r="B30" s="3" t="str">
        <f t="shared" si="0"/>
        <v>Roanoke, VA</v>
      </c>
      <c r="C30" s="3"/>
      <c r="D30" s="24" t="s">
        <v>16</v>
      </c>
      <c r="E30" s="27" t="s">
        <v>17</v>
      </c>
      <c r="F30" s="3"/>
      <c r="G30" s="169">
        <v>40.301953818827698</v>
      </c>
      <c r="H30" s="163">
        <v>54.209591474245101</v>
      </c>
      <c r="I30" s="163">
        <v>60.905861456483102</v>
      </c>
      <c r="J30" s="163">
        <v>63.214920071047899</v>
      </c>
      <c r="K30" s="163">
        <v>62.451154529307203</v>
      </c>
      <c r="L30" s="170">
        <v>56.216696269982201</v>
      </c>
      <c r="M30" s="163"/>
      <c r="N30" s="171">
        <v>68.312611012433294</v>
      </c>
      <c r="O30" s="172">
        <v>63.197158081705098</v>
      </c>
      <c r="P30" s="173">
        <v>65.754884547069196</v>
      </c>
      <c r="Q30" s="163"/>
      <c r="R30" s="174">
        <v>58.941892920578503</v>
      </c>
      <c r="S30" s="168"/>
      <c r="T30" s="169">
        <v>-6.6835098892598097</v>
      </c>
      <c r="U30" s="163">
        <v>-5.1288836967189901</v>
      </c>
      <c r="V30" s="163">
        <v>1.8072336189565299</v>
      </c>
      <c r="W30" s="163">
        <v>6.38134674525464</v>
      </c>
      <c r="X30" s="163">
        <v>8.2681358644038097E-2</v>
      </c>
      <c r="Y30" s="170">
        <v>-0.31648572811905401</v>
      </c>
      <c r="Z30" s="163"/>
      <c r="AA30" s="171">
        <v>4.8103210506888802E-2</v>
      </c>
      <c r="AB30" s="172">
        <v>-0.78336076392849496</v>
      </c>
      <c r="AC30" s="173">
        <v>-0.35319004296351603</v>
      </c>
      <c r="AD30" s="163"/>
      <c r="AE30" s="174">
        <v>-0.328187778735824</v>
      </c>
      <c r="AG30" s="169">
        <v>41.1323268206039</v>
      </c>
      <c r="AH30" s="163">
        <v>56.243339253996403</v>
      </c>
      <c r="AI30" s="163">
        <v>61.301065719360501</v>
      </c>
      <c r="AJ30" s="163">
        <v>59.480461811722897</v>
      </c>
      <c r="AK30" s="163">
        <v>57.140319715808097</v>
      </c>
      <c r="AL30" s="170">
        <v>55.0595026642984</v>
      </c>
      <c r="AM30" s="163"/>
      <c r="AN30" s="171">
        <v>66.429840142095898</v>
      </c>
      <c r="AO30" s="172">
        <v>66.092362344582497</v>
      </c>
      <c r="AP30" s="173">
        <v>66.261101243339198</v>
      </c>
      <c r="AQ30" s="163"/>
      <c r="AR30" s="174">
        <v>58.259959401167201</v>
      </c>
      <c r="AS30" s="168"/>
      <c r="AT30" s="169">
        <v>-1.9520636980620301</v>
      </c>
      <c r="AU30" s="163">
        <v>1.5960830463086</v>
      </c>
      <c r="AV30" s="163">
        <v>2.4522007871870799</v>
      </c>
      <c r="AW30" s="163">
        <v>-2.4805362631752401</v>
      </c>
      <c r="AX30" s="163">
        <v>-3.7081425561576999</v>
      </c>
      <c r="AY30" s="170">
        <v>-0.78618055917404095</v>
      </c>
      <c r="AZ30" s="163"/>
      <c r="BA30" s="171">
        <v>-1.1293593482048701</v>
      </c>
      <c r="BB30" s="172">
        <v>-0.68689683777614496</v>
      </c>
      <c r="BC30" s="173">
        <v>-0.90918538717122799</v>
      </c>
      <c r="BD30" s="163"/>
      <c r="BE30" s="174">
        <v>-0.82618481606955496</v>
      </c>
    </row>
    <row r="31" spans="1:57" x14ac:dyDescent="0.2">
      <c r="A31" s="21" t="s">
        <v>48</v>
      </c>
      <c r="B31" s="3" t="str">
        <f t="shared" si="0"/>
        <v>Charlottesville, VA</v>
      </c>
      <c r="C31" s="3"/>
      <c r="D31" s="24" t="s">
        <v>16</v>
      </c>
      <c r="E31" s="27" t="s">
        <v>17</v>
      </c>
      <c r="F31" s="3"/>
      <c r="G31" s="169">
        <v>41.604962977786599</v>
      </c>
      <c r="H31" s="163">
        <v>53.752251350810397</v>
      </c>
      <c r="I31" s="163">
        <v>63.638182909745801</v>
      </c>
      <c r="J31" s="163">
        <v>64.658795277166206</v>
      </c>
      <c r="K31" s="163">
        <v>75.065039023414002</v>
      </c>
      <c r="L31" s="170">
        <v>59.743846307784601</v>
      </c>
      <c r="M31" s="163"/>
      <c r="N31" s="171">
        <v>86.311787072243305</v>
      </c>
      <c r="O31" s="172">
        <v>74.224534720832395</v>
      </c>
      <c r="P31" s="173">
        <v>80.268160896537907</v>
      </c>
      <c r="Q31" s="163"/>
      <c r="R31" s="174">
        <v>65.6079361902855</v>
      </c>
      <c r="S31" s="168"/>
      <c r="T31" s="169">
        <v>-10.986845714774701</v>
      </c>
      <c r="U31" s="163">
        <v>-18.218356386966502</v>
      </c>
      <c r="V31" s="163">
        <v>-8.8194351457140705</v>
      </c>
      <c r="W31" s="163">
        <v>-3.6028381196908201</v>
      </c>
      <c r="X31" s="163">
        <v>6.3077383333038801</v>
      </c>
      <c r="Y31" s="170">
        <v>-6.6347365110219103</v>
      </c>
      <c r="Z31" s="163"/>
      <c r="AA31" s="171">
        <v>10.296049659045799</v>
      </c>
      <c r="AB31" s="172">
        <v>-0.71606112929649501</v>
      </c>
      <c r="AC31" s="173">
        <v>4.91575030499801</v>
      </c>
      <c r="AD31" s="163"/>
      <c r="AE31" s="174">
        <v>-2.8978730250854601</v>
      </c>
      <c r="AG31" s="169">
        <v>41.129677806684001</v>
      </c>
      <c r="AH31" s="163">
        <v>54.597758655193097</v>
      </c>
      <c r="AI31" s="163">
        <v>60.801480888533099</v>
      </c>
      <c r="AJ31" s="163">
        <v>61.982189313588101</v>
      </c>
      <c r="AK31" s="163">
        <v>63.443065839503703</v>
      </c>
      <c r="AL31" s="170">
        <v>56.3908345007004</v>
      </c>
      <c r="AM31" s="163"/>
      <c r="AN31" s="171">
        <v>72.313388032819603</v>
      </c>
      <c r="AO31" s="172">
        <v>67.880728437062203</v>
      </c>
      <c r="AP31" s="173">
        <v>70.097058234940903</v>
      </c>
      <c r="AQ31" s="163"/>
      <c r="AR31" s="174">
        <v>60.306898424769102</v>
      </c>
      <c r="AS31" s="168"/>
      <c r="AT31" s="169">
        <v>-7.0986665859873597</v>
      </c>
      <c r="AU31" s="163">
        <v>-9.3341818768505203</v>
      </c>
      <c r="AV31" s="163">
        <v>-5.63741305603281</v>
      </c>
      <c r="AW31" s="163">
        <v>-3.5219175087046799</v>
      </c>
      <c r="AX31" s="163">
        <v>-3.8479414115869202</v>
      </c>
      <c r="AY31" s="170">
        <v>-5.7488118832016504</v>
      </c>
      <c r="AZ31" s="163"/>
      <c r="BA31" s="171">
        <v>2.32937825018776</v>
      </c>
      <c r="BB31" s="172">
        <v>0.61049730936630797</v>
      </c>
      <c r="BC31" s="173">
        <v>1.4898375332345399</v>
      </c>
      <c r="BD31" s="163"/>
      <c r="BE31" s="174">
        <v>-3.4621747506943601</v>
      </c>
    </row>
    <row r="32" spans="1:57" x14ac:dyDescent="0.2">
      <c r="A32" s="21" t="s">
        <v>49</v>
      </c>
      <c r="B32" t="s">
        <v>72</v>
      </c>
      <c r="C32" s="3"/>
      <c r="D32" s="24" t="s">
        <v>16</v>
      </c>
      <c r="E32" s="27" t="s">
        <v>17</v>
      </c>
      <c r="F32" s="3"/>
      <c r="G32" s="169">
        <v>48.769033727052701</v>
      </c>
      <c r="H32" s="163">
        <v>60.167923722783499</v>
      </c>
      <c r="I32" s="163">
        <v>65.988330724348899</v>
      </c>
      <c r="J32" s="163">
        <v>65.347943645936994</v>
      </c>
      <c r="K32" s="163">
        <v>65.305251174042894</v>
      </c>
      <c r="L32" s="170">
        <v>61.115696598832997</v>
      </c>
      <c r="M32" s="163"/>
      <c r="N32" s="171">
        <v>72.207200796926102</v>
      </c>
      <c r="O32" s="172">
        <v>69.602960011384596</v>
      </c>
      <c r="P32" s="173">
        <v>70.905080404155399</v>
      </c>
      <c r="Q32" s="163"/>
      <c r="R32" s="174">
        <v>63.912663400353701</v>
      </c>
      <c r="S32" s="168"/>
      <c r="T32" s="169">
        <v>-24.0657588898958</v>
      </c>
      <c r="U32" s="163">
        <v>13.774220776611999</v>
      </c>
      <c r="V32" s="163">
        <v>18.155373171152998</v>
      </c>
      <c r="W32" s="163">
        <v>19.353338719698201</v>
      </c>
      <c r="X32" s="163">
        <v>27.4548377224883</v>
      </c>
      <c r="Y32" s="170">
        <v>9.5470033375309704</v>
      </c>
      <c r="Z32" s="163"/>
      <c r="AA32" s="171">
        <v>18.041097764242998</v>
      </c>
      <c r="AB32" s="172">
        <v>14.0048482945093</v>
      </c>
      <c r="AC32" s="173">
        <v>16.024931423102402</v>
      </c>
      <c r="AD32" s="163"/>
      <c r="AE32" s="174">
        <v>11.520617999471501</v>
      </c>
      <c r="AG32" s="169">
        <v>48.7298989611498</v>
      </c>
      <c r="AH32" s="163">
        <v>61.943219012380801</v>
      </c>
      <c r="AI32" s="163">
        <v>66.657179450690094</v>
      </c>
      <c r="AJ32" s="163">
        <v>66.916891988046103</v>
      </c>
      <c r="AK32" s="163">
        <v>65.593425359328293</v>
      </c>
      <c r="AL32" s="170">
        <v>61.968122954319</v>
      </c>
      <c r="AM32" s="163"/>
      <c r="AN32" s="171">
        <v>71.186139177458301</v>
      </c>
      <c r="AO32" s="172">
        <v>67.158815995446105</v>
      </c>
      <c r="AP32" s="173">
        <v>69.172477586452203</v>
      </c>
      <c r="AQ32" s="163"/>
      <c r="AR32" s="174">
        <v>64.026509992071297</v>
      </c>
      <c r="AS32" s="168"/>
      <c r="AT32" s="169">
        <v>9.8172965228719402</v>
      </c>
      <c r="AU32" s="163">
        <v>18.2751627002147</v>
      </c>
      <c r="AV32" s="163">
        <v>18.114455640327101</v>
      </c>
      <c r="AW32" s="163">
        <v>18.294964345268198</v>
      </c>
      <c r="AX32" s="163">
        <v>25.244912681859699</v>
      </c>
      <c r="AY32" s="170">
        <v>18.205596529095502</v>
      </c>
      <c r="AZ32" s="163"/>
      <c r="BA32" s="171">
        <v>23.432007391248501</v>
      </c>
      <c r="BB32" s="172">
        <v>7.89239344748938</v>
      </c>
      <c r="BC32" s="173">
        <v>15.3658555530989</v>
      </c>
      <c r="BD32" s="163"/>
      <c r="BE32" s="174">
        <v>17.3142274201312</v>
      </c>
    </row>
    <row r="33" spans="1:57" x14ac:dyDescent="0.2">
      <c r="A33" s="21" t="s">
        <v>50</v>
      </c>
      <c r="B33" s="3" t="str">
        <f t="shared" si="0"/>
        <v>Staunton &amp; Harrisonburg, VA</v>
      </c>
      <c r="C33" s="3"/>
      <c r="D33" s="24" t="s">
        <v>16</v>
      </c>
      <c r="E33" s="27" t="s">
        <v>17</v>
      </c>
      <c r="F33" s="3"/>
      <c r="G33" s="169">
        <v>37.116729424421699</v>
      </c>
      <c r="H33" s="163">
        <v>47.911063295678602</v>
      </c>
      <c r="I33" s="163">
        <v>53.182714721176197</v>
      </c>
      <c r="J33" s="163">
        <v>58.669535592612498</v>
      </c>
      <c r="K33" s="163">
        <v>55.908194369732797</v>
      </c>
      <c r="L33" s="170">
        <v>50.557647480724398</v>
      </c>
      <c r="M33" s="163"/>
      <c r="N33" s="171">
        <v>57.755065447373099</v>
      </c>
      <c r="O33" s="172">
        <v>59.081943697328299</v>
      </c>
      <c r="P33" s="173">
        <v>58.418504572350699</v>
      </c>
      <c r="Q33" s="163"/>
      <c r="R33" s="174">
        <v>52.803606649760397</v>
      </c>
      <c r="S33" s="168"/>
      <c r="T33" s="169">
        <v>3.5146405908710099</v>
      </c>
      <c r="U33" s="163">
        <v>0.75600825100288205</v>
      </c>
      <c r="V33" s="163">
        <v>9.4880482166017899</v>
      </c>
      <c r="W33" s="163">
        <v>11.7085590603875</v>
      </c>
      <c r="X33" s="163">
        <v>5.8363951141801396</v>
      </c>
      <c r="Y33" s="170">
        <v>6.5145811749068603</v>
      </c>
      <c r="Z33" s="163"/>
      <c r="AA33" s="171">
        <v>-6.2908935188867101</v>
      </c>
      <c r="AB33" s="172">
        <v>-6.2391585218885997</v>
      </c>
      <c r="AC33" s="173">
        <v>-6.2647393895940997</v>
      </c>
      <c r="AD33" s="163"/>
      <c r="AE33" s="174">
        <v>2.1140113729882701</v>
      </c>
      <c r="AG33" s="169">
        <v>37.4350008965393</v>
      </c>
      <c r="AH33" s="163">
        <v>49.215528061681901</v>
      </c>
      <c r="AI33" s="163">
        <v>52.752375829298899</v>
      </c>
      <c r="AJ33" s="163">
        <v>54.061323292092503</v>
      </c>
      <c r="AK33" s="163">
        <v>53.299264837726298</v>
      </c>
      <c r="AL33" s="170">
        <v>49.352698583467799</v>
      </c>
      <c r="AM33" s="163"/>
      <c r="AN33" s="171">
        <v>60.897435897435798</v>
      </c>
      <c r="AO33" s="172">
        <v>60.458131611977699</v>
      </c>
      <c r="AP33" s="173">
        <v>60.677783754706802</v>
      </c>
      <c r="AQ33" s="163"/>
      <c r="AR33" s="174">
        <v>52.588437203821798</v>
      </c>
      <c r="AS33" s="168"/>
      <c r="AT33" s="169">
        <v>12.5826729592485</v>
      </c>
      <c r="AU33" s="163">
        <v>8.5887281859608695</v>
      </c>
      <c r="AV33" s="163">
        <v>12.078694835495901</v>
      </c>
      <c r="AW33" s="163">
        <v>8.4923964555132496</v>
      </c>
      <c r="AX33" s="163">
        <v>9.0534549849800996</v>
      </c>
      <c r="AY33" s="170">
        <v>9.9927220623370694</v>
      </c>
      <c r="AZ33" s="163"/>
      <c r="BA33" s="171">
        <v>3.3652626360801099</v>
      </c>
      <c r="BB33" s="172">
        <v>4.3188126700018703</v>
      </c>
      <c r="BC33" s="173">
        <v>3.83812276340743</v>
      </c>
      <c r="BD33" s="163"/>
      <c r="BE33" s="174">
        <v>7.8847044659235097</v>
      </c>
    </row>
    <row r="34" spans="1:57" x14ac:dyDescent="0.2">
      <c r="A34" s="21" t="s">
        <v>51</v>
      </c>
      <c r="B34" s="3" t="str">
        <f t="shared" si="0"/>
        <v>Blacksburg &amp; Wytheville, VA</v>
      </c>
      <c r="C34" s="3"/>
      <c r="D34" s="24" t="s">
        <v>16</v>
      </c>
      <c r="E34" s="27" t="s">
        <v>17</v>
      </c>
      <c r="F34" s="3"/>
      <c r="G34" s="169">
        <v>44.365642237982598</v>
      </c>
      <c r="H34" s="163">
        <v>52.2261623325453</v>
      </c>
      <c r="I34" s="163">
        <v>52.935382190701297</v>
      </c>
      <c r="J34" s="163">
        <v>55.673758865248203</v>
      </c>
      <c r="K34" s="163">
        <v>57.7620173364854</v>
      </c>
      <c r="L34" s="170">
        <v>52.592592592592503</v>
      </c>
      <c r="M34" s="163"/>
      <c r="N34" s="171">
        <v>75.078802206461702</v>
      </c>
      <c r="O34" s="172">
        <v>70.015760441292301</v>
      </c>
      <c r="P34" s="173">
        <v>72.547281323877002</v>
      </c>
      <c r="Q34" s="163"/>
      <c r="R34" s="174">
        <v>58.293932230102399</v>
      </c>
      <c r="S34" s="168"/>
      <c r="T34" s="169">
        <v>18.330517845317999</v>
      </c>
      <c r="U34" s="163">
        <v>7.0766542644628601</v>
      </c>
      <c r="V34" s="163">
        <v>1.92349344715369</v>
      </c>
      <c r="W34" s="163">
        <v>-3.35295838429627</v>
      </c>
      <c r="X34" s="163">
        <v>-6.44303555651073</v>
      </c>
      <c r="Y34" s="170">
        <v>2.1020657443728701</v>
      </c>
      <c r="Z34" s="163"/>
      <c r="AA34" s="171">
        <v>-6.3486119501660996</v>
      </c>
      <c r="AB34" s="172">
        <v>-7.0964069770989596E-2</v>
      </c>
      <c r="AC34" s="173">
        <v>-3.4208670794214302</v>
      </c>
      <c r="AD34" s="163"/>
      <c r="AE34" s="174">
        <v>6.7327692663006894E-2</v>
      </c>
      <c r="AG34" s="169">
        <v>38.110717100078801</v>
      </c>
      <c r="AH34" s="163">
        <v>48.093971631205598</v>
      </c>
      <c r="AI34" s="163">
        <v>51.295311268715501</v>
      </c>
      <c r="AJ34" s="163">
        <v>50.453112687155198</v>
      </c>
      <c r="AK34" s="163">
        <v>50.9801024428684</v>
      </c>
      <c r="AL34" s="170">
        <v>47.786643026004697</v>
      </c>
      <c r="AM34" s="163"/>
      <c r="AN34" s="171">
        <v>65.519109535066903</v>
      </c>
      <c r="AO34" s="172">
        <v>65.908195429472002</v>
      </c>
      <c r="AP34" s="173">
        <v>65.713652482269495</v>
      </c>
      <c r="AQ34" s="163"/>
      <c r="AR34" s="174">
        <v>52.9086457277946</v>
      </c>
      <c r="AS34" s="168"/>
      <c r="AT34" s="169">
        <v>-1.21155048500426</v>
      </c>
      <c r="AU34" s="163">
        <v>-4.3830711074433197E-2</v>
      </c>
      <c r="AV34" s="163">
        <v>3.0049549098466999</v>
      </c>
      <c r="AW34" s="163">
        <v>-2.6015756883630599</v>
      </c>
      <c r="AX34" s="163">
        <v>-7.1114206384415803</v>
      </c>
      <c r="AY34" s="170">
        <v>-1.7446838975994701</v>
      </c>
      <c r="AZ34" s="163"/>
      <c r="BA34" s="171">
        <v>-2.11051279806204</v>
      </c>
      <c r="BB34" s="172">
        <v>-0.88505181950398104</v>
      </c>
      <c r="BC34" s="173">
        <v>-1.4997798527064099</v>
      </c>
      <c r="BD34" s="163"/>
      <c r="BE34" s="174">
        <v>-1.6579159986369501</v>
      </c>
    </row>
    <row r="35" spans="1:57" x14ac:dyDescent="0.2">
      <c r="A35" s="21" t="s">
        <v>52</v>
      </c>
      <c r="B35" s="3" t="str">
        <f t="shared" si="0"/>
        <v>Lynchburg, VA</v>
      </c>
      <c r="C35" s="3"/>
      <c r="D35" s="24" t="s">
        <v>16</v>
      </c>
      <c r="E35" s="27" t="s">
        <v>17</v>
      </c>
      <c r="F35" s="3"/>
      <c r="G35" s="169">
        <v>40.181711606096101</v>
      </c>
      <c r="H35" s="163">
        <v>53.311840562719802</v>
      </c>
      <c r="I35" s="163">
        <v>58.558030480656498</v>
      </c>
      <c r="J35" s="163">
        <v>57.151230949589603</v>
      </c>
      <c r="K35" s="163">
        <v>64.840316437151998</v>
      </c>
      <c r="L35" s="170">
        <v>54.809213996834799</v>
      </c>
      <c r="M35" s="163"/>
      <c r="N35" s="171">
        <v>69.352475827717498</v>
      </c>
      <c r="O35" s="172">
        <v>70.377966598300603</v>
      </c>
      <c r="P35" s="173">
        <v>69.865221213008994</v>
      </c>
      <c r="Q35" s="163"/>
      <c r="R35" s="174">
        <v>59.111650688659097</v>
      </c>
      <c r="S35" s="168"/>
      <c r="T35" s="169">
        <v>11.433169526539301</v>
      </c>
      <c r="U35" s="163">
        <v>-2.6258184443977801</v>
      </c>
      <c r="V35" s="163">
        <v>1.5401242822897701</v>
      </c>
      <c r="W35" s="163">
        <v>2.0938793404806302</v>
      </c>
      <c r="X35" s="163">
        <v>19.844062142077</v>
      </c>
      <c r="Y35" s="170">
        <v>5.9888081867220802</v>
      </c>
      <c r="Z35" s="163"/>
      <c r="AA35" s="171">
        <v>10.8072710547962</v>
      </c>
      <c r="AB35" s="172">
        <v>30.227261287981701</v>
      </c>
      <c r="AC35" s="173">
        <v>19.805779971490999</v>
      </c>
      <c r="AD35" s="163"/>
      <c r="AE35" s="174">
        <v>10.285243574883699</v>
      </c>
      <c r="AG35" s="169">
        <v>37.353458382180499</v>
      </c>
      <c r="AH35" s="163">
        <v>56.682297772567402</v>
      </c>
      <c r="AI35" s="163">
        <v>60.301875732707998</v>
      </c>
      <c r="AJ35" s="163">
        <v>61.488862837045701</v>
      </c>
      <c r="AK35" s="163">
        <v>60.260824968862103</v>
      </c>
      <c r="AL35" s="170">
        <v>55.217537843818199</v>
      </c>
      <c r="AM35" s="163"/>
      <c r="AN35" s="171">
        <v>69.792658802842595</v>
      </c>
      <c r="AO35" s="172">
        <v>61.550296725034798</v>
      </c>
      <c r="AP35" s="173">
        <v>65.671477763938697</v>
      </c>
      <c r="AQ35" s="163"/>
      <c r="AR35" s="174">
        <v>58.204502873172203</v>
      </c>
      <c r="AS35" s="168"/>
      <c r="AT35" s="169">
        <v>7.0660998339134598E-2</v>
      </c>
      <c r="AU35" s="163">
        <v>-3.52517218879697</v>
      </c>
      <c r="AV35" s="163">
        <v>1.5857077982907299</v>
      </c>
      <c r="AW35" s="163">
        <v>2.4840634348198898</v>
      </c>
      <c r="AX35" s="163">
        <v>3.7187638220680901</v>
      </c>
      <c r="AY35" s="170">
        <v>0.93144753515618794</v>
      </c>
      <c r="AZ35" s="163"/>
      <c r="BA35" s="171">
        <v>3.7283925005812901</v>
      </c>
      <c r="BB35" s="172">
        <v>2.5207963371931399</v>
      </c>
      <c r="BC35" s="173">
        <v>3.1589628374927199</v>
      </c>
      <c r="BD35" s="163"/>
      <c r="BE35" s="174">
        <v>1.63916678872733</v>
      </c>
    </row>
    <row r="36" spans="1:57" x14ac:dyDescent="0.2">
      <c r="A36" s="21" t="s">
        <v>73</v>
      </c>
      <c r="B36" s="3" t="str">
        <f t="shared" si="0"/>
        <v>Central Virginia</v>
      </c>
      <c r="C36" s="3"/>
      <c r="D36" s="24" t="s">
        <v>16</v>
      </c>
      <c r="E36" s="27" t="s">
        <v>17</v>
      </c>
      <c r="F36" s="3"/>
      <c r="G36" s="169">
        <v>46.597367861159199</v>
      </c>
      <c r="H36" s="163">
        <v>61.335521716665099</v>
      </c>
      <c r="I36" s="163">
        <v>68.007051457402497</v>
      </c>
      <c r="J36" s="163">
        <v>69.058691225190699</v>
      </c>
      <c r="K36" s="163">
        <v>79.466293842319601</v>
      </c>
      <c r="L36" s="170">
        <v>64.893073808858006</v>
      </c>
      <c r="M36" s="163"/>
      <c r="N36" s="171">
        <v>85.532794359005507</v>
      </c>
      <c r="O36" s="172">
        <v>84.423439304601501</v>
      </c>
      <c r="P36" s="173">
        <v>84.978116831803504</v>
      </c>
      <c r="Q36" s="163"/>
      <c r="R36" s="174">
        <v>70.631757196821596</v>
      </c>
      <c r="S36" s="168"/>
      <c r="T36" s="169">
        <v>-0.51465083535030398</v>
      </c>
      <c r="U36" s="163">
        <v>-1.4680107604492401</v>
      </c>
      <c r="V36" s="163">
        <v>-3.9497979527081499</v>
      </c>
      <c r="W36" s="163">
        <v>-4.9869047028256199</v>
      </c>
      <c r="X36" s="163">
        <v>1.6070451339405001</v>
      </c>
      <c r="Y36" s="170">
        <v>-1.91025684857941</v>
      </c>
      <c r="Z36" s="163"/>
      <c r="AA36" s="171">
        <v>2.3727157873588398</v>
      </c>
      <c r="AB36" s="172">
        <v>5.5276433796084303</v>
      </c>
      <c r="AC36" s="173">
        <v>3.9159480833892899</v>
      </c>
      <c r="AD36" s="163"/>
      <c r="AE36" s="174">
        <v>1.74915643865565E-2</v>
      </c>
      <c r="AG36" s="169">
        <v>45.460696366124303</v>
      </c>
      <c r="AH36" s="163">
        <v>60.470579291470202</v>
      </c>
      <c r="AI36" s="163">
        <v>67.085297247985395</v>
      </c>
      <c r="AJ36" s="163">
        <v>68.236796691475504</v>
      </c>
      <c r="AK36" s="163">
        <v>67.812072373422495</v>
      </c>
      <c r="AL36" s="170">
        <v>61.813078627153097</v>
      </c>
      <c r="AM36" s="163"/>
      <c r="AN36" s="171">
        <v>77.832598449140903</v>
      </c>
      <c r="AO36" s="172">
        <v>77.425972782602699</v>
      </c>
      <c r="AP36" s="173">
        <v>77.629233850281395</v>
      </c>
      <c r="AQ36" s="163"/>
      <c r="AR36" s="174">
        <v>66.332807005731595</v>
      </c>
      <c r="AS36" s="168"/>
      <c r="AT36" s="169">
        <v>-1.4399795632028201</v>
      </c>
      <c r="AU36" s="163">
        <v>-0.47023540398373598</v>
      </c>
      <c r="AV36" s="163">
        <v>0.543169525637474</v>
      </c>
      <c r="AW36" s="163">
        <v>1.46148909062196</v>
      </c>
      <c r="AX36" s="163">
        <v>-1.7549483738095499</v>
      </c>
      <c r="AY36" s="170">
        <v>-0.26330521124190098</v>
      </c>
      <c r="AZ36" s="163"/>
      <c r="BA36" s="171">
        <v>-2.9522005688121702</v>
      </c>
      <c r="BB36" s="172">
        <v>-2.64528829935578</v>
      </c>
      <c r="BC36" s="173">
        <v>-2.7995478283910402</v>
      </c>
      <c r="BD36" s="163"/>
      <c r="BE36" s="174">
        <v>-1.12492139125497</v>
      </c>
    </row>
    <row r="37" spans="1:57" x14ac:dyDescent="0.2">
      <c r="A37" s="21" t="s">
        <v>74</v>
      </c>
      <c r="B37" s="3" t="str">
        <f t="shared" si="0"/>
        <v>Chesapeake Bay</v>
      </c>
      <c r="C37" s="3"/>
      <c r="D37" s="24" t="s">
        <v>16</v>
      </c>
      <c r="E37" s="27" t="s">
        <v>17</v>
      </c>
      <c r="F37" s="3"/>
      <c r="G37" s="169">
        <v>39.327599687255599</v>
      </c>
      <c r="H37" s="163">
        <v>50.742767787333797</v>
      </c>
      <c r="I37" s="163">
        <v>55.590304925723203</v>
      </c>
      <c r="J37" s="163">
        <v>58.483189992181302</v>
      </c>
      <c r="K37" s="163">
        <v>55.590304925723203</v>
      </c>
      <c r="L37" s="170">
        <v>51.946833463643401</v>
      </c>
      <c r="M37" s="163"/>
      <c r="N37" s="171">
        <v>61.454261141516803</v>
      </c>
      <c r="O37" s="172">
        <v>60.906958561376001</v>
      </c>
      <c r="P37" s="173">
        <v>61.180609851446398</v>
      </c>
      <c r="Q37" s="163"/>
      <c r="R37" s="174">
        <v>54.585055288729997</v>
      </c>
      <c r="S37" s="168"/>
      <c r="T37" s="169">
        <v>-10.1785714285714</v>
      </c>
      <c r="U37" s="163">
        <v>-13.235294117646999</v>
      </c>
      <c r="V37" s="163">
        <v>-9.7715736040609098</v>
      </c>
      <c r="W37" s="163">
        <v>-4.59183673469387</v>
      </c>
      <c r="X37" s="163">
        <v>-4.5637583892617402</v>
      </c>
      <c r="Y37" s="170">
        <v>-8.3586206896551705</v>
      </c>
      <c r="Z37" s="163"/>
      <c r="AA37" s="171">
        <v>-1.25628140703517</v>
      </c>
      <c r="AB37" s="172">
        <v>8.7988826815642405</v>
      </c>
      <c r="AC37" s="173">
        <v>3.5052910052909998</v>
      </c>
      <c r="AD37" s="163"/>
      <c r="AE37" s="174">
        <v>-4.8666536889234902</v>
      </c>
      <c r="AG37" s="169">
        <v>38.936669272869402</v>
      </c>
      <c r="AH37" s="163">
        <v>56.430805316653597</v>
      </c>
      <c r="AI37" s="163">
        <v>59.695074276778698</v>
      </c>
      <c r="AJ37" s="163">
        <v>58.893666927286901</v>
      </c>
      <c r="AK37" s="163">
        <v>53.303362001563698</v>
      </c>
      <c r="AL37" s="170">
        <v>53.451915559030397</v>
      </c>
      <c r="AM37" s="163"/>
      <c r="AN37" s="171">
        <v>54.593432369038297</v>
      </c>
      <c r="AO37" s="172">
        <v>55.023455824863099</v>
      </c>
      <c r="AP37" s="173">
        <v>54.808444096950701</v>
      </c>
      <c r="AQ37" s="163"/>
      <c r="AR37" s="174">
        <v>53.839495141293398</v>
      </c>
      <c r="AS37" s="168"/>
      <c r="AT37" s="169">
        <v>-12.516469038208101</v>
      </c>
      <c r="AU37" s="163">
        <v>-3.2506702412868602</v>
      </c>
      <c r="AV37" s="163">
        <v>-0.16345210853219999</v>
      </c>
      <c r="AW37" s="163">
        <v>-0.363756613756613</v>
      </c>
      <c r="AX37" s="163">
        <v>-2.2230190032269599</v>
      </c>
      <c r="AY37" s="170">
        <v>-3.25479374513549</v>
      </c>
      <c r="AZ37" s="163"/>
      <c r="BA37" s="171">
        <v>-1.8622628250175599</v>
      </c>
      <c r="BB37" s="172">
        <v>0.75161059413027898</v>
      </c>
      <c r="BC37" s="173">
        <v>-0.56737588652482196</v>
      </c>
      <c r="BD37" s="163"/>
      <c r="BE37" s="174">
        <v>-2.4882415414959702</v>
      </c>
    </row>
    <row r="38" spans="1:57" x14ac:dyDescent="0.2">
      <c r="A38" s="21" t="s">
        <v>75</v>
      </c>
      <c r="B38" s="3" t="str">
        <f t="shared" si="0"/>
        <v>Coastal Virginia - Eastern Shore</v>
      </c>
      <c r="C38" s="3"/>
      <c r="D38" s="24" t="s">
        <v>16</v>
      </c>
      <c r="E38" s="27" t="s">
        <v>17</v>
      </c>
      <c r="F38" s="3"/>
      <c r="G38" s="169">
        <v>32.599118942731202</v>
      </c>
      <c r="H38" s="163">
        <v>42.731277533039602</v>
      </c>
      <c r="I38" s="163">
        <v>45.080763582966199</v>
      </c>
      <c r="J38" s="163">
        <v>46.475770925110098</v>
      </c>
      <c r="K38" s="163">
        <v>46.916299559471298</v>
      </c>
      <c r="L38" s="170">
        <v>42.7606461086637</v>
      </c>
      <c r="M38" s="163"/>
      <c r="N38" s="171">
        <v>53.230543318648998</v>
      </c>
      <c r="O38" s="172">
        <v>52.863436123348002</v>
      </c>
      <c r="P38" s="173">
        <v>53.046989720998504</v>
      </c>
      <c r="Q38" s="163"/>
      <c r="R38" s="174">
        <v>45.699601426473599</v>
      </c>
      <c r="S38" s="168"/>
      <c r="T38" s="169">
        <v>-9.3415975139159197</v>
      </c>
      <c r="U38" s="163">
        <v>-3.58587537749702</v>
      </c>
      <c r="V38" s="163">
        <v>-6.3807586952872102</v>
      </c>
      <c r="W38" s="163">
        <v>-16.425148775021199</v>
      </c>
      <c r="X38" s="163">
        <v>-9.5095566292454095</v>
      </c>
      <c r="Y38" s="170">
        <v>-9.3625891197452606</v>
      </c>
      <c r="Z38" s="163"/>
      <c r="AA38" s="171">
        <v>-3.7961843044566899</v>
      </c>
      <c r="AB38" s="172">
        <v>-9.4760968532166991</v>
      </c>
      <c r="AC38" s="173">
        <v>-6.7127080274106703</v>
      </c>
      <c r="AD38" s="163"/>
      <c r="AE38" s="174">
        <v>-8.5005986986390099</v>
      </c>
      <c r="AG38" s="169">
        <v>30.446000737191302</v>
      </c>
      <c r="AH38" s="163">
        <v>41.4117213416881</v>
      </c>
      <c r="AI38" s="163">
        <v>44.157758938444502</v>
      </c>
      <c r="AJ38" s="163">
        <v>45.0792480648728</v>
      </c>
      <c r="AK38" s="163">
        <v>43.309988942130403</v>
      </c>
      <c r="AL38" s="170">
        <v>40.880943604865401</v>
      </c>
      <c r="AM38" s="163"/>
      <c r="AN38" s="171">
        <v>50.073719130114199</v>
      </c>
      <c r="AO38" s="172">
        <v>50.403817914831102</v>
      </c>
      <c r="AP38" s="173">
        <v>50.239102446201898</v>
      </c>
      <c r="AQ38" s="163"/>
      <c r="AR38" s="174">
        <v>43.558572781812401</v>
      </c>
      <c r="AS38" s="168"/>
      <c r="AT38" s="169">
        <v>-21.897607799345</v>
      </c>
      <c r="AU38" s="163">
        <v>-15.852088616996101</v>
      </c>
      <c r="AV38" s="163">
        <v>-14.059201630352</v>
      </c>
      <c r="AW38" s="163">
        <v>-15.3487223530565</v>
      </c>
      <c r="AX38" s="163">
        <v>-15.363459750135901</v>
      </c>
      <c r="AY38" s="170">
        <v>-16.228054926669699</v>
      </c>
      <c r="AZ38" s="163"/>
      <c r="BA38" s="171">
        <v>-8.6094919533049605</v>
      </c>
      <c r="BB38" s="172">
        <v>-8.7900646812324403</v>
      </c>
      <c r="BC38" s="173">
        <v>-8.6995573717906591</v>
      </c>
      <c r="BD38" s="163"/>
      <c r="BE38" s="174">
        <v>-13.8885977913451</v>
      </c>
    </row>
    <row r="39" spans="1:57" x14ac:dyDescent="0.2">
      <c r="A39" s="21" t="s">
        <v>76</v>
      </c>
      <c r="B39" s="3" t="str">
        <f t="shared" si="0"/>
        <v>Coastal Virginia - Hampton Roads</v>
      </c>
      <c r="C39" s="3"/>
      <c r="D39" s="24" t="s">
        <v>16</v>
      </c>
      <c r="E39" s="27" t="s">
        <v>17</v>
      </c>
      <c r="F39" s="3"/>
      <c r="G39" s="169">
        <v>48.228980322003501</v>
      </c>
      <c r="H39" s="163">
        <v>53.416815742397098</v>
      </c>
      <c r="I39" s="163">
        <v>56.263736263736199</v>
      </c>
      <c r="J39" s="163">
        <v>56.207513416815701</v>
      </c>
      <c r="K39" s="163">
        <v>56.986966521850199</v>
      </c>
      <c r="L39" s="170">
        <v>54.220802453360498</v>
      </c>
      <c r="M39" s="163"/>
      <c r="N39" s="171">
        <v>68.809097878865302</v>
      </c>
      <c r="O39" s="172">
        <v>71.676463071811895</v>
      </c>
      <c r="P39" s="173">
        <v>70.242780475338606</v>
      </c>
      <c r="Q39" s="163"/>
      <c r="R39" s="174">
        <v>58.798510459639999</v>
      </c>
      <c r="S39" s="168"/>
      <c r="T39" s="169">
        <v>-0.42744767179300402</v>
      </c>
      <c r="U39" s="163">
        <v>-2.50956599474133</v>
      </c>
      <c r="V39" s="163">
        <v>-4.3151246000546699</v>
      </c>
      <c r="W39" s="163">
        <v>-4.0806030329018697</v>
      </c>
      <c r="X39" s="163">
        <v>-1.30063722688684</v>
      </c>
      <c r="Y39" s="170">
        <v>-2.6086405408185702</v>
      </c>
      <c r="Z39" s="163"/>
      <c r="AA39" s="171">
        <v>6.0848823295354304</v>
      </c>
      <c r="AB39" s="172">
        <v>3.86408553003852</v>
      </c>
      <c r="AC39" s="173">
        <v>4.9400821269817499</v>
      </c>
      <c r="AD39" s="163"/>
      <c r="AE39" s="174">
        <v>-0.157230183608075</v>
      </c>
      <c r="AG39" s="169">
        <v>45.959059990794202</v>
      </c>
      <c r="AH39" s="163">
        <v>53.507773743159603</v>
      </c>
      <c r="AI39" s="163">
        <v>57.089704904618202</v>
      </c>
      <c r="AJ39" s="163">
        <v>58.062701375747899</v>
      </c>
      <c r="AK39" s="163">
        <v>58.9762440546207</v>
      </c>
      <c r="AL39" s="170">
        <v>54.719096813788099</v>
      </c>
      <c r="AM39" s="163"/>
      <c r="AN39" s="171">
        <v>73.443333503810095</v>
      </c>
      <c r="AO39" s="172">
        <v>75.249169435215904</v>
      </c>
      <c r="AP39" s="173">
        <v>74.346528452374798</v>
      </c>
      <c r="AQ39" s="163"/>
      <c r="AR39" s="174">
        <v>60.328163468071203</v>
      </c>
      <c r="AS39" s="168"/>
      <c r="AT39" s="169">
        <v>1.09566804069399</v>
      </c>
      <c r="AU39" s="163">
        <v>-0.44627328708966701</v>
      </c>
      <c r="AV39" s="163">
        <v>-0.41936373218413803</v>
      </c>
      <c r="AW39" s="163">
        <v>-0.13097512477798001</v>
      </c>
      <c r="AX39" s="163">
        <v>-0.54001974716363899</v>
      </c>
      <c r="AY39" s="170">
        <v>-0.138167077605025</v>
      </c>
      <c r="AZ39" s="163"/>
      <c r="BA39" s="171">
        <v>4.5574427703865696</v>
      </c>
      <c r="BB39" s="172">
        <v>2.61220505676373</v>
      </c>
      <c r="BC39" s="173">
        <v>3.5642674162505101</v>
      </c>
      <c r="BD39" s="163"/>
      <c r="BE39" s="174">
        <v>1.12888211762594</v>
      </c>
    </row>
    <row r="40" spans="1:57" x14ac:dyDescent="0.2">
      <c r="A40" s="20" t="s">
        <v>77</v>
      </c>
      <c r="B40" s="3" t="str">
        <f t="shared" si="0"/>
        <v>Northern Virginia</v>
      </c>
      <c r="C40" s="3"/>
      <c r="D40" s="24" t="s">
        <v>16</v>
      </c>
      <c r="E40" s="27" t="s">
        <v>17</v>
      </c>
      <c r="F40" s="3"/>
      <c r="G40" s="169">
        <v>55.498307634448999</v>
      </c>
      <c r="H40" s="163">
        <v>69.422715306506205</v>
      </c>
      <c r="I40" s="163">
        <v>75.767205716434702</v>
      </c>
      <c r="J40" s="163">
        <v>73.694998119593805</v>
      </c>
      <c r="K40" s="163">
        <v>69.074840165475706</v>
      </c>
      <c r="L40" s="170">
        <v>68.691613388491902</v>
      </c>
      <c r="M40" s="163"/>
      <c r="N40" s="171">
        <v>69.874012786761895</v>
      </c>
      <c r="O40" s="172">
        <v>70.024445280180501</v>
      </c>
      <c r="P40" s="173">
        <v>69.949229033471198</v>
      </c>
      <c r="Q40" s="163"/>
      <c r="R40" s="174">
        <v>69.050932144200203</v>
      </c>
      <c r="S40" s="168"/>
      <c r="T40" s="169">
        <v>-3.87848131684513</v>
      </c>
      <c r="U40" s="163">
        <v>-11.7739295897136</v>
      </c>
      <c r="V40" s="163">
        <v>-11.0924504222059</v>
      </c>
      <c r="W40" s="163">
        <v>-14.321276761325199</v>
      </c>
      <c r="X40" s="163">
        <v>-7.7680377583831302</v>
      </c>
      <c r="Y40" s="170">
        <v>-10.2189825909373</v>
      </c>
      <c r="Z40" s="163"/>
      <c r="AA40" s="171">
        <v>-5.6927878276463204</v>
      </c>
      <c r="AB40" s="172">
        <v>-10.6468682952589</v>
      </c>
      <c r="AC40" s="173">
        <v>-8.2393056406387508</v>
      </c>
      <c r="AD40" s="163"/>
      <c r="AE40" s="174">
        <v>-9.6548413332700402</v>
      </c>
      <c r="AG40" s="169">
        <v>53.0279240315908</v>
      </c>
      <c r="AH40" s="163">
        <v>69.635671305001793</v>
      </c>
      <c r="AI40" s="163">
        <v>77.075498307634405</v>
      </c>
      <c r="AJ40" s="163">
        <v>75.303215494546805</v>
      </c>
      <c r="AK40" s="163">
        <v>66.136235426852195</v>
      </c>
      <c r="AL40" s="170">
        <v>68.235708913125194</v>
      </c>
      <c r="AM40" s="163"/>
      <c r="AN40" s="171">
        <v>65.179108687476401</v>
      </c>
      <c r="AO40" s="172">
        <v>67.652312899586306</v>
      </c>
      <c r="AP40" s="173">
        <v>66.415710793531403</v>
      </c>
      <c r="AQ40" s="163"/>
      <c r="AR40" s="174">
        <v>67.715709450384097</v>
      </c>
      <c r="AS40" s="168"/>
      <c r="AT40" s="169">
        <v>-3.0636421672627501</v>
      </c>
      <c r="AU40" s="163">
        <v>-6.2963457147345698</v>
      </c>
      <c r="AV40" s="163">
        <v>-5.8889359089406899</v>
      </c>
      <c r="AW40" s="163">
        <v>-7.4192320009276997</v>
      </c>
      <c r="AX40" s="163">
        <v>-6.1624584655043302</v>
      </c>
      <c r="AY40" s="170">
        <v>-5.9426139077819702</v>
      </c>
      <c r="AZ40" s="163"/>
      <c r="BA40" s="171">
        <v>-4.9832550198720797</v>
      </c>
      <c r="BB40" s="172">
        <v>-6.2860373179502904</v>
      </c>
      <c r="BC40" s="173">
        <v>-5.6512688267512798</v>
      </c>
      <c r="BD40" s="163"/>
      <c r="BE40" s="174">
        <v>-5.8613828130204899</v>
      </c>
    </row>
    <row r="41" spans="1:57" x14ac:dyDescent="0.2">
      <c r="A41" s="22" t="s">
        <v>78</v>
      </c>
      <c r="B41" s="3" t="str">
        <f t="shared" si="0"/>
        <v>Shenandoah Valley</v>
      </c>
      <c r="C41" s="3"/>
      <c r="D41" s="25" t="s">
        <v>16</v>
      </c>
      <c r="E41" s="28" t="s">
        <v>17</v>
      </c>
      <c r="F41" s="3"/>
      <c r="G41" s="175">
        <v>36.670037074485997</v>
      </c>
      <c r="H41" s="176">
        <v>46.958206943040103</v>
      </c>
      <c r="I41" s="176">
        <v>51.221772834512898</v>
      </c>
      <c r="J41" s="176">
        <v>53.741152679474197</v>
      </c>
      <c r="K41" s="176">
        <v>52.477249747219403</v>
      </c>
      <c r="L41" s="177">
        <v>48.213683855746503</v>
      </c>
      <c r="M41" s="163"/>
      <c r="N41" s="178">
        <v>57.6086956521739</v>
      </c>
      <c r="O41" s="179">
        <v>58.3586113919784</v>
      </c>
      <c r="P41" s="180">
        <v>57.983653522076096</v>
      </c>
      <c r="Q41" s="163"/>
      <c r="R41" s="181">
        <v>51.005103760412098</v>
      </c>
      <c r="S41" s="168"/>
      <c r="T41" s="175">
        <v>-1.1623966334864599</v>
      </c>
      <c r="U41" s="176">
        <v>-1.60619514715335</v>
      </c>
      <c r="V41" s="176">
        <v>2.1394815494180901</v>
      </c>
      <c r="W41" s="176">
        <v>-1.99554334534227</v>
      </c>
      <c r="X41" s="176">
        <v>-0.77596891636239196</v>
      </c>
      <c r="Y41" s="177">
        <v>-0.67143038269921196</v>
      </c>
      <c r="Z41" s="163"/>
      <c r="AA41" s="178">
        <v>-4.2407133065730598</v>
      </c>
      <c r="AB41" s="179">
        <v>-4.05227322954965</v>
      </c>
      <c r="AC41" s="180">
        <v>-4.1459765946218301</v>
      </c>
      <c r="AD41" s="163"/>
      <c r="AE41" s="181">
        <v>-1.8272829791346701</v>
      </c>
      <c r="AG41" s="175">
        <v>36.126272311550302</v>
      </c>
      <c r="AH41" s="176">
        <v>47.727224832992597</v>
      </c>
      <c r="AI41" s="176">
        <v>50.302404484437197</v>
      </c>
      <c r="AJ41" s="176">
        <v>51.0947674541124</v>
      </c>
      <c r="AK41" s="176">
        <v>50.637472867890303</v>
      </c>
      <c r="AL41" s="177">
        <v>47.177628390196602</v>
      </c>
      <c r="AM41" s="163"/>
      <c r="AN41" s="178">
        <v>58.061661011948601</v>
      </c>
      <c r="AO41" s="179">
        <v>56.795584765756601</v>
      </c>
      <c r="AP41" s="180">
        <v>57.428496181195598</v>
      </c>
      <c r="AQ41" s="163"/>
      <c r="AR41" s="181">
        <v>50.106866552274298</v>
      </c>
      <c r="AS41" s="40"/>
      <c r="AT41" s="175">
        <v>1.9241348633820401</v>
      </c>
      <c r="AU41" s="176">
        <v>2.8989686375963699</v>
      </c>
      <c r="AV41" s="176">
        <v>4.1886558163953902</v>
      </c>
      <c r="AW41" s="176">
        <v>0.54055769151837796</v>
      </c>
      <c r="AX41" s="176">
        <v>0.66890645549592698</v>
      </c>
      <c r="AY41" s="177">
        <v>2.0153605859699599</v>
      </c>
      <c r="AZ41" s="163"/>
      <c r="BA41" s="178">
        <v>-0.119840731951063</v>
      </c>
      <c r="BB41" s="179">
        <v>-1.5886385776498999</v>
      </c>
      <c r="BC41" s="180">
        <v>-0.85180277136986804</v>
      </c>
      <c r="BD41" s="163"/>
      <c r="BE41" s="181">
        <v>1.0572561649008401</v>
      </c>
    </row>
    <row r="42" spans="1:57" x14ac:dyDescent="0.2">
      <c r="A42" s="19" t="s">
        <v>79</v>
      </c>
      <c r="B42" s="3" t="str">
        <f t="shared" si="0"/>
        <v>Southern Virginia</v>
      </c>
      <c r="C42" s="9"/>
      <c r="D42" s="23" t="s">
        <v>16</v>
      </c>
      <c r="E42" s="26" t="s">
        <v>17</v>
      </c>
      <c r="F42" s="3"/>
      <c r="G42" s="160">
        <v>46.013768598711899</v>
      </c>
      <c r="H42" s="161">
        <v>60.648456584499201</v>
      </c>
      <c r="I42" s="161">
        <v>64.556962025316395</v>
      </c>
      <c r="J42" s="161">
        <v>65.245391960914901</v>
      </c>
      <c r="K42" s="161">
        <v>62.336220297579302</v>
      </c>
      <c r="L42" s="162">
        <v>59.7601598934043</v>
      </c>
      <c r="M42" s="163"/>
      <c r="N42" s="164">
        <v>68.1323562069731</v>
      </c>
      <c r="O42" s="165">
        <v>67.421718854097193</v>
      </c>
      <c r="P42" s="166">
        <v>67.777037530535097</v>
      </c>
      <c r="Q42" s="163"/>
      <c r="R42" s="167">
        <v>62.050696361156</v>
      </c>
      <c r="S42" s="168"/>
      <c r="T42" s="160">
        <v>5.1038360485324299</v>
      </c>
      <c r="U42" s="161">
        <v>-4.8388858011172404</v>
      </c>
      <c r="V42" s="161">
        <v>-1.07458337127766</v>
      </c>
      <c r="W42" s="161">
        <v>-0.55621833506344598</v>
      </c>
      <c r="X42" s="161">
        <v>2.8475207078575502</v>
      </c>
      <c r="Y42" s="162">
        <v>-6.3483887138756495E-2</v>
      </c>
      <c r="Z42" s="163"/>
      <c r="AA42" s="164">
        <v>11.8042517109805</v>
      </c>
      <c r="AB42" s="165">
        <v>11.367399115336999</v>
      </c>
      <c r="AC42" s="166">
        <v>11.5865429488231</v>
      </c>
      <c r="AD42" s="163"/>
      <c r="AE42" s="167">
        <v>3.3023540358236598</v>
      </c>
      <c r="AF42" s="29"/>
      <c r="AG42" s="160">
        <v>44.908949589162702</v>
      </c>
      <c r="AH42" s="161">
        <v>63.185654008438803</v>
      </c>
      <c r="AI42" s="161">
        <v>67.016433488785196</v>
      </c>
      <c r="AJ42" s="161">
        <v>65.939373750832701</v>
      </c>
      <c r="AK42" s="161">
        <v>62.175216522318401</v>
      </c>
      <c r="AL42" s="162">
        <v>60.645125471907598</v>
      </c>
      <c r="AM42" s="163"/>
      <c r="AN42" s="164">
        <v>65.495225405285296</v>
      </c>
      <c r="AO42" s="165">
        <v>64.484787919165001</v>
      </c>
      <c r="AP42" s="166">
        <v>64.990006662225099</v>
      </c>
      <c r="AQ42" s="163"/>
      <c r="AR42" s="167">
        <v>61.886520097712598</v>
      </c>
      <c r="AS42" s="168"/>
      <c r="AT42" s="160">
        <v>0.465865957638673</v>
      </c>
      <c r="AU42" s="161">
        <v>2.6390414016966099</v>
      </c>
      <c r="AV42" s="161">
        <v>6.0217274764553599</v>
      </c>
      <c r="AW42" s="161">
        <v>3.2726956538778</v>
      </c>
      <c r="AX42" s="161">
        <v>5.1265816174148098</v>
      </c>
      <c r="AY42" s="162">
        <v>3.6793621118574702</v>
      </c>
      <c r="AZ42" s="163"/>
      <c r="BA42" s="164">
        <v>9.7167362274933708</v>
      </c>
      <c r="BB42" s="165">
        <v>7.1497597408651004</v>
      </c>
      <c r="BC42" s="166">
        <v>8.4280328510615394</v>
      </c>
      <c r="BD42" s="163"/>
      <c r="BE42" s="167">
        <v>5.0599051742049603</v>
      </c>
    </row>
    <row r="43" spans="1:57" x14ac:dyDescent="0.2">
      <c r="A43" s="20" t="s">
        <v>80</v>
      </c>
      <c r="B43" s="3" t="str">
        <f t="shared" si="0"/>
        <v>Southwest Virginia - Blue Ridge Highlands</v>
      </c>
      <c r="C43" s="10"/>
      <c r="D43" s="24" t="s">
        <v>16</v>
      </c>
      <c r="E43" s="27" t="s">
        <v>17</v>
      </c>
      <c r="F43" s="3"/>
      <c r="G43" s="169">
        <v>45.437090580528498</v>
      </c>
      <c r="H43" s="163">
        <v>53.185001129432997</v>
      </c>
      <c r="I43" s="163">
        <v>54.822679015134398</v>
      </c>
      <c r="J43" s="163">
        <v>56.799186808222203</v>
      </c>
      <c r="K43" s="163">
        <v>59.769595662977103</v>
      </c>
      <c r="L43" s="170">
        <v>54.002710639259</v>
      </c>
      <c r="M43" s="163"/>
      <c r="N43" s="171">
        <v>73.831036819516598</v>
      </c>
      <c r="O43" s="172">
        <v>70.510503727128906</v>
      </c>
      <c r="P43" s="173">
        <v>72.170770273322702</v>
      </c>
      <c r="Q43" s="163"/>
      <c r="R43" s="174">
        <v>59.193584820420099</v>
      </c>
      <c r="S43" s="168"/>
      <c r="T43" s="169">
        <v>2.3703454803873799E-3</v>
      </c>
      <c r="U43" s="163">
        <v>9.3928627935927302</v>
      </c>
      <c r="V43" s="163">
        <v>7.0745975898333899</v>
      </c>
      <c r="W43" s="163">
        <v>3.3244374776684502</v>
      </c>
      <c r="X43" s="163">
        <v>4.3840050838782698</v>
      </c>
      <c r="Y43" s="170">
        <v>4.8653973752326198</v>
      </c>
      <c r="Z43" s="163"/>
      <c r="AA43" s="171">
        <v>1.0114742975413</v>
      </c>
      <c r="AB43" s="172">
        <v>6.9405269513137897</v>
      </c>
      <c r="AC43" s="173">
        <v>3.82337919736726</v>
      </c>
      <c r="AD43" s="163"/>
      <c r="AE43" s="174">
        <v>4.5000422069624504</v>
      </c>
      <c r="AF43" s="30"/>
      <c r="AG43" s="169">
        <v>40.9814772983962</v>
      </c>
      <c r="AH43" s="163">
        <v>50.5731872599954</v>
      </c>
      <c r="AI43" s="163">
        <v>53.470182968149899</v>
      </c>
      <c r="AJ43" s="163">
        <v>53.354416083126203</v>
      </c>
      <c r="AK43" s="163">
        <v>54.3906708832166</v>
      </c>
      <c r="AL43" s="170">
        <v>50.553986898576902</v>
      </c>
      <c r="AM43" s="163"/>
      <c r="AN43" s="171">
        <v>66.306189292974906</v>
      </c>
      <c r="AO43" s="172">
        <v>65.620058730517201</v>
      </c>
      <c r="AP43" s="173">
        <v>65.963124011746103</v>
      </c>
      <c r="AQ43" s="163"/>
      <c r="AR43" s="174">
        <v>54.956597502339498</v>
      </c>
      <c r="AS43" s="168"/>
      <c r="AT43" s="169">
        <v>3.79074847119991</v>
      </c>
      <c r="AU43" s="163">
        <v>6.1282736630645998</v>
      </c>
      <c r="AV43" s="163">
        <v>7.5616164959025802</v>
      </c>
      <c r="AW43" s="163">
        <v>3.75367373539722</v>
      </c>
      <c r="AX43" s="163">
        <v>2.5614486997603501</v>
      </c>
      <c r="AY43" s="170">
        <v>4.7511303228793302</v>
      </c>
      <c r="AZ43" s="163"/>
      <c r="BA43" s="171">
        <v>6.6794791521830401</v>
      </c>
      <c r="BB43" s="172">
        <v>3.2245345549311999</v>
      </c>
      <c r="BC43" s="173">
        <v>4.9325559651791302</v>
      </c>
      <c r="BD43" s="163"/>
      <c r="BE43" s="174">
        <v>4.8132770199284698</v>
      </c>
    </row>
    <row r="44" spans="1:57" x14ac:dyDescent="0.2">
      <c r="A44" s="21" t="s">
        <v>81</v>
      </c>
      <c r="B44" s="3" t="str">
        <f t="shared" si="0"/>
        <v>Southwest Virginia - Heart of Appalachia</v>
      </c>
      <c r="C44" s="3"/>
      <c r="D44" s="24" t="s">
        <v>16</v>
      </c>
      <c r="E44" s="27" t="s">
        <v>17</v>
      </c>
      <c r="F44" s="3"/>
      <c r="G44" s="169">
        <v>39.453924914675703</v>
      </c>
      <c r="H44" s="163">
        <v>53.242320819112599</v>
      </c>
      <c r="I44" s="163">
        <v>57.6109215017064</v>
      </c>
      <c r="J44" s="163">
        <v>56.109215017064798</v>
      </c>
      <c r="K44" s="163">
        <v>52.4232081911262</v>
      </c>
      <c r="L44" s="170">
        <v>51.767918088737197</v>
      </c>
      <c r="M44" s="163"/>
      <c r="N44" s="171">
        <v>52.969283276450497</v>
      </c>
      <c r="O44" s="172">
        <v>48.668941979522103</v>
      </c>
      <c r="P44" s="173">
        <v>50.8191126279863</v>
      </c>
      <c r="Q44" s="163"/>
      <c r="R44" s="174">
        <v>51.496830814236901</v>
      </c>
      <c r="S44" s="168"/>
      <c r="T44" s="169">
        <v>-9.7631433504076703</v>
      </c>
      <c r="U44" s="163">
        <v>-9.1631637332698599</v>
      </c>
      <c r="V44" s="163">
        <v>-2.9188653661280601</v>
      </c>
      <c r="W44" s="163">
        <v>-6.7116206633751903</v>
      </c>
      <c r="X44" s="163">
        <v>4.2377289141407797</v>
      </c>
      <c r="Y44" s="170">
        <v>-4.87922776076989</v>
      </c>
      <c r="Z44" s="163"/>
      <c r="AA44" s="171">
        <v>0.23193106179171399</v>
      </c>
      <c r="AB44" s="172">
        <v>-3.7857856970484902</v>
      </c>
      <c r="AC44" s="173">
        <v>-1.7329791103157399</v>
      </c>
      <c r="AD44" s="163"/>
      <c r="AE44" s="174">
        <v>-4.0127099108780504</v>
      </c>
      <c r="AF44" s="30"/>
      <c r="AG44" s="169">
        <v>37.457337883958999</v>
      </c>
      <c r="AH44" s="163">
        <v>52.559726962457297</v>
      </c>
      <c r="AI44" s="163">
        <v>55.238907849829303</v>
      </c>
      <c r="AJ44" s="163">
        <v>54.470989761092099</v>
      </c>
      <c r="AK44" s="163">
        <v>48.651877133105799</v>
      </c>
      <c r="AL44" s="170">
        <v>49.675767918088702</v>
      </c>
      <c r="AM44" s="163"/>
      <c r="AN44" s="171">
        <v>50.4095563139931</v>
      </c>
      <c r="AO44" s="172">
        <v>48.122866894197898</v>
      </c>
      <c r="AP44" s="173">
        <v>49.266211604095503</v>
      </c>
      <c r="AQ44" s="163"/>
      <c r="AR44" s="174">
        <v>49.558751828376401</v>
      </c>
      <c r="AS44" s="168"/>
      <c r="AT44" s="169">
        <v>-7.4126244456041599</v>
      </c>
      <c r="AU44" s="163">
        <v>-5.6267025706860299</v>
      </c>
      <c r="AV44" s="163">
        <v>-2.9467088755803599</v>
      </c>
      <c r="AW44" s="163">
        <v>-5.5675343591316002</v>
      </c>
      <c r="AX44" s="163">
        <v>-2.2323847856913099</v>
      </c>
      <c r="AY44" s="170">
        <v>-4.6570439229734202</v>
      </c>
      <c r="AZ44" s="163"/>
      <c r="BA44" s="171">
        <v>2.9610020874702099</v>
      </c>
      <c r="BB44" s="172">
        <v>-2.4728880990366902</v>
      </c>
      <c r="BC44" s="173">
        <v>0.233465598828173</v>
      </c>
      <c r="BD44" s="163"/>
      <c r="BE44" s="174">
        <v>-3.3172089642211802</v>
      </c>
    </row>
    <row r="45" spans="1:57" x14ac:dyDescent="0.2">
      <c r="A45" s="22" t="s">
        <v>82</v>
      </c>
      <c r="B45" s="3" t="str">
        <f t="shared" si="0"/>
        <v>Virginia Mountains</v>
      </c>
      <c r="C45" s="3"/>
      <c r="D45" s="25" t="s">
        <v>16</v>
      </c>
      <c r="E45" s="28" t="s">
        <v>17</v>
      </c>
      <c r="F45" s="3"/>
      <c r="G45" s="169">
        <v>38.788782007858003</v>
      </c>
      <c r="H45" s="163">
        <v>51.226121121799203</v>
      </c>
      <c r="I45" s="163">
        <v>57.092534886871597</v>
      </c>
      <c r="J45" s="163">
        <v>63.189269746646701</v>
      </c>
      <c r="K45" s="163">
        <v>63.365397642595802</v>
      </c>
      <c r="L45" s="170">
        <v>54.7324210811543</v>
      </c>
      <c r="M45" s="163"/>
      <c r="N45" s="171">
        <v>67.484080747866102</v>
      </c>
      <c r="O45" s="172">
        <v>61.875084676873001</v>
      </c>
      <c r="P45" s="173">
        <v>64.679582712369495</v>
      </c>
      <c r="Q45" s="163"/>
      <c r="R45" s="174">
        <v>57.574467261501503</v>
      </c>
      <c r="S45" s="168"/>
      <c r="T45" s="169">
        <v>-12.395650738099199</v>
      </c>
      <c r="U45" s="163">
        <v>-11.511854212928201</v>
      </c>
      <c r="V45" s="163">
        <v>0.296199414409824</v>
      </c>
      <c r="W45" s="163">
        <v>12.9794818007807</v>
      </c>
      <c r="X45" s="163">
        <v>9.5620852531204896</v>
      </c>
      <c r="Y45" s="170">
        <v>0.29522994757898702</v>
      </c>
      <c r="Z45" s="163"/>
      <c r="AA45" s="171">
        <v>5.6380369260415897</v>
      </c>
      <c r="AB45" s="172">
        <v>2.1101021450424899</v>
      </c>
      <c r="AC45" s="173">
        <v>3.9206338921235502</v>
      </c>
      <c r="AD45" s="163"/>
      <c r="AE45" s="174">
        <v>1.4310109672118301</v>
      </c>
      <c r="AF45" s="31"/>
      <c r="AG45" s="169">
        <v>39.2358758975748</v>
      </c>
      <c r="AH45" s="163">
        <v>52.624983064625297</v>
      </c>
      <c r="AI45" s="163">
        <v>57.092534886871597</v>
      </c>
      <c r="AJ45" s="163">
        <v>57.051889987806497</v>
      </c>
      <c r="AK45" s="163">
        <v>55.209321230185601</v>
      </c>
      <c r="AL45" s="170">
        <v>52.242921013412797</v>
      </c>
      <c r="AM45" s="163"/>
      <c r="AN45" s="171">
        <v>64.571196314862405</v>
      </c>
      <c r="AO45" s="172">
        <v>63.910716705053503</v>
      </c>
      <c r="AP45" s="173">
        <v>64.240956509957996</v>
      </c>
      <c r="AQ45" s="163"/>
      <c r="AR45" s="174">
        <v>55.670931155282801</v>
      </c>
      <c r="AS45" s="168"/>
      <c r="AT45" s="169">
        <v>-2.0387972677922499</v>
      </c>
      <c r="AU45" s="163">
        <v>-0.46020700213313398</v>
      </c>
      <c r="AV45" s="163">
        <v>2.4518377666427198</v>
      </c>
      <c r="AW45" s="163">
        <v>0.87930160065491503</v>
      </c>
      <c r="AX45" s="163">
        <v>0.233391069115023</v>
      </c>
      <c r="AY45" s="170">
        <v>0.358173931533114</v>
      </c>
      <c r="AZ45" s="163"/>
      <c r="BA45" s="171">
        <v>2.2942202337158699</v>
      </c>
      <c r="BB45" s="172">
        <v>1.2146760893632</v>
      </c>
      <c r="BC45" s="173">
        <v>1.7543596307748699</v>
      </c>
      <c r="BD45" s="163"/>
      <c r="BE45" s="174">
        <v>0.81423973369276903</v>
      </c>
    </row>
    <row r="46" spans="1:57" x14ac:dyDescent="0.2">
      <c r="A46" s="48" t="s">
        <v>106</v>
      </c>
      <c r="B46" s="3" t="s">
        <v>112</v>
      </c>
      <c r="D46" s="25" t="s">
        <v>16</v>
      </c>
      <c r="E46" s="28" t="s">
        <v>17</v>
      </c>
      <c r="G46" s="169">
        <v>46.7036780013879</v>
      </c>
      <c r="H46" s="163">
        <v>64.122137404580101</v>
      </c>
      <c r="I46" s="163">
        <v>72.310895211658504</v>
      </c>
      <c r="J46" s="163">
        <v>63.844552394170698</v>
      </c>
      <c r="K46" s="163">
        <v>57.286606523247698</v>
      </c>
      <c r="L46" s="170">
        <v>60.853573907009</v>
      </c>
      <c r="M46" s="163"/>
      <c r="N46" s="171">
        <v>61.103400416377497</v>
      </c>
      <c r="O46" s="172">
        <v>65.926439972241397</v>
      </c>
      <c r="P46" s="173">
        <v>63.514920194309497</v>
      </c>
      <c r="Q46" s="163"/>
      <c r="R46" s="174">
        <v>61.6139585605234</v>
      </c>
      <c r="S46" s="168"/>
      <c r="T46" s="169">
        <v>-10.490030200399699</v>
      </c>
      <c r="U46" s="163">
        <v>-4.4236827003661903</v>
      </c>
      <c r="V46" s="163">
        <v>-0.99909229839492197</v>
      </c>
      <c r="W46" s="163">
        <v>-9.4878670790460404</v>
      </c>
      <c r="X46" s="163">
        <v>-1.3854543547340501</v>
      </c>
      <c r="Y46" s="170">
        <v>-5.1936406513754303</v>
      </c>
      <c r="Z46" s="163"/>
      <c r="AA46" s="171">
        <v>-9.1198210752636601</v>
      </c>
      <c r="AB46" s="172">
        <v>-6.9670923894021604</v>
      </c>
      <c r="AC46" s="173">
        <v>-8.0151760086615802</v>
      </c>
      <c r="AD46" s="163"/>
      <c r="AE46" s="174">
        <v>-6.0424876650368802</v>
      </c>
      <c r="AG46" s="169">
        <v>46.044413601665497</v>
      </c>
      <c r="AH46" s="163">
        <v>61.242192921582202</v>
      </c>
      <c r="AI46" s="163">
        <v>66.7331714087439</v>
      </c>
      <c r="AJ46" s="163">
        <v>62.508674531575203</v>
      </c>
      <c r="AK46" s="163">
        <v>56.106870229007598</v>
      </c>
      <c r="AL46" s="170">
        <v>58.5270645385149</v>
      </c>
      <c r="AM46" s="163"/>
      <c r="AN46" s="171">
        <v>57.581540596807699</v>
      </c>
      <c r="AO46" s="172">
        <v>61.979528105482302</v>
      </c>
      <c r="AP46" s="173">
        <v>59.780534351145</v>
      </c>
      <c r="AQ46" s="163"/>
      <c r="AR46" s="174">
        <v>58.885198770694899</v>
      </c>
      <c r="AS46" s="168"/>
      <c r="AT46" s="169">
        <v>-1.53373122313082</v>
      </c>
      <c r="AU46" s="163">
        <v>-2.83046419580849</v>
      </c>
      <c r="AV46" s="163">
        <v>-2.5865358037615098</v>
      </c>
      <c r="AW46" s="163">
        <v>-4.9129808146700604</v>
      </c>
      <c r="AX46" s="163">
        <v>-0.35087201472850699</v>
      </c>
      <c r="AY46" s="170">
        <v>-2.5639011337418101</v>
      </c>
      <c r="AZ46" s="163"/>
      <c r="BA46" s="171">
        <v>-4.9732180330525599</v>
      </c>
      <c r="BB46" s="172">
        <v>-5.4177300893082796</v>
      </c>
      <c r="BC46" s="173">
        <v>-5.2041699241911799</v>
      </c>
      <c r="BD46" s="163"/>
      <c r="BE46" s="174">
        <v>-3.3447553073195002</v>
      </c>
    </row>
    <row r="47" spans="1:57" x14ac:dyDescent="0.2">
      <c r="A47" s="48" t="s">
        <v>107</v>
      </c>
      <c r="B47" s="3" t="s">
        <v>113</v>
      </c>
      <c r="D47" s="25" t="s">
        <v>16</v>
      </c>
      <c r="E47" s="28" t="s">
        <v>17</v>
      </c>
      <c r="G47" s="169">
        <v>50.724795640326903</v>
      </c>
      <c r="H47" s="163">
        <v>68.621253405994494</v>
      </c>
      <c r="I47" s="163">
        <v>75.593097184377797</v>
      </c>
      <c r="J47" s="163">
        <v>72.766575840145293</v>
      </c>
      <c r="K47" s="163">
        <v>69.445958219800104</v>
      </c>
      <c r="L47" s="170">
        <v>67.430336058128901</v>
      </c>
      <c r="M47" s="163"/>
      <c r="N47" s="171">
        <v>73.536784741144402</v>
      </c>
      <c r="O47" s="172">
        <v>74.506811989100797</v>
      </c>
      <c r="P47" s="173">
        <v>74.021798365122606</v>
      </c>
      <c r="Q47" s="163"/>
      <c r="R47" s="174">
        <v>69.313611002984203</v>
      </c>
      <c r="S47" s="168"/>
      <c r="T47" s="169">
        <v>-7.6049898279192396</v>
      </c>
      <c r="U47" s="163">
        <v>-12.5541626995361</v>
      </c>
      <c r="V47" s="163">
        <v>-12.242011252752199</v>
      </c>
      <c r="W47" s="163">
        <v>-13.3424393543498</v>
      </c>
      <c r="X47" s="163">
        <v>-7.2120163788533</v>
      </c>
      <c r="Y47" s="170">
        <v>-10.8830287005679</v>
      </c>
      <c r="Z47" s="163"/>
      <c r="AA47" s="171">
        <v>-1.0861450866901501</v>
      </c>
      <c r="AB47" s="172">
        <v>-6.1250286716983204</v>
      </c>
      <c r="AC47" s="173">
        <v>-3.6879310898854598</v>
      </c>
      <c r="AD47" s="163"/>
      <c r="AE47" s="174">
        <v>-8.8042726200209902</v>
      </c>
      <c r="AG47" s="169">
        <v>48.357934753940299</v>
      </c>
      <c r="AH47" s="163">
        <v>67.290569607013893</v>
      </c>
      <c r="AI47" s="163">
        <v>76.457213536692905</v>
      </c>
      <c r="AJ47" s="163">
        <v>74.032541176684504</v>
      </c>
      <c r="AK47" s="163">
        <v>66.372904786590595</v>
      </c>
      <c r="AL47" s="170">
        <v>66.502232772184399</v>
      </c>
      <c r="AM47" s="163"/>
      <c r="AN47" s="171">
        <v>70.623811992396696</v>
      </c>
      <c r="AO47" s="172">
        <v>72.394187102633893</v>
      </c>
      <c r="AP47" s="173">
        <v>71.509590871290001</v>
      </c>
      <c r="AQ47" s="163"/>
      <c r="AR47" s="174">
        <v>67.933589497777305</v>
      </c>
      <c r="AS47" s="168"/>
      <c r="AT47" s="169">
        <v>-3.17833406114626</v>
      </c>
      <c r="AU47" s="163">
        <v>-6.5278921064362603</v>
      </c>
      <c r="AV47" s="163">
        <v>-5.6731882074273203</v>
      </c>
      <c r="AW47" s="163">
        <v>-6.0951863270943498</v>
      </c>
      <c r="AX47" s="163">
        <v>-5.5812576514704597</v>
      </c>
      <c r="AY47" s="170">
        <v>-5.5701872788591702</v>
      </c>
      <c r="AZ47" s="163"/>
      <c r="BA47" s="171">
        <v>-1.29226551019368</v>
      </c>
      <c r="BB47" s="172">
        <v>-3.5517251991769698</v>
      </c>
      <c r="BC47" s="173">
        <v>-2.4482490633000298</v>
      </c>
      <c r="BD47" s="163"/>
      <c r="BE47" s="174">
        <v>-4.6524743706783802</v>
      </c>
    </row>
    <row r="48" spans="1:57" x14ac:dyDescent="0.2">
      <c r="A48" s="48" t="s">
        <v>108</v>
      </c>
      <c r="B48" s="3" t="s">
        <v>114</v>
      </c>
      <c r="D48" s="25" t="s">
        <v>16</v>
      </c>
      <c r="E48" s="28" t="s">
        <v>17</v>
      </c>
      <c r="G48" s="169">
        <v>48.756129649563398</v>
      </c>
      <c r="H48" s="163">
        <v>63.084559263246</v>
      </c>
      <c r="I48" s="163">
        <v>71.100944863054593</v>
      </c>
      <c r="J48" s="163">
        <v>71.005262528405595</v>
      </c>
      <c r="K48" s="163">
        <v>72.527209663915698</v>
      </c>
      <c r="L48" s="170">
        <v>65.294821193637105</v>
      </c>
      <c r="M48" s="163"/>
      <c r="N48" s="171">
        <v>79.084439660327703</v>
      </c>
      <c r="O48" s="172">
        <v>78.973806960889803</v>
      </c>
      <c r="P48" s="173">
        <v>79.029123310608696</v>
      </c>
      <c r="Q48" s="163"/>
      <c r="R48" s="174">
        <v>69.218907512771807</v>
      </c>
      <c r="S48" s="168"/>
      <c r="T48" s="169">
        <v>-7.3687111724128798</v>
      </c>
      <c r="U48" s="163">
        <v>-11.906871143171299</v>
      </c>
      <c r="V48" s="163">
        <v>-10.7304743093365</v>
      </c>
      <c r="W48" s="163">
        <v>-12.3678007618658</v>
      </c>
      <c r="X48" s="163">
        <v>-5.7631070415180901</v>
      </c>
      <c r="Y48" s="170">
        <v>-9.7844849921698298</v>
      </c>
      <c r="Z48" s="163"/>
      <c r="AA48" s="171">
        <v>-0.70693952679435601</v>
      </c>
      <c r="AB48" s="172">
        <v>-2.9816187699714898</v>
      </c>
      <c r="AC48" s="173">
        <v>-1.8566616309375401</v>
      </c>
      <c r="AD48" s="163"/>
      <c r="AE48" s="174">
        <v>-7.3429324812298598</v>
      </c>
      <c r="AG48" s="169">
        <v>47.454850148878499</v>
      </c>
      <c r="AH48" s="163">
        <v>66.131252524950199</v>
      </c>
      <c r="AI48" s="163">
        <v>74.757230709379996</v>
      </c>
      <c r="AJ48" s="163">
        <v>73.721065940478496</v>
      </c>
      <c r="AK48" s="163">
        <v>68.1474720572172</v>
      </c>
      <c r="AL48" s="170">
        <v>66.042374276180894</v>
      </c>
      <c r="AM48" s="163"/>
      <c r="AN48" s="171">
        <v>75.827809615010494</v>
      </c>
      <c r="AO48" s="172">
        <v>76.303671809592103</v>
      </c>
      <c r="AP48" s="173">
        <v>76.065838574344994</v>
      </c>
      <c r="AQ48" s="163"/>
      <c r="AR48" s="174">
        <v>68.907062831544394</v>
      </c>
      <c r="AS48" s="168"/>
      <c r="AT48" s="169">
        <v>-4.37421976747068</v>
      </c>
      <c r="AU48" s="163">
        <v>-4.7774892691289299</v>
      </c>
      <c r="AV48" s="163">
        <v>-2.7703904255502398</v>
      </c>
      <c r="AW48" s="163">
        <v>-4.2800388438931503</v>
      </c>
      <c r="AX48" s="163">
        <v>-4.4601946227253597</v>
      </c>
      <c r="AY48" s="170">
        <v>-4.0941555208231097</v>
      </c>
      <c r="AZ48" s="163"/>
      <c r="BA48" s="171">
        <v>-1.90037023706721</v>
      </c>
      <c r="BB48" s="172">
        <v>-3.9403741129188101</v>
      </c>
      <c r="BC48" s="173">
        <v>-2.9341543867614202</v>
      </c>
      <c r="BD48" s="163"/>
      <c r="BE48" s="174">
        <v>-3.73011871440896</v>
      </c>
    </row>
    <row r="49" spans="1:57" x14ac:dyDescent="0.2">
      <c r="A49" s="48" t="s">
        <v>109</v>
      </c>
      <c r="B49" s="3" t="s">
        <v>115</v>
      </c>
      <c r="D49" s="25" t="s">
        <v>16</v>
      </c>
      <c r="E49" s="28" t="s">
        <v>17</v>
      </c>
      <c r="G49" s="169">
        <v>46.402860433864397</v>
      </c>
      <c r="H49" s="163">
        <v>60.268285659435499</v>
      </c>
      <c r="I49" s="163">
        <v>65.480418506431107</v>
      </c>
      <c r="J49" s="163">
        <v>67.0738145517373</v>
      </c>
      <c r="K49" s="163">
        <v>69.723075446342804</v>
      </c>
      <c r="L49" s="170">
        <v>61.789690919562197</v>
      </c>
      <c r="M49" s="163"/>
      <c r="N49" s="171">
        <v>75.767901708581306</v>
      </c>
      <c r="O49" s="172">
        <v>75.403148397005097</v>
      </c>
      <c r="P49" s="173">
        <v>75.585525052793201</v>
      </c>
      <c r="Q49" s="163"/>
      <c r="R49" s="174">
        <v>65.731357814771101</v>
      </c>
      <c r="S49" s="168"/>
      <c r="T49" s="169">
        <v>-1.2621300178147801</v>
      </c>
      <c r="U49" s="163">
        <v>-4.6147977072580098</v>
      </c>
      <c r="V49" s="163">
        <v>-5.99039154246704</v>
      </c>
      <c r="W49" s="163">
        <v>-6.8567956804590997</v>
      </c>
      <c r="X49" s="163">
        <v>-0.79902378509157201</v>
      </c>
      <c r="Y49" s="170">
        <v>-4.0917507715564003</v>
      </c>
      <c r="Z49" s="163"/>
      <c r="AA49" s="171">
        <v>0.29909864102414002</v>
      </c>
      <c r="AB49" s="172">
        <v>-1.1209461095412501</v>
      </c>
      <c r="AC49" s="173">
        <v>-0.41427273242174401</v>
      </c>
      <c r="AD49" s="163"/>
      <c r="AE49" s="174">
        <v>-2.9138512413313</v>
      </c>
      <c r="AG49" s="169">
        <v>44.347523516989803</v>
      </c>
      <c r="AH49" s="163">
        <v>60.187895949318403</v>
      </c>
      <c r="AI49" s="163">
        <v>65.500215972355505</v>
      </c>
      <c r="AJ49" s="163">
        <v>66.2303225187176</v>
      </c>
      <c r="AK49" s="163">
        <v>63.741841044346302</v>
      </c>
      <c r="AL49" s="170">
        <v>60.001559800345497</v>
      </c>
      <c r="AM49" s="163"/>
      <c r="AN49" s="171">
        <v>72.872072374736007</v>
      </c>
      <c r="AO49" s="172">
        <v>73.851746976387005</v>
      </c>
      <c r="AP49" s="173">
        <v>73.361909675561506</v>
      </c>
      <c r="AQ49" s="163"/>
      <c r="AR49" s="174">
        <v>63.8188026218358</v>
      </c>
      <c r="AS49" s="168"/>
      <c r="AT49" s="169">
        <v>-1.5524714318028401</v>
      </c>
      <c r="AU49" s="163">
        <v>-2.22168108900251</v>
      </c>
      <c r="AV49" s="163">
        <v>-2.27118999040789</v>
      </c>
      <c r="AW49" s="163">
        <v>-3.0700541098046599</v>
      </c>
      <c r="AX49" s="163">
        <v>-3.2731678901874202</v>
      </c>
      <c r="AY49" s="170">
        <v>-2.5479155736748602</v>
      </c>
      <c r="AZ49" s="163"/>
      <c r="BA49" s="171">
        <v>-0.85831679717303</v>
      </c>
      <c r="BB49" s="172">
        <v>-1.2643691489736999</v>
      </c>
      <c r="BC49" s="173">
        <v>-1.0631151721245899</v>
      </c>
      <c r="BD49" s="163"/>
      <c r="BE49" s="174">
        <v>-2.0632304102657502</v>
      </c>
    </row>
    <row r="50" spans="1:57" x14ac:dyDescent="0.2">
      <c r="A50" s="48" t="s">
        <v>110</v>
      </c>
      <c r="B50" s="3" t="s">
        <v>116</v>
      </c>
      <c r="D50" s="25" t="s">
        <v>16</v>
      </c>
      <c r="E50" s="28" t="s">
        <v>17</v>
      </c>
      <c r="G50" s="169">
        <v>49.128615441210201</v>
      </c>
      <c r="H50" s="163">
        <v>56.559525451786399</v>
      </c>
      <c r="I50" s="163">
        <v>60.339357152710697</v>
      </c>
      <c r="J50" s="163">
        <v>60.789994022163903</v>
      </c>
      <c r="K50" s="163">
        <v>61.8263748390656</v>
      </c>
      <c r="L50" s="170">
        <v>57.728811065332501</v>
      </c>
      <c r="M50" s="163"/>
      <c r="N50" s="171">
        <v>68.199374655140701</v>
      </c>
      <c r="O50" s="172">
        <v>67.670590399117103</v>
      </c>
      <c r="P50" s="173">
        <v>67.934982527128895</v>
      </c>
      <c r="Q50" s="163"/>
      <c r="R50" s="174">
        <v>60.644936675600299</v>
      </c>
      <c r="S50" s="168"/>
      <c r="T50" s="169">
        <v>-0.96134465790449697</v>
      </c>
      <c r="U50" s="163">
        <v>-3.0755161549199901</v>
      </c>
      <c r="V50" s="163">
        <v>-0.613730661852675</v>
      </c>
      <c r="W50" s="163">
        <v>-4.0523616437224304</v>
      </c>
      <c r="X50" s="163">
        <v>-0.43268762370066899</v>
      </c>
      <c r="Y50" s="170">
        <v>-1.8632074722546901</v>
      </c>
      <c r="Z50" s="163"/>
      <c r="AA50" s="171">
        <v>1.2836866776717299</v>
      </c>
      <c r="AB50" s="172">
        <v>1.2661856326835901</v>
      </c>
      <c r="AC50" s="173">
        <v>1.27496945475125</v>
      </c>
      <c r="AD50" s="163"/>
      <c r="AE50" s="174">
        <v>-0.88005115750879404</v>
      </c>
      <c r="AG50" s="169">
        <v>47.4353821952255</v>
      </c>
      <c r="AH50" s="163">
        <v>55.605185499890901</v>
      </c>
      <c r="AI50" s="163">
        <v>58.621639931564197</v>
      </c>
      <c r="AJ50" s="163">
        <v>59.552871200725598</v>
      </c>
      <c r="AK50" s="163">
        <v>58.823056608106498</v>
      </c>
      <c r="AL50" s="170">
        <v>56.007633552725203</v>
      </c>
      <c r="AM50" s="163"/>
      <c r="AN50" s="171">
        <v>65.436904351819905</v>
      </c>
      <c r="AO50" s="172">
        <v>65.693363528722003</v>
      </c>
      <c r="AP50" s="173">
        <v>65.565059541932101</v>
      </c>
      <c r="AQ50" s="163"/>
      <c r="AR50" s="174">
        <v>58.737213403879998</v>
      </c>
      <c r="AS50" s="168"/>
      <c r="AT50" s="169">
        <v>-1.0726546033981801</v>
      </c>
      <c r="AU50" s="163">
        <v>-1.58358087833596</v>
      </c>
      <c r="AV50" s="163">
        <v>-0.68251690481650595</v>
      </c>
      <c r="AW50" s="163">
        <v>-2.19101041099767</v>
      </c>
      <c r="AX50" s="163">
        <v>-2.5619536395895999</v>
      </c>
      <c r="AY50" s="170">
        <v>-1.6480689344516499</v>
      </c>
      <c r="AZ50" s="163"/>
      <c r="BA50" s="171">
        <v>-0.87157834744338103</v>
      </c>
      <c r="BB50" s="172">
        <v>-1.69947839503821</v>
      </c>
      <c r="BC50" s="173">
        <v>-1.2881858087856</v>
      </c>
      <c r="BD50" s="163"/>
      <c r="BE50" s="174">
        <v>-1.53366943445189</v>
      </c>
    </row>
    <row r="51" spans="1:57" x14ac:dyDescent="0.2">
      <c r="A51" s="49" t="s">
        <v>111</v>
      </c>
      <c r="B51" s="3" t="s">
        <v>117</v>
      </c>
      <c r="D51" s="25" t="s">
        <v>16</v>
      </c>
      <c r="E51" s="28" t="s">
        <v>17</v>
      </c>
      <c r="G51" s="175">
        <v>48.658770249085499</v>
      </c>
      <c r="H51" s="176">
        <v>50.513847761713897</v>
      </c>
      <c r="I51" s="176">
        <v>51.3354235615165</v>
      </c>
      <c r="J51" s="176">
        <v>52.853742089066898</v>
      </c>
      <c r="K51" s="176">
        <v>54.163037798292898</v>
      </c>
      <c r="L51" s="177">
        <v>51.504964291935202</v>
      </c>
      <c r="M51" s="163"/>
      <c r="N51" s="178">
        <v>60.848864889972702</v>
      </c>
      <c r="O51" s="179">
        <v>60.834349416477899</v>
      </c>
      <c r="P51" s="180">
        <v>60.841607153225297</v>
      </c>
      <c r="Q51" s="163"/>
      <c r="R51" s="181">
        <v>54.172576538017999</v>
      </c>
      <c r="S51" s="168"/>
      <c r="T51" s="175">
        <v>6.6780744257690401</v>
      </c>
      <c r="U51" s="176">
        <v>5.5121999685222702</v>
      </c>
      <c r="V51" s="176">
        <v>5.1993717107071902</v>
      </c>
      <c r="W51" s="176">
        <v>4.8093001991642197</v>
      </c>
      <c r="X51" s="176">
        <v>5.0200515259841003</v>
      </c>
      <c r="Y51" s="177">
        <v>5.4183969068895603</v>
      </c>
      <c r="Z51" s="163"/>
      <c r="AA51" s="178">
        <v>2.7248823854929198</v>
      </c>
      <c r="AB51" s="179">
        <v>4.5957259377326398</v>
      </c>
      <c r="AC51" s="180">
        <v>3.6517514186368998</v>
      </c>
      <c r="AD51" s="163"/>
      <c r="AE51" s="181">
        <v>4.8449759914052102</v>
      </c>
      <c r="AG51" s="175">
        <v>46.448718227952803</v>
      </c>
      <c r="AH51" s="176">
        <v>49.572742650955703</v>
      </c>
      <c r="AI51" s="176">
        <v>50.399668939080399</v>
      </c>
      <c r="AJ51" s="176">
        <v>51.758410896049</v>
      </c>
      <c r="AK51" s="176">
        <v>52.464824521918402</v>
      </c>
      <c r="AL51" s="177">
        <v>50.128867289198503</v>
      </c>
      <c r="AM51" s="163"/>
      <c r="AN51" s="178">
        <v>59.256704758309198</v>
      </c>
      <c r="AO51" s="179">
        <v>60.134556486145101</v>
      </c>
      <c r="AP51" s="180">
        <v>59.695707089037597</v>
      </c>
      <c r="AQ51" s="163"/>
      <c r="AR51" s="181">
        <v>52.862581763233699</v>
      </c>
      <c r="AS51" s="168"/>
      <c r="AT51" s="175">
        <v>3.8195349074865601</v>
      </c>
      <c r="AU51" s="176">
        <v>4.6921228843384997</v>
      </c>
      <c r="AV51" s="176">
        <v>5.0226933255372401</v>
      </c>
      <c r="AW51" s="176">
        <v>4.9529765420506404</v>
      </c>
      <c r="AX51" s="176">
        <v>3.7052701101609</v>
      </c>
      <c r="AY51" s="177">
        <v>4.4411106913697704</v>
      </c>
      <c r="AZ51" s="163"/>
      <c r="BA51" s="178">
        <v>2.3875239869885401</v>
      </c>
      <c r="BB51" s="179">
        <v>1.5115717659254999</v>
      </c>
      <c r="BC51" s="180">
        <v>1.9448293976516899</v>
      </c>
      <c r="BD51" s="163"/>
      <c r="BE51" s="181">
        <v>3.6176354856333099</v>
      </c>
    </row>
  </sheetData>
  <sheetProtection formatCells="0" formatColumns="0" formatRows="0"/>
  <mergeCells count="47">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 ref="T5:T6"/>
    <mergeCell ref="U5:U6"/>
    <mergeCell ref="V5:V6"/>
    <mergeCell ref="W5:W6"/>
    <mergeCell ref="X5:X6"/>
    <mergeCell ref="Y5:Y6"/>
    <mergeCell ref="AT5:AT6"/>
    <mergeCell ref="AB5:AB6"/>
    <mergeCell ref="AC5:AC6"/>
    <mergeCell ref="AE5:AE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AV5:AV6"/>
    <mergeCell ref="AW5:AW6"/>
    <mergeCell ref="AX5:AX6"/>
    <mergeCell ref="AY5:AY6"/>
    <mergeCell ref="BA5:BA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50"/>
  <sheetViews>
    <sheetView topLeftCell="A18" zoomScale="80" zoomScaleNormal="80" workbookViewId="0">
      <selection activeCell="AG42" sqref="AG42:BE51"/>
    </sheetView>
  </sheetViews>
  <sheetFormatPr defaultRowHeight="12.75" x14ac:dyDescent="0.2"/>
  <cols>
    <col min="1" max="1" width="38" bestFit="1" customWidth="1"/>
    <col min="2" max="2" width="22.5703125" customWidth="1"/>
    <col min="3" max="3" width="5.5703125" customWidth="1"/>
    <col min="4" max="4" width="8.42578125" customWidth="1"/>
    <col min="5" max="5" width="5.85546875" customWidth="1"/>
    <col min="33" max="33" width="10.42578125" customWidth="1"/>
  </cols>
  <sheetData>
    <row r="1" spans="1:57" x14ac:dyDescent="0.2">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238" t="s">
        <v>5</v>
      </c>
      <c r="E2" s="239"/>
      <c r="G2" s="232" t="s">
        <v>36</v>
      </c>
      <c r="H2" s="233"/>
      <c r="I2" s="233"/>
      <c r="J2" s="233"/>
      <c r="K2" s="233"/>
      <c r="L2" s="233"/>
      <c r="M2" s="233"/>
      <c r="N2" s="233"/>
      <c r="O2" s="233"/>
      <c r="P2" s="233"/>
      <c r="Q2" s="233"/>
      <c r="R2" s="233"/>
      <c r="T2" s="232" t="s">
        <v>37</v>
      </c>
      <c r="U2" s="233"/>
      <c r="V2" s="233"/>
      <c r="W2" s="233"/>
      <c r="X2" s="233"/>
      <c r="Y2" s="233"/>
      <c r="Z2" s="233"/>
      <c r="AA2" s="233"/>
      <c r="AB2" s="233"/>
      <c r="AC2" s="233"/>
      <c r="AD2" s="233"/>
      <c r="AE2" s="233"/>
      <c r="AF2" s="4"/>
      <c r="AG2" s="232" t="s">
        <v>38</v>
      </c>
      <c r="AH2" s="233"/>
      <c r="AI2" s="233"/>
      <c r="AJ2" s="233"/>
      <c r="AK2" s="233"/>
      <c r="AL2" s="233"/>
      <c r="AM2" s="233"/>
      <c r="AN2" s="233"/>
      <c r="AO2" s="233"/>
      <c r="AP2" s="233"/>
      <c r="AQ2" s="233"/>
      <c r="AR2" s="233"/>
      <c r="AT2" s="232" t="s">
        <v>39</v>
      </c>
      <c r="AU2" s="233"/>
      <c r="AV2" s="233"/>
      <c r="AW2" s="233"/>
      <c r="AX2" s="233"/>
      <c r="AY2" s="233"/>
      <c r="AZ2" s="233"/>
      <c r="BA2" s="233"/>
      <c r="BB2" s="233"/>
      <c r="BC2" s="233"/>
      <c r="BD2" s="233"/>
      <c r="BE2" s="233"/>
    </row>
    <row r="3" spans="1:57" x14ac:dyDescent="0.2">
      <c r="A3" s="32"/>
      <c r="B3" s="32"/>
      <c r="C3" s="3"/>
      <c r="D3" s="240" t="s">
        <v>8</v>
      </c>
      <c r="E3" s="242" t="s">
        <v>9</v>
      </c>
      <c r="F3" s="5"/>
      <c r="G3" s="230" t="s">
        <v>0</v>
      </c>
      <c r="H3" s="226" t="s">
        <v>1</v>
      </c>
      <c r="I3" s="226" t="s">
        <v>10</v>
      </c>
      <c r="J3" s="226" t="s">
        <v>2</v>
      </c>
      <c r="K3" s="226" t="s">
        <v>11</v>
      </c>
      <c r="L3" s="228" t="s">
        <v>12</v>
      </c>
      <c r="M3" s="5"/>
      <c r="N3" s="230" t="s">
        <v>3</v>
      </c>
      <c r="O3" s="226" t="s">
        <v>4</v>
      </c>
      <c r="P3" s="228" t="s">
        <v>13</v>
      </c>
      <c r="Q3" s="2"/>
      <c r="R3" s="234" t="s">
        <v>14</v>
      </c>
      <c r="S3" s="2"/>
      <c r="T3" s="230" t="s">
        <v>0</v>
      </c>
      <c r="U3" s="226" t="s">
        <v>1</v>
      </c>
      <c r="V3" s="226" t="s">
        <v>10</v>
      </c>
      <c r="W3" s="226" t="s">
        <v>2</v>
      </c>
      <c r="X3" s="226" t="s">
        <v>11</v>
      </c>
      <c r="Y3" s="228" t="s">
        <v>12</v>
      </c>
      <c r="Z3" s="2"/>
      <c r="AA3" s="230" t="s">
        <v>3</v>
      </c>
      <c r="AB3" s="226" t="s">
        <v>4</v>
      </c>
      <c r="AC3" s="228" t="s">
        <v>13</v>
      </c>
      <c r="AD3" s="1"/>
      <c r="AE3" s="236" t="s">
        <v>14</v>
      </c>
      <c r="AF3" s="38"/>
      <c r="AG3" s="230" t="s">
        <v>0</v>
      </c>
      <c r="AH3" s="226" t="s">
        <v>1</v>
      </c>
      <c r="AI3" s="226" t="s">
        <v>10</v>
      </c>
      <c r="AJ3" s="226" t="s">
        <v>2</v>
      </c>
      <c r="AK3" s="226" t="s">
        <v>11</v>
      </c>
      <c r="AL3" s="228" t="s">
        <v>12</v>
      </c>
      <c r="AM3" s="5"/>
      <c r="AN3" s="230" t="s">
        <v>3</v>
      </c>
      <c r="AO3" s="226" t="s">
        <v>4</v>
      </c>
      <c r="AP3" s="228" t="s">
        <v>13</v>
      </c>
      <c r="AQ3" s="2"/>
      <c r="AR3" s="234" t="s">
        <v>14</v>
      </c>
      <c r="AS3" s="2"/>
      <c r="AT3" s="230" t="s">
        <v>0</v>
      </c>
      <c r="AU3" s="226" t="s">
        <v>1</v>
      </c>
      <c r="AV3" s="226" t="s">
        <v>10</v>
      </c>
      <c r="AW3" s="226" t="s">
        <v>2</v>
      </c>
      <c r="AX3" s="226" t="s">
        <v>11</v>
      </c>
      <c r="AY3" s="228" t="s">
        <v>12</v>
      </c>
      <c r="AZ3" s="2"/>
      <c r="BA3" s="230" t="s">
        <v>3</v>
      </c>
      <c r="BB3" s="226" t="s">
        <v>4</v>
      </c>
      <c r="BC3" s="228" t="s">
        <v>13</v>
      </c>
      <c r="BD3" s="1"/>
      <c r="BE3" s="236" t="s">
        <v>14</v>
      </c>
    </row>
    <row r="4" spans="1:57" x14ac:dyDescent="0.2">
      <c r="A4" s="32"/>
      <c r="B4" s="32"/>
      <c r="C4" s="3"/>
      <c r="D4" s="241"/>
      <c r="E4" s="243"/>
      <c r="F4" s="5"/>
      <c r="G4" s="231"/>
      <c r="H4" s="227"/>
      <c r="I4" s="227"/>
      <c r="J4" s="227"/>
      <c r="K4" s="227"/>
      <c r="L4" s="229"/>
      <c r="M4" s="5"/>
      <c r="N4" s="231"/>
      <c r="O4" s="227"/>
      <c r="P4" s="229"/>
      <c r="Q4" s="2"/>
      <c r="R4" s="235"/>
      <c r="S4" s="2"/>
      <c r="T4" s="231"/>
      <c r="U4" s="227"/>
      <c r="V4" s="227"/>
      <c r="W4" s="227"/>
      <c r="X4" s="227"/>
      <c r="Y4" s="229"/>
      <c r="Z4" s="2"/>
      <c r="AA4" s="231"/>
      <c r="AB4" s="227"/>
      <c r="AC4" s="229"/>
      <c r="AD4" s="1"/>
      <c r="AE4" s="237"/>
      <c r="AF4" s="39"/>
      <c r="AG4" s="231"/>
      <c r="AH4" s="227"/>
      <c r="AI4" s="227"/>
      <c r="AJ4" s="227"/>
      <c r="AK4" s="227"/>
      <c r="AL4" s="229"/>
      <c r="AM4" s="5"/>
      <c r="AN4" s="231"/>
      <c r="AO4" s="227"/>
      <c r="AP4" s="229"/>
      <c r="AQ4" s="2"/>
      <c r="AR4" s="235"/>
      <c r="AS4" s="2"/>
      <c r="AT4" s="231"/>
      <c r="AU4" s="227"/>
      <c r="AV4" s="227"/>
      <c r="AW4" s="227"/>
      <c r="AX4" s="227"/>
      <c r="AY4" s="229"/>
      <c r="AZ4" s="2"/>
      <c r="BA4" s="231"/>
      <c r="BB4" s="227"/>
      <c r="BC4" s="229"/>
      <c r="BD4" s="1"/>
      <c r="BE4" s="237"/>
    </row>
    <row r="5" spans="1:57" ht="14.25" x14ac:dyDescent="0.2">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
      <c r="A6" s="19" t="s">
        <v>15</v>
      </c>
      <c r="B6" s="3" t="str">
        <f>TRIM(A6)</f>
        <v>United States</v>
      </c>
      <c r="C6" s="9"/>
      <c r="D6" s="23" t="s">
        <v>16</v>
      </c>
      <c r="E6" s="26" t="s">
        <v>17</v>
      </c>
      <c r="F6" s="3"/>
      <c r="G6" s="182">
        <v>155.89724008274899</v>
      </c>
      <c r="H6" s="183">
        <v>164.30878493239399</v>
      </c>
      <c r="I6" s="183">
        <v>170.74645128036499</v>
      </c>
      <c r="J6" s="183">
        <v>167.851618084927</v>
      </c>
      <c r="K6" s="183">
        <v>162.20290497689101</v>
      </c>
      <c r="L6" s="184">
        <v>164.58790502981901</v>
      </c>
      <c r="M6" s="185"/>
      <c r="N6" s="186">
        <v>167.653409907087</v>
      </c>
      <c r="O6" s="187">
        <v>167.26827546956</v>
      </c>
      <c r="P6" s="188">
        <v>167.460572503827</v>
      </c>
      <c r="Q6" s="185"/>
      <c r="R6" s="189">
        <v>165.48496655852199</v>
      </c>
      <c r="S6" s="168"/>
      <c r="T6" s="160">
        <v>4.2490778530540902</v>
      </c>
      <c r="U6" s="161">
        <v>4.1926443634646597</v>
      </c>
      <c r="V6" s="161">
        <v>4.7535872163391701</v>
      </c>
      <c r="W6" s="161">
        <v>3.6196636492286398</v>
      </c>
      <c r="X6" s="161">
        <v>2.2244588279547099</v>
      </c>
      <c r="Y6" s="162">
        <v>3.74731496932095</v>
      </c>
      <c r="Z6" s="163"/>
      <c r="AA6" s="164">
        <v>-1.2550245682259</v>
      </c>
      <c r="AB6" s="165">
        <v>-3.09938100035551</v>
      </c>
      <c r="AC6" s="166">
        <v>-2.1924664934134901</v>
      </c>
      <c r="AD6" s="163"/>
      <c r="AE6" s="167">
        <v>1.7545778596637001</v>
      </c>
      <c r="AF6" s="29"/>
      <c r="AG6" s="182">
        <v>152.35661123886001</v>
      </c>
      <c r="AH6" s="183">
        <v>160.554180928714</v>
      </c>
      <c r="AI6" s="183">
        <v>165.84172228221499</v>
      </c>
      <c r="AJ6" s="183">
        <v>162.587978479632</v>
      </c>
      <c r="AK6" s="183">
        <v>156.872187481531</v>
      </c>
      <c r="AL6" s="184">
        <v>160.02322795305901</v>
      </c>
      <c r="AM6" s="185"/>
      <c r="AN6" s="186">
        <v>165.287606683137</v>
      </c>
      <c r="AO6" s="187">
        <v>168.18261979316301</v>
      </c>
      <c r="AP6" s="188">
        <v>166.75152412533001</v>
      </c>
      <c r="AQ6" s="185"/>
      <c r="AR6" s="189">
        <v>162.14470205410601</v>
      </c>
      <c r="AS6" s="168"/>
      <c r="AT6" s="160">
        <v>2.0754437312632499</v>
      </c>
      <c r="AU6" s="161">
        <v>2.7771778421166902</v>
      </c>
      <c r="AV6" s="161">
        <v>3.0140236947082801</v>
      </c>
      <c r="AW6" s="161">
        <v>2.1501333423365998</v>
      </c>
      <c r="AX6" s="161">
        <v>1.1228965478458099</v>
      </c>
      <c r="AY6" s="162">
        <v>2.2424720600778598</v>
      </c>
      <c r="AZ6" s="163"/>
      <c r="BA6" s="164">
        <v>1.8189337582458501E-2</v>
      </c>
      <c r="BB6" s="165">
        <v>-4.0345669196667197E-2</v>
      </c>
      <c r="BC6" s="166">
        <v>-1.27466817425404E-2</v>
      </c>
      <c r="BD6" s="163"/>
      <c r="BE6" s="167">
        <v>1.5050150047337501</v>
      </c>
    </row>
    <row r="7" spans="1:57" x14ac:dyDescent="0.2">
      <c r="A7" s="20" t="s">
        <v>18</v>
      </c>
      <c r="B7" s="3" t="str">
        <f>TRIM(A7)</f>
        <v>Virginia</v>
      </c>
      <c r="C7" s="10"/>
      <c r="D7" s="24" t="s">
        <v>16</v>
      </c>
      <c r="E7" s="27" t="s">
        <v>17</v>
      </c>
      <c r="F7" s="3"/>
      <c r="G7" s="190">
        <v>116.53968127583001</v>
      </c>
      <c r="H7" s="185">
        <v>129.233224160622</v>
      </c>
      <c r="I7" s="185">
        <v>135.10587438670501</v>
      </c>
      <c r="J7" s="185">
        <v>132.46459084796101</v>
      </c>
      <c r="K7" s="185">
        <v>127.839249972687</v>
      </c>
      <c r="L7" s="191">
        <v>128.849025819177</v>
      </c>
      <c r="M7" s="185"/>
      <c r="N7" s="192">
        <v>134.368232946804</v>
      </c>
      <c r="O7" s="193">
        <v>133.938049653191</v>
      </c>
      <c r="P7" s="194">
        <v>134.15305126504401</v>
      </c>
      <c r="Q7" s="185"/>
      <c r="R7" s="195">
        <v>130.54971547326599</v>
      </c>
      <c r="S7" s="168"/>
      <c r="T7" s="169">
        <v>-3.9101170556028801</v>
      </c>
      <c r="U7" s="163">
        <v>-4.13710183312116</v>
      </c>
      <c r="V7" s="163">
        <v>-4.6509286753625299</v>
      </c>
      <c r="W7" s="163">
        <v>-5.4043102330307704</v>
      </c>
      <c r="X7" s="163">
        <v>-2.8261663613407899</v>
      </c>
      <c r="Y7" s="170">
        <v>-4.3103222844698399</v>
      </c>
      <c r="Z7" s="163"/>
      <c r="AA7" s="171">
        <v>-0.41332247694115398</v>
      </c>
      <c r="AB7" s="172">
        <v>-1.79454371933667</v>
      </c>
      <c r="AC7" s="173">
        <v>-1.1119895607482999</v>
      </c>
      <c r="AD7" s="163"/>
      <c r="AE7" s="174">
        <v>-3.27249705541122</v>
      </c>
      <c r="AF7" s="30"/>
      <c r="AG7" s="190">
        <v>113.72050632005001</v>
      </c>
      <c r="AH7" s="185">
        <v>127.739270023494</v>
      </c>
      <c r="AI7" s="185">
        <v>134.81688265054899</v>
      </c>
      <c r="AJ7" s="185">
        <v>131.611322091989</v>
      </c>
      <c r="AK7" s="185">
        <v>123.32828100504599</v>
      </c>
      <c r="AL7" s="191">
        <v>127.026322777312</v>
      </c>
      <c r="AM7" s="185"/>
      <c r="AN7" s="192">
        <v>131.39877934888</v>
      </c>
      <c r="AO7" s="193">
        <v>132.63213594991601</v>
      </c>
      <c r="AP7" s="194">
        <v>132.01979341757101</v>
      </c>
      <c r="AQ7" s="185"/>
      <c r="AR7" s="195">
        <v>128.611685800342</v>
      </c>
      <c r="AS7" s="168"/>
      <c r="AT7" s="169">
        <v>-1.22500453555702</v>
      </c>
      <c r="AU7" s="163">
        <v>-0.78923184078365405</v>
      </c>
      <c r="AV7" s="163">
        <v>-0.20567506130569499</v>
      </c>
      <c r="AW7" s="163">
        <v>-0.897872061905158</v>
      </c>
      <c r="AX7" s="163">
        <v>-1.0829694633168301</v>
      </c>
      <c r="AY7" s="170">
        <v>-0.807846575794961</v>
      </c>
      <c r="AZ7" s="163"/>
      <c r="BA7" s="171">
        <v>-0.83625912134484603</v>
      </c>
      <c r="BB7" s="172">
        <v>-1.6544361702199299</v>
      </c>
      <c r="BC7" s="173">
        <v>-1.2571880092380201</v>
      </c>
      <c r="BD7" s="163"/>
      <c r="BE7" s="174">
        <v>-0.94624098986205996</v>
      </c>
    </row>
    <row r="8" spans="1:57" x14ac:dyDescent="0.2">
      <c r="A8" s="21" t="s">
        <v>19</v>
      </c>
      <c r="B8" s="3" t="str">
        <f t="shared" ref="B8:B43" si="0">TRIM(A8)</f>
        <v>Norfolk/Virginia Beach, VA</v>
      </c>
      <c r="C8" s="3"/>
      <c r="D8" s="24" t="s">
        <v>16</v>
      </c>
      <c r="E8" s="27" t="s">
        <v>17</v>
      </c>
      <c r="F8" s="3"/>
      <c r="G8" s="190">
        <v>102.398556512011</v>
      </c>
      <c r="H8" s="185">
        <v>104.268919411227</v>
      </c>
      <c r="I8" s="185">
        <v>105.618097104616</v>
      </c>
      <c r="J8" s="185">
        <v>104.232368147271</v>
      </c>
      <c r="K8" s="185">
        <v>105.426521891284</v>
      </c>
      <c r="L8" s="191">
        <v>104.45313232099799</v>
      </c>
      <c r="M8" s="185"/>
      <c r="N8" s="192">
        <v>126.426867837475</v>
      </c>
      <c r="O8" s="193">
        <v>131.47301611347299</v>
      </c>
      <c r="P8" s="194">
        <v>129.00112545338499</v>
      </c>
      <c r="Q8" s="185"/>
      <c r="R8" s="195">
        <v>112.836212385783</v>
      </c>
      <c r="S8" s="168"/>
      <c r="T8" s="169">
        <v>1.3019152714147999</v>
      </c>
      <c r="U8" s="163">
        <v>-0.77434815136683299</v>
      </c>
      <c r="V8" s="163">
        <v>-1.7387696069766601</v>
      </c>
      <c r="W8" s="163">
        <v>-0.99560182171957501</v>
      </c>
      <c r="X8" s="163">
        <v>1.9510045178231801</v>
      </c>
      <c r="Y8" s="170">
        <v>-0.130527361009485</v>
      </c>
      <c r="Z8" s="163"/>
      <c r="AA8" s="171">
        <v>2.4121564700371798</v>
      </c>
      <c r="AB8" s="172">
        <v>-3.1358915587214403E-2</v>
      </c>
      <c r="AC8" s="173">
        <v>1.0965769343115499</v>
      </c>
      <c r="AD8" s="163"/>
      <c r="AE8" s="174">
        <v>0.68663238651163805</v>
      </c>
      <c r="AF8" s="30"/>
      <c r="AG8" s="190">
        <v>97.0801858578657</v>
      </c>
      <c r="AH8" s="185">
        <v>101.016570665931</v>
      </c>
      <c r="AI8" s="185">
        <v>104.25273187019199</v>
      </c>
      <c r="AJ8" s="185">
        <v>105.796615397517</v>
      </c>
      <c r="AK8" s="185">
        <v>106.958691073059</v>
      </c>
      <c r="AL8" s="191">
        <v>103.32851082131999</v>
      </c>
      <c r="AM8" s="185"/>
      <c r="AN8" s="192">
        <v>131.484032175067</v>
      </c>
      <c r="AO8" s="193">
        <v>136.311877715094</v>
      </c>
      <c r="AP8" s="194">
        <v>133.927155245964</v>
      </c>
      <c r="AQ8" s="185"/>
      <c r="AR8" s="195">
        <v>114.103249459919</v>
      </c>
      <c r="AS8" s="168"/>
      <c r="AT8" s="169">
        <v>0.13168058390783999</v>
      </c>
      <c r="AU8" s="163">
        <v>-0.25000888564821899</v>
      </c>
      <c r="AV8" s="163">
        <v>-0.25942801512439501</v>
      </c>
      <c r="AW8" s="163">
        <v>1.03043738963646</v>
      </c>
      <c r="AX8" s="163">
        <v>1.4509378404079101</v>
      </c>
      <c r="AY8" s="170">
        <v>0.44850733637017798</v>
      </c>
      <c r="AZ8" s="163"/>
      <c r="BA8" s="171">
        <v>1.7366114995641</v>
      </c>
      <c r="BB8" s="172">
        <v>0.400802825142695</v>
      </c>
      <c r="BC8" s="173">
        <v>1.02146005645453</v>
      </c>
      <c r="BD8" s="163"/>
      <c r="BE8" s="174">
        <v>0.90141841694014102</v>
      </c>
    </row>
    <row r="9" spans="1:57" ht="14.25" x14ac:dyDescent="0.25">
      <c r="A9" s="21" t="s">
        <v>20</v>
      </c>
      <c r="B9" s="46" t="s">
        <v>71</v>
      </c>
      <c r="C9" s="3"/>
      <c r="D9" s="24" t="s">
        <v>16</v>
      </c>
      <c r="E9" s="27" t="s">
        <v>17</v>
      </c>
      <c r="F9" s="3"/>
      <c r="G9" s="190">
        <v>99.295672392692396</v>
      </c>
      <c r="H9" s="185">
        <v>111.057498018937</v>
      </c>
      <c r="I9" s="185">
        <v>115.564666065092</v>
      </c>
      <c r="J9" s="185">
        <v>116.50733471253299</v>
      </c>
      <c r="K9" s="185">
        <v>128.820497185585</v>
      </c>
      <c r="L9" s="191">
        <v>115.824746907486</v>
      </c>
      <c r="M9" s="185"/>
      <c r="N9" s="192">
        <v>145.282192602712</v>
      </c>
      <c r="O9" s="193">
        <v>145.312103646233</v>
      </c>
      <c r="P9" s="194">
        <v>145.29726469862001</v>
      </c>
      <c r="Q9" s="185"/>
      <c r="R9" s="195">
        <v>125.995324808493</v>
      </c>
      <c r="S9" s="168"/>
      <c r="T9" s="169">
        <v>-6.36412989575794</v>
      </c>
      <c r="U9" s="163">
        <v>-4.08255416030556</v>
      </c>
      <c r="V9" s="163">
        <v>-6.8120757168777404</v>
      </c>
      <c r="W9" s="163">
        <v>-8.5915759470108899</v>
      </c>
      <c r="X9" s="163">
        <v>-7.9230612722437002</v>
      </c>
      <c r="Y9" s="170">
        <v>-7.0653111267476598</v>
      </c>
      <c r="Z9" s="163"/>
      <c r="AA9" s="171">
        <v>-4.5606843350640203</v>
      </c>
      <c r="AB9" s="172">
        <v>-8.3181746505388204E-2</v>
      </c>
      <c r="AC9" s="173">
        <v>-2.4125382681505099</v>
      </c>
      <c r="AD9" s="163"/>
      <c r="AE9" s="174">
        <v>-5.0937743979437897</v>
      </c>
      <c r="AF9" s="30"/>
      <c r="AG9" s="190">
        <v>98.925260229900601</v>
      </c>
      <c r="AH9" s="185">
        <v>109.915084957502</v>
      </c>
      <c r="AI9" s="185">
        <v>116.71893301083701</v>
      </c>
      <c r="AJ9" s="185">
        <v>116.529971499908</v>
      </c>
      <c r="AK9" s="185">
        <v>118.596114015927</v>
      </c>
      <c r="AL9" s="191">
        <v>113.12029076573501</v>
      </c>
      <c r="AM9" s="185"/>
      <c r="AN9" s="192">
        <v>137.391480190186</v>
      </c>
      <c r="AO9" s="193">
        <v>138.368102784493</v>
      </c>
      <c r="AP9" s="194">
        <v>137.88517432999001</v>
      </c>
      <c r="AQ9" s="185"/>
      <c r="AR9" s="195">
        <v>121.472589742868</v>
      </c>
      <c r="AS9" s="168"/>
      <c r="AT9" s="169">
        <v>-3.2210803453408401</v>
      </c>
      <c r="AU9" s="163">
        <v>-1.4329939900487301</v>
      </c>
      <c r="AV9" s="163">
        <v>-1.0774535267121801</v>
      </c>
      <c r="AW9" s="163">
        <v>7.6718001538903402E-2</v>
      </c>
      <c r="AX9" s="163">
        <v>-3.5264686952959599</v>
      </c>
      <c r="AY9" s="170">
        <v>-1.75884179887898</v>
      </c>
      <c r="AZ9" s="163"/>
      <c r="BA9" s="171">
        <v>-4.2837768033724597</v>
      </c>
      <c r="BB9" s="172">
        <v>-3.4111310522562102</v>
      </c>
      <c r="BC9" s="173">
        <v>-3.8437187637357</v>
      </c>
      <c r="BD9" s="163"/>
      <c r="BE9" s="174">
        <v>-2.8197347089093099</v>
      </c>
    </row>
    <row r="10" spans="1:57" x14ac:dyDescent="0.2">
      <c r="A10" s="21" t="s">
        <v>21</v>
      </c>
      <c r="B10" s="3" t="str">
        <f t="shared" si="0"/>
        <v>Virginia Area</v>
      </c>
      <c r="C10" s="3"/>
      <c r="D10" s="24" t="s">
        <v>16</v>
      </c>
      <c r="E10" s="27" t="s">
        <v>17</v>
      </c>
      <c r="F10" s="3"/>
      <c r="G10" s="190">
        <v>97.680833661916196</v>
      </c>
      <c r="H10" s="185">
        <v>102.891817503838</v>
      </c>
      <c r="I10" s="185">
        <v>105.816273507026</v>
      </c>
      <c r="J10" s="185">
        <v>111.24156169144599</v>
      </c>
      <c r="K10" s="185">
        <v>115.71849975516901</v>
      </c>
      <c r="L10" s="191">
        <v>107.448275238701</v>
      </c>
      <c r="M10" s="185"/>
      <c r="N10" s="192">
        <v>132.407415741709</v>
      </c>
      <c r="O10" s="193">
        <v>126.74600887784</v>
      </c>
      <c r="P10" s="194">
        <v>129.64924170862</v>
      </c>
      <c r="Q10" s="185"/>
      <c r="R10" s="195">
        <v>114.754927231731</v>
      </c>
      <c r="S10" s="168"/>
      <c r="T10" s="169">
        <v>-2.3612459517592401</v>
      </c>
      <c r="U10" s="163">
        <v>-2.50987325443164</v>
      </c>
      <c r="V10" s="163">
        <v>-0.42606725242450599</v>
      </c>
      <c r="W10" s="163">
        <v>4.7015520997451796</v>
      </c>
      <c r="X10" s="163">
        <v>5.8742654002074</v>
      </c>
      <c r="Y10" s="170">
        <v>1.5352052390677799</v>
      </c>
      <c r="Z10" s="163"/>
      <c r="AA10" s="171">
        <v>3.6609627017621702</v>
      </c>
      <c r="AB10" s="172">
        <v>-1.33998608059649</v>
      </c>
      <c r="AC10" s="173">
        <v>1.2165795177311001</v>
      </c>
      <c r="AD10" s="163"/>
      <c r="AE10" s="174">
        <v>1.53188738530042</v>
      </c>
      <c r="AF10" s="30"/>
      <c r="AG10" s="190">
        <v>98.564959248837198</v>
      </c>
      <c r="AH10" s="185">
        <v>103.60849527373399</v>
      </c>
      <c r="AI10" s="185">
        <v>106.06343555235701</v>
      </c>
      <c r="AJ10" s="185">
        <v>106.964003791813</v>
      </c>
      <c r="AK10" s="185">
        <v>108.066669168294</v>
      </c>
      <c r="AL10" s="191">
        <v>105.061300539068</v>
      </c>
      <c r="AM10" s="185"/>
      <c r="AN10" s="192">
        <v>125.90047304148</v>
      </c>
      <c r="AO10" s="193">
        <v>124.13092771418</v>
      </c>
      <c r="AP10" s="194">
        <v>125.028297485086</v>
      </c>
      <c r="AQ10" s="185"/>
      <c r="AR10" s="195">
        <v>111.553323263197</v>
      </c>
      <c r="AS10" s="168"/>
      <c r="AT10" s="169">
        <v>0.48387530177530502</v>
      </c>
      <c r="AU10" s="163">
        <v>0.558959815080041</v>
      </c>
      <c r="AV10" s="163">
        <v>1.80039602865927</v>
      </c>
      <c r="AW10" s="163">
        <v>2.3968162176223902</v>
      </c>
      <c r="AX10" s="163">
        <v>1.8120469378263699</v>
      </c>
      <c r="AY10" s="170">
        <v>1.50999842208784</v>
      </c>
      <c r="AZ10" s="163"/>
      <c r="BA10" s="171">
        <v>0.87783809373148602</v>
      </c>
      <c r="BB10" s="172">
        <v>-0.55505236776346201</v>
      </c>
      <c r="BC10" s="173">
        <v>0.17149408097029101</v>
      </c>
      <c r="BD10" s="163"/>
      <c r="BE10" s="174">
        <v>1.06393506039888</v>
      </c>
    </row>
    <row r="11" spans="1:57" x14ac:dyDescent="0.2">
      <c r="A11" s="34" t="s">
        <v>22</v>
      </c>
      <c r="B11" s="3" t="str">
        <f t="shared" si="0"/>
        <v>Washington, DC</v>
      </c>
      <c r="C11" s="3"/>
      <c r="D11" s="24" t="s">
        <v>16</v>
      </c>
      <c r="E11" s="27" t="s">
        <v>17</v>
      </c>
      <c r="F11" s="3"/>
      <c r="G11" s="190">
        <v>181.16216138191299</v>
      </c>
      <c r="H11" s="185">
        <v>205.259947499904</v>
      </c>
      <c r="I11" s="185">
        <v>216.193877725373</v>
      </c>
      <c r="J11" s="185">
        <v>208.11214608959301</v>
      </c>
      <c r="K11" s="185">
        <v>187.819391332099</v>
      </c>
      <c r="L11" s="191">
        <v>200.85075386863099</v>
      </c>
      <c r="M11" s="185"/>
      <c r="N11" s="192">
        <v>171.86653510706</v>
      </c>
      <c r="O11" s="193">
        <v>170.52239330483201</v>
      </c>
      <c r="P11" s="194">
        <v>171.18968244122499</v>
      </c>
      <c r="Q11" s="185"/>
      <c r="R11" s="195">
        <v>192.033982827497</v>
      </c>
      <c r="S11" s="168"/>
      <c r="T11" s="169">
        <v>-4.6396428146152902</v>
      </c>
      <c r="U11" s="163">
        <v>-8.8567564987279397</v>
      </c>
      <c r="V11" s="163">
        <v>-9.7466532836183593</v>
      </c>
      <c r="W11" s="163">
        <v>-10.664487365143399</v>
      </c>
      <c r="X11" s="163">
        <v>-6.0762040206749202</v>
      </c>
      <c r="Y11" s="170">
        <v>-8.6460894840212799</v>
      </c>
      <c r="Z11" s="163"/>
      <c r="AA11" s="171">
        <v>-6.8391630842896696</v>
      </c>
      <c r="AB11" s="172">
        <v>-10.032895369954501</v>
      </c>
      <c r="AC11" s="173">
        <v>-8.5025154818058706</v>
      </c>
      <c r="AD11" s="163"/>
      <c r="AE11" s="174">
        <v>-8.7580049624998999</v>
      </c>
      <c r="AF11" s="30"/>
      <c r="AG11" s="190">
        <v>186.50645244409199</v>
      </c>
      <c r="AH11" s="185">
        <v>218.522518547526</v>
      </c>
      <c r="AI11" s="185">
        <v>229.40946075541601</v>
      </c>
      <c r="AJ11" s="185">
        <v>212.56535664687601</v>
      </c>
      <c r="AK11" s="185">
        <v>181.38846804312999</v>
      </c>
      <c r="AL11" s="191">
        <v>207.56423638241299</v>
      </c>
      <c r="AM11" s="185"/>
      <c r="AN11" s="192">
        <v>163.21319590579199</v>
      </c>
      <c r="AO11" s="193">
        <v>166.52398956569601</v>
      </c>
      <c r="AP11" s="194">
        <v>164.908970257579</v>
      </c>
      <c r="AQ11" s="185"/>
      <c r="AR11" s="195">
        <v>195.62135738237399</v>
      </c>
      <c r="AS11" s="168"/>
      <c r="AT11" s="169">
        <v>1.36869703925414</v>
      </c>
      <c r="AU11" s="163">
        <v>2.0561874886913301</v>
      </c>
      <c r="AV11" s="163">
        <v>1.9161279733626599</v>
      </c>
      <c r="AW11" s="163">
        <v>-1.9684831254937001</v>
      </c>
      <c r="AX11" s="163">
        <v>-3.2988138682404999</v>
      </c>
      <c r="AY11" s="170">
        <v>7.00989988723658E-2</v>
      </c>
      <c r="AZ11" s="163"/>
      <c r="BA11" s="171">
        <v>-4.1076450191407003</v>
      </c>
      <c r="BB11" s="172">
        <v>-4.5896673506753398</v>
      </c>
      <c r="BC11" s="173">
        <v>-4.3651553861906098</v>
      </c>
      <c r="BD11" s="163"/>
      <c r="BE11" s="174">
        <v>-1.0196291017527199</v>
      </c>
    </row>
    <row r="12" spans="1:57" x14ac:dyDescent="0.2">
      <c r="A12" s="21" t="s">
        <v>23</v>
      </c>
      <c r="B12" s="3" t="str">
        <f t="shared" si="0"/>
        <v>Arlington, VA</v>
      </c>
      <c r="C12" s="3"/>
      <c r="D12" s="24" t="s">
        <v>16</v>
      </c>
      <c r="E12" s="27" t="s">
        <v>17</v>
      </c>
      <c r="F12" s="3"/>
      <c r="G12" s="190">
        <v>200.529477564102</v>
      </c>
      <c r="H12" s="185">
        <v>238.78785645932999</v>
      </c>
      <c r="I12" s="185">
        <v>254.026215864759</v>
      </c>
      <c r="J12" s="185">
        <v>240.84042232722899</v>
      </c>
      <c r="K12" s="185">
        <v>206.49585304179601</v>
      </c>
      <c r="L12" s="191">
        <v>229.43988687391999</v>
      </c>
      <c r="M12" s="185"/>
      <c r="N12" s="192">
        <v>162.77407713498599</v>
      </c>
      <c r="O12" s="193">
        <v>161.232294941411</v>
      </c>
      <c r="P12" s="194">
        <v>161.97675288205701</v>
      </c>
      <c r="Q12" s="185"/>
      <c r="R12" s="195">
        <v>210.52807196718501</v>
      </c>
      <c r="S12" s="168"/>
      <c r="T12" s="169">
        <v>-6.4434681437362196</v>
      </c>
      <c r="U12" s="163">
        <v>-2.4159596911614201</v>
      </c>
      <c r="V12" s="163">
        <v>-4.1105251512934604</v>
      </c>
      <c r="W12" s="163">
        <v>-8.6111160833465608</v>
      </c>
      <c r="X12" s="163">
        <v>-8.9116139472587701</v>
      </c>
      <c r="Y12" s="170">
        <v>-6.2779106182876898</v>
      </c>
      <c r="Z12" s="163"/>
      <c r="AA12" s="171">
        <v>-10.032580813041401</v>
      </c>
      <c r="AB12" s="172">
        <v>-8.8578956261683999</v>
      </c>
      <c r="AC12" s="173">
        <v>-9.4260186556367405</v>
      </c>
      <c r="AD12" s="163"/>
      <c r="AE12" s="174">
        <v>-7.0719955954085201</v>
      </c>
      <c r="AF12" s="30"/>
      <c r="AG12" s="190">
        <v>191.15563146650999</v>
      </c>
      <c r="AH12" s="185">
        <v>233.329955370043</v>
      </c>
      <c r="AI12" s="185">
        <v>248.65914889815301</v>
      </c>
      <c r="AJ12" s="185">
        <v>234.05250705704699</v>
      </c>
      <c r="AK12" s="185">
        <v>200.55990271317799</v>
      </c>
      <c r="AL12" s="191">
        <v>224.24883504528299</v>
      </c>
      <c r="AM12" s="185"/>
      <c r="AN12" s="192">
        <v>155.02261377687299</v>
      </c>
      <c r="AO12" s="193">
        <v>158.13716382432801</v>
      </c>
      <c r="AP12" s="194">
        <v>156.623157343674</v>
      </c>
      <c r="AQ12" s="185"/>
      <c r="AR12" s="195">
        <v>206.49373383085799</v>
      </c>
      <c r="AS12" s="168"/>
      <c r="AT12" s="169">
        <v>-3.5368789490919901</v>
      </c>
      <c r="AU12" s="163">
        <v>0.62983280501037298</v>
      </c>
      <c r="AV12" s="163">
        <v>1.3233745266304699</v>
      </c>
      <c r="AW12" s="163">
        <v>-2.9974431431183999</v>
      </c>
      <c r="AX12" s="163">
        <v>-4.2175113924325602</v>
      </c>
      <c r="AY12" s="170">
        <v>-1.4492899091899001</v>
      </c>
      <c r="AZ12" s="163"/>
      <c r="BA12" s="171">
        <v>-8.9377315394694197</v>
      </c>
      <c r="BB12" s="172">
        <v>-7.5000216756809497</v>
      </c>
      <c r="BC12" s="173">
        <v>-8.1977555758934493</v>
      </c>
      <c r="BD12" s="163"/>
      <c r="BE12" s="174">
        <v>-2.9016987103693799</v>
      </c>
    </row>
    <row r="13" spans="1:57" x14ac:dyDescent="0.2">
      <c r="A13" s="21" t="s">
        <v>24</v>
      </c>
      <c r="B13" s="3" t="str">
        <f t="shared" si="0"/>
        <v>Suburban Virginia Area</v>
      </c>
      <c r="C13" s="3"/>
      <c r="D13" s="24" t="s">
        <v>16</v>
      </c>
      <c r="E13" s="27" t="s">
        <v>17</v>
      </c>
      <c r="F13" s="3"/>
      <c r="G13" s="190">
        <v>145.09432336869099</v>
      </c>
      <c r="H13" s="185">
        <v>147.40288810483801</v>
      </c>
      <c r="I13" s="185">
        <v>150.39964862965499</v>
      </c>
      <c r="J13" s="185">
        <v>143.938525171354</v>
      </c>
      <c r="K13" s="185">
        <v>138.36762269129201</v>
      </c>
      <c r="L13" s="191">
        <v>145.16786566162401</v>
      </c>
      <c r="M13" s="185"/>
      <c r="N13" s="192">
        <v>147.30816304639299</v>
      </c>
      <c r="O13" s="193">
        <v>155.35073441944601</v>
      </c>
      <c r="P13" s="194">
        <v>151.40250526592899</v>
      </c>
      <c r="Q13" s="185"/>
      <c r="R13" s="195">
        <v>146.924154274058</v>
      </c>
      <c r="S13" s="168"/>
      <c r="T13" s="169">
        <v>4.9942095535389299</v>
      </c>
      <c r="U13" s="163">
        <v>-1.24966108709002</v>
      </c>
      <c r="V13" s="163">
        <v>-4.2014707961391604</v>
      </c>
      <c r="W13" s="163">
        <v>-5.6396833790729897</v>
      </c>
      <c r="X13" s="163">
        <v>-0.73559522312757697</v>
      </c>
      <c r="Y13" s="170">
        <v>-2.0545913872836499</v>
      </c>
      <c r="Z13" s="163"/>
      <c r="AA13" s="171">
        <v>-4.2266418978678502</v>
      </c>
      <c r="AB13" s="172">
        <v>-0.75658051981084495</v>
      </c>
      <c r="AC13" s="173">
        <v>-2.4525734593605901</v>
      </c>
      <c r="AD13" s="163"/>
      <c r="AE13" s="174">
        <v>-2.18586367115741</v>
      </c>
      <c r="AF13" s="30"/>
      <c r="AG13" s="190">
        <v>141.15860936055699</v>
      </c>
      <c r="AH13" s="185">
        <v>148.680482277745</v>
      </c>
      <c r="AI13" s="185">
        <v>152.489041477444</v>
      </c>
      <c r="AJ13" s="185">
        <v>146.834245339033</v>
      </c>
      <c r="AK13" s="185">
        <v>139.09368054172401</v>
      </c>
      <c r="AL13" s="191">
        <v>146.01434626038699</v>
      </c>
      <c r="AM13" s="185"/>
      <c r="AN13" s="192">
        <v>142.323453567586</v>
      </c>
      <c r="AO13" s="193">
        <v>149.65267120544601</v>
      </c>
      <c r="AP13" s="194">
        <v>146.11943443841301</v>
      </c>
      <c r="AQ13" s="185"/>
      <c r="AR13" s="195">
        <v>146.0433702512</v>
      </c>
      <c r="AS13" s="168"/>
      <c r="AT13" s="169">
        <v>4.8696294484789604</v>
      </c>
      <c r="AU13" s="163">
        <v>1.87384035684578</v>
      </c>
      <c r="AV13" s="163">
        <v>0.34741982598441901</v>
      </c>
      <c r="AW13" s="163">
        <v>-0.482531249602212</v>
      </c>
      <c r="AX13" s="163">
        <v>-3.1802433043841699E-2</v>
      </c>
      <c r="AY13" s="170">
        <v>0.93301695212073998</v>
      </c>
      <c r="AZ13" s="163"/>
      <c r="BA13" s="171">
        <v>-0.91986099465846405</v>
      </c>
      <c r="BB13" s="172">
        <v>1.4270299622614999</v>
      </c>
      <c r="BC13" s="173">
        <v>0.31612715210071002</v>
      </c>
      <c r="BD13" s="163"/>
      <c r="BE13" s="174">
        <v>0.76190320460468497</v>
      </c>
    </row>
    <row r="14" spans="1:57" x14ac:dyDescent="0.2">
      <c r="A14" s="21" t="s">
        <v>25</v>
      </c>
      <c r="B14" s="3" t="str">
        <f t="shared" si="0"/>
        <v>Alexandria, VA</v>
      </c>
      <c r="C14" s="3"/>
      <c r="D14" s="24" t="s">
        <v>16</v>
      </c>
      <c r="E14" s="27" t="s">
        <v>17</v>
      </c>
      <c r="F14" s="3"/>
      <c r="G14" s="190">
        <v>142.42092128027599</v>
      </c>
      <c r="H14" s="185">
        <v>171.87832716879601</v>
      </c>
      <c r="I14" s="185">
        <v>177.24760814651</v>
      </c>
      <c r="J14" s="185">
        <v>166.92497119620401</v>
      </c>
      <c r="K14" s="185">
        <v>152.47201297531001</v>
      </c>
      <c r="L14" s="191">
        <v>163.44575801389399</v>
      </c>
      <c r="M14" s="185"/>
      <c r="N14" s="192">
        <v>139.05769786648301</v>
      </c>
      <c r="O14" s="193">
        <v>136.801526412264</v>
      </c>
      <c r="P14" s="194">
        <v>137.911563531702</v>
      </c>
      <c r="Q14" s="185"/>
      <c r="R14" s="195">
        <v>155.93678516305701</v>
      </c>
      <c r="S14" s="168"/>
      <c r="T14" s="169">
        <v>-9.9083497639780198</v>
      </c>
      <c r="U14" s="163">
        <v>-6.3577469705640102</v>
      </c>
      <c r="V14" s="163">
        <v>-8.3587109734553504</v>
      </c>
      <c r="W14" s="163">
        <v>-11.5800624973112</v>
      </c>
      <c r="X14" s="163">
        <v>-8.4213207073767098</v>
      </c>
      <c r="Y14" s="170">
        <v>-9.1797413814122404</v>
      </c>
      <c r="Z14" s="163"/>
      <c r="AA14" s="171">
        <v>-5.0798987691894801</v>
      </c>
      <c r="AB14" s="172">
        <v>-10.6971399660753</v>
      </c>
      <c r="AC14" s="173">
        <v>-8.0693783307355496</v>
      </c>
      <c r="AD14" s="163"/>
      <c r="AE14" s="174">
        <v>-9.0343905417893495</v>
      </c>
      <c r="AF14" s="30"/>
      <c r="AG14" s="190">
        <v>141.46558299503801</v>
      </c>
      <c r="AH14" s="185">
        <v>166.56803803634199</v>
      </c>
      <c r="AI14" s="185">
        <v>172.210041898377</v>
      </c>
      <c r="AJ14" s="185">
        <v>165.98766544479901</v>
      </c>
      <c r="AK14" s="185">
        <v>150.20793900728401</v>
      </c>
      <c r="AL14" s="191">
        <v>160.71607572715899</v>
      </c>
      <c r="AM14" s="185"/>
      <c r="AN14" s="192">
        <v>135.846773226312</v>
      </c>
      <c r="AO14" s="193">
        <v>136.54416790425401</v>
      </c>
      <c r="AP14" s="194">
        <v>136.20498362200399</v>
      </c>
      <c r="AQ14" s="185"/>
      <c r="AR14" s="195">
        <v>153.872628803016</v>
      </c>
      <c r="AS14" s="168"/>
      <c r="AT14" s="169">
        <v>-5.3814672097914498</v>
      </c>
      <c r="AU14" s="163">
        <v>-3.5034390735634902</v>
      </c>
      <c r="AV14" s="163">
        <v>-5.0887776046426598</v>
      </c>
      <c r="AW14" s="163">
        <v>-6.2232447540213096</v>
      </c>
      <c r="AX14" s="163">
        <v>-6.1425566822594204</v>
      </c>
      <c r="AY14" s="170">
        <v>-5.28506929125634</v>
      </c>
      <c r="AZ14" s="163"/>
      <c r="BA14" s="171">
        <v>-7.8162443626433999</v>
      </c>
      <c r="BB14" s="172">
        <v>-8.77352756981821</v>
      </c>
      <c r="BC14" s="173">
        <v>-8.3221986758340307</v>
      </c>
      <c r="BD14" s="163"/>
      <c r="BE14" s="174">
        <v>-6.0493044209581397</v>
      </c>
    </row>
    <row r="15" spans="1:57" x14ac:dyDescent="0.2">
      <c r="A15" s="21" t="s">
        <v>26</v>
      </c>
      <c r="B15" s="3" t="str">
        <f t="shared" si="0"/>
        <v>Fairfax/Tysons Corner, VA</v>
      </c>
      <c r="C15" s="3"/>
      <c r="D15" s="24" t="s">
        <v>16</v>
      </c>
      <c r="E15" s="27" t="s">
        <v>17</v>
      </c>
      <c r="F15" s="3"/>
      <c r="G15" s="190">
        <v>152.59415316315199</v>
      </c>
      <c r="H15" s="185">
        <v>182.455501319261</v>
      </c>
      <c r="I15" s="185">
        <v>200.34040677966101</v>
      </c>
      <c r="J15" s="185">
        <v>195.577159458664</v>
      </c>
      <c r="K15" s="185">
        <v>159.21299041764499</v>
      </c>
      <c r="L15" s="191">
        <v>180.87922743345101</v>
      </c>
      <c r="M15" s="185"/>
      <c r="N15" s="192">
        <v>132.12179129156701</v>
      </c>
      <c r="O15" s="193">
        <v>130.789031148134</v>
      </c>
      <c r="P15" s="194">
        <v>131.45061012311899</v>
      </c>
      <c r="Q15" s="185"/>
      <c r="R15" s="195">
        <v>167.64168282734499</v>
      </c>
      <c r="S15" s="168"/>
      <c r="T15" s="169">
        <v>4.8478441108130497</v>
      </c>
      <c r="U15" s="163">
        <v>-3.0357516754562401</v>
      </c>
      <c r="V15" s="163">
        <v>-3.3499328168141602</v>
      </c>
      <c r="W15" s="163">
        <v>-2.4568488754914299</v>
      </c>
      <c r="X15" s="163">
        <v>-3.04243370123144</v>
      </c>
      <c r="Y15" s="170">
        <v>-2.1860120756865098</v>
      </c>
      <c r="Z15" s="163"/>
      <c r="AA15" s="171">
        <v>-0.42507997400321501</v>
      </c>
      <c r="AB15" s="172">
        <v>-3.3527086239666701</v>
      </c>
      <c r="AC15" s="173">
        <v>-1.96499818307484</v>
      </c>
      <c r="AD15" s="163"/>
      <c r="AE15" s="174">
        <v>-1.86310417756883</v>
      </c>
      <c r="AF15" s="30"/>
      <c r="AG15" s="190">
        <v>147.08751259814801</v>
      </c>
      <c r="AH15" s="185">
        <v>178.65276771964801</v>
      </c>
      <c r="AI15" s="185">
        <v>197.733162123385</v>
      </c>
      <c r="AJ15" s="185">
        <v>191.456701756987</v>
      </c>
      <c r="AK15" s="185">
        <v>160.19904932574701</v>
      </c>
      <c r="AL15" s="191">
        <v>178.03375253652499</v>
      </c>
      <c r="AM15" s="185"/>
      <c r="AN15" s="192">
        <v>139.450031067775</v>
      </c>
      <c r="AO15" s="193">
        <v>132.97443192879899</v>
      </c>
      <c r="AP15" s="194">
        <v>136.162630191787</v>
      </c>
      <c r="AQ15" s="185"/>
      <c r="AR15" s="195">
        <v>166.966099697077</v>
      </c>
      <c r="AS15" s="168"/>
      <c r="AT15" s="169">
        <v>5.1967026937223801</v>
      </c>
      <c r="AU15" s="163">
        <v>2.39293380609648</v>
      </c>
      <c r="AV15" s="163">
        <v>4.0191513253242599</v>
      </c>
      <c r="AW15" s="163">
        <v>3.0392558991895098</v>
      </c>
      <c r="AX15" s="163">
        <v>2.7494671710701599</v>
      </c>
      <c r="AY15" s="170">
        <v>3.13103985641219</v>
      </c>
      <c r="AZ15" s="163"/>
      <c r="BA15" s="171">
        <v>6.0323556390324597</v>
      </c>
      <c r="BB15" s="172">
        <v>0.77153051459256405</v>
      </c>
      <c r="BC15" s="173">
        <v>3.3549071024055799</v>
      </c>
      <c r="BD15" s="163"/>
      <c r="BE15" s="174">
        <v>3.4218519112158199</v>
      </c>
    </row>
    <row r="16" spans="1:57" x14ac:dyDescent="0.2">
      <c r="A16" s="21" t="s">
        <v>27</v>
      </c>
      <c r="B16" s="3" t="str">
        <f t="shared" si="0"/>
        <v>I-95 Fredericksburg, VA</v>
      </c>
      <c r="C16" s="3"/>
      <c r="D16" s="24" t="s">
        <v>16</v>
      </c>
      <c r="E16" s="27" t="s">
        <v>17</v>
      </c>
      <c r="F16" s="3"/>
      <c r="G16" s="190">
        <v>93.406012296881798</v>
      </c>
      <c r="H16" s="185">
        <v>98.170559052202805</v>
      </c>
      <c r="I16" s="185">
        <v>102.074823330515</v>
      </c>
      <c r="J16" s="185">
        <v>103.417709837907</v>
      </c>
      <c r="K16" s="185">
        <v>109.63656401698999</v>
      </c>
      <c r="L16" s="191">
        <v>101.992782463232</v>
      </c>
      <c r="M16" s="185"/>
      <c r="N16" s="192">
        <v>128.11074789371301</v>
      </c>
      <c r="O16" s="193">
        <v>125.473168384879</v>
      </c>
      <c r="P16" s="194">
        <v>126.83066844563</v>
      </c>
      <c r="Q16" s="185"/>
      <c r="R16" s="195">
        <v>110.515809449684</v>
      </c>
      <c r="S16" s="168"/>
      <c r="T16" s="169">
        <v>-0.45107735634105101</v>
      </c>
      <c r="U16" s="163">
        <v>-1.61449497764466</v>
      </c>
      <c r="V16" s="163">
        <v>-0.63024267995472005</v>
      </c>
      <c r="W16" s="163">
        <v>0.71322451456112601</v>
      </c>
      <c r="X16" s="163">
        <v>4.0019294875594902</v>
      </c>
      <c r="Y16" s="170">
        <v>0.64976350379074699</v>
      </c>
      <c r="Z16" s="163"/>
      <c r="AA16" s="171">
        <v>7.92012033760252</v>
      </c>
      <c r="AB16" s="172">
        <v>5.56108329892949</v>
      </c>
      <c r="AC16" s="173">
        <v>6.7740723574963901</v>
      </c>
      <c r="AD16" s="163"/>
      <c r="AE16" s="174">
        <v>3.0560948148309</v>
      </c>
      <c r="AF16" s="30"/>
      <c r="AG16" s="190">
        <v>92.947446726501795</v>
      </c>
      <c r="AH16" s="185">
        <v>98.258783914061397</v>
      </c>
      <c r="AI16" s="185">
        <v>102.12482355917101</v>
      </c>
      <c r="AJ16" s="185">
        <v>102.330884224176</v>
      </c>
      <c r="AK16" s="185">
        <v>102.076176495155</v>
      </c>
      <c r="AL16" s="191">
        <v>99.925363898685404</v>
      </c>
      <c r="AM16" s="185"/>
      <c r="AN16" s="192">
        <v>118.141287242857</v>
      </c>
      <c r="AO16" s="193">
        <v>119.817466541523</v>
      </c>
      <c r="AP16" s="194">
        <v>118.994352310522</v>
      </c>
      <c r="AQ16" s="185"/>
      <c r="AR16" s="195">
        <v>106.31046117482499</v>
      </c>
      <c r="AS16" s="168"/>
      <c r="AT16" s="169">
        <v>1.13720619749068</v>
      </c>
      <c r="AU16" s="163">
        <v>0.27083748075384201</v>
      </c>
      <c r="AV16" s="163">
        <v>1.0638911662761601</v>
      </c>
      <c r="AW16" s="163">
        <v>0.75816003543579202</v>
      </c>
      <c r="AX16" s="163">
        <v>0.40030210377318098</v>
      </c>
      <c r="AY16" s="170">
        <v>0.70484211486038795</v>
      </c>
      <c r="AZ16" s="163"/>
      <c r="BA16" s="171">
        <v>4.2504308676362497</v>
      </c>
      <c r="BB16" s="172">
        <v>4.0090425143181196</v>
      </c>
      <c r="BC16" s="173">
        <v>4.1312459253988099</v>
      </c>
      <c r="BD16" s="163"/>
      <c r="BE16" s="174">
        <v>2.1098861773777</v>
      </c>
    </row>
    <row r="17" spans="1:57" x14ac:dyDescent="0.2">
      <c r="A17" s="21" t="s">
        <v>28</v>
      </c>
      <c r="B17" s="3" t="str">
        <f t="shared" si="0"/>
        <v>Dulles Airport Area, VA</v>
      </c>
      <c r="C17" s="3"/>
      <c r="D17" s="24" t="s">
        <v>16</v>
      </c>
      <c r="E17" s="27" t="s">
        <v>17</v>
      </c>
      <c r="F17" s="3"/>
      <c r="G17" s="190">
        <v>119.45712649164599</v>
      </c>
      <c r="H17" s="185">
        <v>146.995595757953</v>
      </c>
      <c r="I17" s="185">
        <v>160.22620619025901</v>
      </c>
      <c r="J17" s="185">
        <v>157.98032204515201</v>
      </c>
      <c r="K17" s="185">
        <v>136.530140726485</v>
      </c>
      <c r="L17" s="191">
        <v>145.89365003214701</v>
      </c>
      <c r="M17" s="185"/>
      <c r="N17" s="192">
        <v>116.466746972262</v>
      </c>
      <c r="O17" s="193">
        <v>111.48547303754199</v>
      </c>
      <c r="P17" s="194">
        <v>114.03487336710199</v>
      </c>
      <c r="Q17" s="185"/>
      <c r="R17" s="195">
        <v>137.27186356913501</v>
      </c>
      <c r="S17" s="168"/>
      <c r="T17" s="169">
        <v>1.1003958369067199</v>
      </c>
      <c r="U17" s="163">
        <v>2.7514782106611002</v>
      </c>
      <c r="V17" s="163">
        <v>5.0169058523669703</v>
      </c>
      <c r="W17" s="163">
        <v>5.1112474299815398</v>
      </c>
      <c r="X17" s="163">
        <v>5.35171352282154</v>
      </c>
      <c r="Y17" s="170">
        <v>3.7061439679763502</v>
      </c>
      <c r="Z17" s="163"/>
      <c r="AA17" s="171">
        <v>6.9632774996965603</v>
      </c>
      <c r="AB17" s="172">
        <v>3.06796686815817</v>
      </c>
      <c r="AC17" s="173">
        <v>5.0820376656702404</v>
      </c>
      <c r="AD17" s="163"/>
      <c r="AE17" s="174">
        <v>3.75011173971268</v>
      </c>
      <c r="AF17" s="30"/>
      <c r="AG17" s="190">
        <v>116.68853142047099</v>
      </c>
      <c r="AH17" s="185">
        <v>143.858022760057</v>
      </c>
      <c r="AI17" s="185">
        <v>157.81093480304099</v>
      </c>
      <c r="AJ17" s="185">
        <v>153.39248062458799</v>
      </c>
      <c r="AK17" s="185">
        <v>132.01186086842699</v>
      </c>
      <c r="AL17" s="191">
        <v>142.75367106561001</v>
      </c>
      <c r="AM17" s="185"/>
      <c r="AN17" s="192">
        <v>115.703418320502</v>
      </c>
      <c r="AO17" s="193">
        <v>112.372863367458</v>
      </c>
      <c r="AP17" s="194">
        <v>114.04076184412899</v>
      </c>
      <c r="AQ17" s="185"/>
      <c r="AR17" s="195">
        <v>135.08274185013701</v>
      </c>
      <c r="AS17" s="168"/>
      <c r="AT17" s="169">
        <v>1.2620174441981999</v>
      </c>
      <c r="AU17" s="163">
        <v>3.92132380810878</v>
      </c>
      <c r="AV17" s="163">
        <v>7.7155398838065796</v>
      </c>
      <c r="AW17" s="163">
        <v>7.8823891776040904</v>
      </c>
      <c r="AX17" s="163">
        <v>7.06364263749128</v>
      </c>
      <c r="AY17" s="170">
        <v>5.9479689197088597</v>
      </c>
      <c r="AZ17" s="163"/>
      <c r="BA17" s="171">
        <v>5.71118736415404</v>
      </c>
      <c r="BB17" s="172">
        <v>3.3784867322535499</v>
      </c>
      <c r="BC17" s="173">
        <v>4.55655650228924</v>
      </c>
      <c r="BD17" s="163"/>
      <c r="BE17" s="174">
        <v>5.6589297035416903</v>
      </c>
    </row>
    <row r="18" spans="1:57" x14ac:dyDescent="0.2">
      <c r="A18" s="21" t="s">
        <v>29</v>
      </c>
      <c r="B18" s="3" t="str">
        <f t="shared" si="0"/>
        <v>Williamsburg, VA</v>
      </c>
      <c r="C18" s="3"/>
      <c r="D18" s="24" t="s">
        <v>16</v>
      </c>
      <c r="E18" s="27" t="s">
        <v>17</v>
      </c>
      <c r="F18" s="3"/>
      <c r="G18" s="190">
        <v>114.753268138801</v>
      </c>
      <c r="H18" s="185">
        <v>114.648566278424</v>
      </c>
      <c r="I18" s="185">
        <v>113.489878887971</v>
      </c>
      <c r="J18" s="185">
        <v>116.90146697989999</v>
      </c>
      <c r="K18" s="185">
        <v>123.197309682187</v>
      </c>
      <c r="L18" s="191">
        <v>116.804564183835</v>
      </c>
      <c r="M18" s="185"/>
      <c r="N18" s="192">
        <v>156.43446244178901</v>
      </c>
      <c r="O18" s="193">
        <v>171.57556894243601</v>
      </c>
      <c r="P18" s="194">
        <v>164.22093430369699</v>
      </c>
      <c r="Q18" s="185"/>
      <c r="R18" s="195">
        <v>133.741004672076</v>
      </c>
      <c r="S18" s="168"/>
      <c r="T18" s="169">
        <v>4.19984542137726</v>
      </c>
      <c r="U18" s="163">
        <v>3.6834860478410998</v>
      </c>
      <c r="V18" s="163">
        <v>5.18019939196697</v>
      </c>
      <c r="W18" s="163">
        <v>11.954810087219199</v>
      </c>
      <c r="X18" s="163">
        <v>10.2898268376423</v>
      </c>
      <c r="Y18" s="170">
        <v>7.2117104445711799</v>
      </c>
      <c r="Z18" s="163"/>
      <c r="AA18" s="171">
        <v>1.6043124503936901</v>
      </c>
      <c r="AB18" s="172">
        <v>-2.6326812571113498</v>
      </c>
      <c r="AC18" s="173">
        <v>-0.91985834998245597</v>
      </c>
      <c r="AD18" s="163"/>
      <c r="AE18" s="174">
        <v>2.3483402819574</v>
      </c>
      <c r="AF18" s="30"/>
      <c r="AG18" s="190">
        <v>106.201656151419</v>
      </c>
      <c r="AH18" s="185">
        <v>104.9143714331</v>
      </c>
      <c r="AI18" s="185">
        <v>105.428656636217</v>
      </c>
      <c r="AJ18" s="185">
        <v>104.082104680581</v>
      </c>
      <c r="AK18" s="185">
        <v>109.658451816745</v>
      </c>
      <c r="AL18" s="191">
        <v>106.086727975369</v>
      </c>
      <c r="AM18" s="185"/>
      <c r="AN18" s="192">
        <v>146.22668119717099</v>
      </c>
      <c r="AO18" s="193">
        <v>162.09181050656599</v>
      </c>
      <c r="AP18" s="194">
        <v>154.452262383207</v>
      </c>
      <c r="AQ18" s="185"/>
      <c r="AR18" s="195">
        <v>124.714899977323</v>
      </c>
      <c r="AS18" s="168"/>
      <c r="AT18" s="169">
        <v>-3.6516458535714502</v>
      </c>
      <c r="AU18" s="163">
        <v>-3.9100387996285102</v>
      </c>
      <c r="AV18" s="163">
        <v>-2.0853708664785899</v>
      </c>
      <c r="AW18" s="163">
        <v>-3.64607057245188</v>
      </c>
      <c r="AX18" s="163">
        <v>-2.1055276178458802</v>
      </c>
      <c r="AY18" s="170">
        <v>-3.05418681470307</v>
      </c>
      <c r="AZ18" s="163"/>
      <c r="BA18" s="171">
        <v>1.00005564278476</v>
      </c>
      <c r="BB18" s="172">
        <v>1.2909292687723199</v>
      </c>
      <c r="BC18" s="173">
        <v>1.2119612818464101</v>
      </c>
      <c r="BD18" s="163"/>
      <c r="BE18" s="174">
        <v>-0.89039759530019402</v>
      </c>
    </row>
    <row r="19" spans="1:57" x14ac:dyDescent="0.2">
      <c r="A19" s="21" t="s">
        <v>30</v>
      </c>
      <c r="B19" s="3" t="str">
        <f t="shared" si="0"/>
        <v>Virginia Beach, VA</v>
      </c>
      <c r="C19" s="3"/>
      <c r="D19" s="24" t="s">
        <v>16</v>
      </c>
      <c r="E19" s="27" t="s">
        <v>17</v>
      </c>
      <c r="F19" s="3"/>
      <c r="G19" s="190">
        <v>119.776233357731</v>
      </c>
      <c r="H19" s="185">
        <v>113.062172677691</v>
      </c>
      <c r="I19" s="185">
        <v>116.10908342070699</v>
      </c>
      <c r="J19" s="185">
        <v>113.862954479065</v>
      </c>
      <c r="K19" s="185">
        <v>114.17837398905399</v>
      </c>
      <c r="L19" s="191">
        <v>115.31494747441</v>
      </c>
      <c r="M19" s="185"/>
      <c r="N19" s="192">
        <v>141.52254739159801</v>
      </c>
      <c r="O19" s="193">
        <v>145.135280454883</v>
      </c>
      <c r="P19" s="194">
        <v>143.38360435258599</v>
      </c>
      <c r="Q19" s="185"/>
      <c r="R19" s="195">
        <v>125.938554293588</v>
      </c>
      <c r="S19" s="168"/>
      <c r="T19" s="169">
        <v>5.6416523755723897</v>
      </c>
      <c r="U19" s="163">
        <v>3.5199753095509401</v>
      </c>
      <c r="V19" s="163">
        <v>1.47615856194578</v>
      </c>
      <c r="W19" s="163">
        <v>0.18835005597576801</v>
      </c>
      <c r="X19" s="163">
        <v>2.01662577908826</v>
      </c>
      <c r="Y19" s="170">
        <v>2.4353051021310002</v>
      </c>
      <c r="Z19" s="163"/>
      <c r="AA19" s="171">
        <v>5.0004743685078497</v>
      </c>
      <c r="AB19" s="172">
        <v>1.6812035765213</v>
      </c>
      <c r="AC19" s="173">
        <v>3.2101889464567299</v>
      </c>
      <c r="AD19" s="163"/>
      <c r="AE19" s="174">
        <v>3.5226082466565498</v>
      </c>
      <c r="AF19" s="30"/>
      <c r="AG19" s="190">
        <v>108.732551381928</v>
      </c>
      <c r="AH19" s="185">
        <v>110.91750322052999</v>
      </c>
      <c r="AI19" s="185">
        <v>115.335993864887</v>
      </c>
      <c r="AJ19" s="185">
        <v>117.96178791086299</v>
      </c>
      <c r="AK19" s="185">
        <v>119.176113330512</v>
      </c>
      <c r="AL19" s="191">
        <v>114.86539018446101</v>
      </c>
      <c r="AM19" s="185"/>
      <c r="AN19" s="192">
        <v>154.97569742245901</v>
      </c>
      <c r="AO19" s="193">
        <v>159.05300405375601</v>
      </c>
      <c r="AP19" s="194">
        <v>157.04376364042699</v>
      </c>
      <c r="AQ19" s="185"/>
      <c r="AR19" s="195">
        <v>131.387425903787</v>
      </c>
      <c r="AS19" s="168"/>
      <c r="AT19" s="169">
        <v>1.7952317518894201</v>
      </c>
      <c r="AU19" s="163">
        <v>2.71107694241566</v>
      </c>
      <c r="AV19" s="163">
        <v>4.0891549789528998</v>
      </c>
      <c r="AW19" s="163">
        <v>5.6027676867551</v>
      </c>
      <c r="AX19" s="163">
        <v>5.3113470250785699</v>
      </c>
      <c r="AY19" s="170">
        <v>4.1261913339509997</v>
      </c>
      <c r="AZ19" s="163"/>
      <c r="BA19" s="171">
        <v>4.0068813747465102</v>
      </c>
      <c r="BB19" s="172">
        <v>0.61893565343409196</v>
      </c>
      <c r="BC19" s="173">
        <v>2.1947861131391302</v>
      </c>
      <c r="BD19" s="163"/>
      <c r="BE19" s="174">
        <v>3.7203149075861499</v>
      </c>
    </row>
    <row r="20" spans="1:57" x14ac:dyDescent="0.2">
      <c r="A20" s="34" t="s">
        <v>31</v>
      </c>
      <c r="B20" s="3" t="str">
        <f t="shared" si="0"/>
        <v>Norfolk/Portsmouth, VA</v>
      </c>
      <c r="C20" s="3"/>
      <c r="D20" s="24" t="s">
        <v>16</v>
      </c>
      <c r="E20" s="27" t="s">
        <v>17</v>
      </c>
      <c r="F20" s="3"/>
      <c r="G20" s="190">
        <v>107.247345726088</v>
      </c>
      <c r="H20" s="185">
        <v>117.961296806923</v>
      </c>
      <c r="I20" s="185">
        <v>118.403499999999</v>
      </c>
      <c r="J20" s="185">
        <v>114.428970130607</v>
      </c>
      <c r="K20" s="185">
        <v>112.245222414289</v>
      </c>
      <c r="L20" s="191">
        <v>114.193360404844</v>
      </c>
      <c r="M20" s="185"/>
      <c r="N20" s="192">
        <v>121.46611046482001</v>
      </c>
      <c r="O20" s="193">
        <v>118.700514810751</v>
      </c>
      <c r="P20" s="194">
        <v>120.13637793749101</v>
      </c>
      <c r="Q20" s="185"/>
      <c r="R20" s="195">
        <v>116.019665395526</v>
      </c>
      <c r="S20" s="168"/>
      <c r="T20" s="169">
        <v>-2.00944161283017</v>
      </c>
      <c r="U20" s="163">
        <v>-5.9479017957496003</v>
      </c>
      <c r="V20" s="163">
        <v>-7.2364492944703702</v>
      </c>
      <c r="W20" s="163">
        <v>-5.4813026144055801</v>
      </c>
      <c r="X20" s="163">
        <v>1.31058566497345</v>
      </c>
      <c r="Y20" s="170">
        <v>-4.3444833667385598</v>
      </c>
      <c r="Z20" s="163"/>
      <c r="AA20" s="171">
        <v>-0.17867395995897101</v>
      </c>
      <c r="AB20" s="172">
        <v>-0.20618693830767901</v>
      </c>
      <c r="AC20" s="173">
        <v>-0.161503660093019</v>
      </c>
      <c r="AD20" s="163"/>
      <c r="AE20" s="174">
        <v>-3.03706767944024</v>
      </c>
      <c r="AF20" s="30"/>
      <c r="AG20" s="190">
        <v>104.6404572077</v>
      </c>
      <c r="AH20" s="185">
        <v>112.14884547338301</v>
      </c>
      <c r="AI20" s="185">
        <v>116.094509897812</v>
      </c>
      <c r="AJ20" s="185">
        <v>118.94004730844701</v>
      </c>
      <c r="AK20" s="185">
        <v>118.770092496354</v>
      </c>
      <c r="AL20" s="191">
        <v>114.467819331445</v>
      </c>
      <c r="AM20" s="185"/>
      <c r="AN20" s="192">
        <v>128.27698246481299</v>
      </c>
      <c r="AO20" s="193">
        <v>128.163753823582</v>
      </c>
      <c r="AP20" s="194">
        <v>128.221194984215</v>
      </c>
      <c r="AQ20" s="185"/>
      <c r="AR20" s="195">
        <v>118.853480563186</v>
      </c>
      <c r="AS20" s="168"/>
      <c r="AT20" s="169">
        <v>2.46731316165268</v>
      </c>
      <c r="AU20" s="163">
        <v>-0.39796170248252899</v>
      </c>
      <c r="AV20" s="163">
        <v>-3.15383596353138</v>
      </c>
      <c r="AW20" s="163">
        <v>0.806054163881473</v>
      </c>
      <c r="AX20" s="163">
        <v>1.59477012758996</v>
      </c>
      <c r="AY20" s="170">
        <v>-1.6106670625601199E-2</v>
      </c>
      <c r="AZ20" s="163"/>
      <c r="BA20" s="171">
        <v>-1.6572231277807601</v>
      </c>
      <c r="BB20" s="172">
        <v>-0.56092711734775003</v>
      </c>
      <c r="BC20" s="173">
        <v>-1.1083885619953699</v>
      </c>
      <c r="BD20" s="163"/>
      <c r="BE20" s="174">
        <v>-0.373135235823287</v>
      </c>
    </row>
    <row r="21" spans="1:57" x14ac:dyDescent="0.2">
      <c r="A21" s="35" t="s">
        <v>32</v>
      </c>
      <c r="B21" s="3" t="str">
        <f t="shared" si="0"/>
        <v>Newport News/Hampton, VA</v>
      </c>
      <c r="C21" s="3"/>
      <c r="D21" s="24" t="s">
        <v>16</v>
      </c>
      <c r="E21" s="27" t="s">
        <v>17</v>
      </c>
      <c r="F21" s="3"/>
      <c r="G21" s="190">
        <v>74.292915445321299</v>
      </c>
      <c r="H21" s="185">
        <v>81.002672547565993</v>
      </c>
      <c r="I21" s="185">
        <v>82.474613940389503</v>
      </c>
      <c r="J21" s="185">
        <v>82.145984159332997</v>
      </c>
      <c r="K21" s="185">
        <v>83.283433052434404</v>
      </c>
      <c r="L21" s="191">
        <v>80.863083018683298</v>
      </c>
      <c r="M21" s="185"/>
      <c r="N21" s="192">
        <v>99.270903141905904</v>
      </c>
      <c r="O21" s="193">
        <v>105.98089983324</v>
      </c>
      <c r="P21" s="194">
        <v>102.820236881309</v>
      </c>
      <c r="Q21" s="185"/>
      <c r="R21" s="195">
        <v>88.172582214754101</v>
      </c>
      <c r="S21" s="168"/>
      <c r="T21" s="169">
        <v>-5.1736192005061898</v>
      </c>
      <c r="U21" s="163">
        <v>-6.9738936095645601</v>
      </c>
      <c r="V21" s="163">
        <v>-6.3590986480674099</v>
      </c>
      <c r="W21" s="163">
        <v>-6.2934502233715204</v>
      </c>
      <c r="X21" s="163">
        <v>-2.74003339898373</v>
      </c>
      <c r="Y21" s="170">
        <v>-5.6412497052963602</v>
      </c>
      <c r="Z21" s="163"/>
      <c r="AA21" s="171">
        <v>2.2234959450322802</v>
      </c>
      <c r="AB21" s="172">
        <v>5.9787697199411296</v>
      </c>
      <c r="AC21" s="173">
        <v>4.2721078922750202</v>
      </c>
      <c r="AD21" s="163"/>
      <c r="AE21" s="174">
        <v>-1.7370357068871001</v>
      </c>
      <c r="AF21" s="30"/>
      <c r="AG21" s="190">
        <v>76.305897906238897</v>
      </c>
      <c r="AH21" s="185">
        <v>82.541322695985798</v>
      </c>
      <c r="AI21" s="185">
        <v>86.455501571249002</v>
      </c>
      <c r="AJ21" s="185">
        <v>89.121783485137698</v>
      </c>
      <c r="AK21" s="185">
        <v>89.678972248620795</v>
      </c>
      <c r="AL21" s="191">
        <v>85.271681315193206</v>
      </c>
      <c r="AM21" s="185"/>
      <c r="AN21" s="192">
        <v>100.485149229702</v>
      </c>
      <c r="AO21" s="193">
        <v>102.430191111751</v>
      </c>
      <c r="AP21" s="194">
        <v>101.472542262383</v>
      </c>
      <c r="AQ21" s="185"/>
      <c r="AR21" s="195">
        <v>90.554041411064802</v>
      </c>
      <c r="AS21" s="168"/>
      <c r="AT21" s="169">
        <v>-2.5362409847193801</v>
      </c>
      <c r="AU21" s="163">
        <v>-2.70813370219873</v>
      </c>
      <c r="AV21" s="163">
        <v>-2.8389060337240402</v>
      </c>
      <c r="AW21" s="163">
        <v>-1.2515223701657101</v>
      </c>
      <c r="AX21" s="163">
        <v>-0.78656593937738595</v>
      </c>
      <c r="AY21" s="170">
        <v>-1.9543982009073999</v>
      </c>
      <c r="AZ21" s="163"/>
      <c r="BA21" s="171">
        <v>0.43014963234523601</v>
      </c>
      <c r="BB21" s="172">
        <v>0.16797304254463499</v>
      </c>
      <c r="BC21" s="173">
        <v>0.29108471833850003</v>
      </c>
      <c r="BD21" s="163"/>
      <c r="BE21" s="174">
        <v>-0.97962094222204699</v>
      </c>
    </row>
    <row r="22" spans="1:57" x14ac:dyDescent="0.2">
      <c r="A22" s="36" t="s">
        <v>33</v>
      </c>
      <c r="B22" s="3" t="str">
        <f t="shared" si="0"/>
        <v>Chesapeake/Suffolk, VA</v>
      </c>
      <c r="C22" s="3"/>
      <c r="D22" s="25" t="s">
        <v>16</v>
      </c>
      <c r="E22" s="28" t="s">
        <v>17</v>
      </c>
      <c r="F22" s="3"/>
      <c r="G22" s="196">
        <v>87.9710906476909</v>
      </c>
      <c r="H22" s="197">
        <v>94.804708101571904</v>
      </c>
      <c r="I22" s="197">
        <v>96.439488960146505</v>
      </c>
      <c r="J22" s="197">
        <v>92.536132222222193</v>
      </c>
      <c r="K22" s="197">
        <v>90.278649536082398</v>
      </c>
      <c r="L22" s="198">
        <v>92.633614981967497</v>
      </c>
      <c r="M22" s="185"/>
      <c r="N22" s="199">
        <v>96.0320361687413</v>
      </c>
      <c r="O22" s="200">
        <v>95.703516898792898</v>
      </c>
      <c r="P22" s="201">
        <v>95.868346483923204</v>
      </c>
      <c r="Q22" s="185"/>
      <c r="R22" s="202">
        <v>93.611157399510603</v>
      </c>
      <c r="S22" s="168"/>
      <c r="T22" s="175">
        <v>1.82736678316336</v>
      </c>
      <c r="U22" s="176">
        <v>0.474546338987685</v>
      </c>
      <c r="V22" s="176">
        <v>-1.7500399406599501</v>
      </c>
      <c r="W22" s="176">
        <v>-4.5202233633040096</v>
      </c>
      <c r="X22" s="176">
        <v>-3.3074855601077702</v>
      </c>
      <c r="Y22" s="177">
        <v>-1.6753345345525701</v>
      </c>
      <c r="Z22" s="163"/>
      <c r="AA22" s="178">
        <v>-1.5793790683143801E-3</v>
      </c>
      <c r="AB22" s="179">
        <v>-1.9591084146322699</v>
      </c>
      <c r="AC22" s="180">
        <v>-0.98836516862940105</v>
      </c>
      <c r="AD22" s="163"/>
      <c r="AE22" s="181">
        <v>-1.4145359447872401</v>
      </c>
      <c r="AF22" s="31"/>
      <c r="AG22" s="196">
        <v>87.181094539724398</v>
      </c>
      <c r="AH22" s="197">
        <v>92.695604723077807</v>
      </c>
      <c r="AI22" s="197">
        <v>94.501030805768494</v>
      </c>
      <c r="AJ22" s="197">
        <v>94.285794021894802</v>
      </c>
      <c r="AK22" s="197">
        <v>92.5433878719886</v>
      </c>
      <c r="AL22" s="198">
        <v>92.4698391247654</v>
      </c>
      <c r="AM22" s="185"/>
      <c r="AN22" s="199">
        <v>103.14400591167301</v>
      </c>
      <c r="AO22" s="200">
        <v>103.744027400405</v>
      </c>
      <c r="AP22" s="201">
        <v>103.444562363578</v>
      </c>
      <c r="AQ22" s="185"/>
      <c r="AR22" s="202">
        <v>95.904803823613094</v>
      </c>
      <c r="AS22" s="168"/>
      <c r="AT22" s="175">
        <v>2.1756338047674899</v>
      </c>
      <c r="AU22" s="176">
        <v>0.67021909559376602</v>
      </c>
      <c r="AV22" s="176">
        <v>-0.61925106358219895</v>
      </c>
      <c r="AW22" s="176">
        <v>-5.7634129399733398E-2</v>
      </c>
      <c r="AX22" s="176">
        <v>1.00173561810233</v>
      </c>
      <c r="AY22" s="177">
        <v>0.52174641357616602</v>
      </c>
      <c r="AZ22" s="163"/>
      <c r="BA22" s="178">
        <v>2.82012078223836</v>
      </c>
      <c r="BB22" s="179">
        <v>1.1570965963342901</v>
      </c>
      <c r="BC22" s="180">
        <v>1.96235859924539</v>
      </c>
      <c r="BD22" s="163"/>
      <c r="BE22" s="181">
        <v>1.0610659442550201</v>
      </c>
    </row>
    <row r="23" spans="1:57" x14ac:dyDescent="0.2">
      <c r="A23" s="35" t="s">
        <v>105</v>
      </c>
      <c r="B23" s="3" t="s">
        <v>105</v>
      </c>
      <c r="C23" s="9"/>
      <c r="D23" s="23" t="s">
        <v>16</v>
      </c>
      <c r="E23" s="26" t="s">
        <v>17</v>
      </c>
      <c r="F23" s="3"/>
      <c r="G23" s="182">
        <v>155.40982441471499</v>
      </c>
      <c r="H23" s="183">
        <v>169.97633720930199</v>
      </c>
      <c r="I23" s="183">
        <v>179.18325757575701</v>
      </c>
      <c r="J23" s="183">
        <v>179.969041940789</v>
      </c>
      <c r="K23" s="183">
        <v>176.39190291262099</v>
      </c>
      <c r="L23" s="184">
        <v>174.23044160481001</v>
      </c>
      <c r="M23" s="185"/>
      <c r="N23" s="186">
        <v>200.44981240981201</v>
      </c>
      <c r="O23" s="187">
        <v>201.68754716981101</v>
      </c>
      <c r="P23" s="188">
        <v>201.06688856729301</v>
      </c>
      <c r="Q23" s="185"/>
      <c r="R23" s="189">
        <v>183.40438748376701</v>
      </c>
      <c r="S23" s="168"/>
      <c r="T23" s="160">
        <v>-15.665294050422199</v>
      </c>
      <c r="U23" s="161">
        <v>-12.328078309296</v>
      </c>
      <c r="V23" s="161">
        <v>-14.936627061932599</v>
      </c>
      <c r="W23" s="161">
        <v>-18.522985556327601</v>
      </c>
      <c r="X23" s="161">
        <v>-23.519965593797298</v>
      </c>
      <c r="Y23" s="162">
        <v>-17.8993105530297</v>
      </c>
      <c r="Z23" s="163"/>
      <c r="AA23" s="164">
        <v>-15.2076546925903</v>
      </c>
      <c r="AB23" s="165">
        <v>2.0014547659216202</v>
      </c>
      <c r="AC23" s="166">
        <v>-7.9480889194620596</v>
      </c>
      <c r="AD23" s="163"/>
      <c r="AE23" s="167">
        <v>-14.3711633932972</v>
      </c>
      <c r="AF23" s="29"/>
      <c r="AG23" s="182">
        <v>160.27072072071999</v>
      </c>
      <c r="AH23" s="183">
        <v>172.37249173098101</v>
      </c>
      <c r="AI23" s="183">
        <v>191.50570720422999</v>
      </c>
      <c r="AJ23" s="183">
        <v>189.26809143607099</v>
      </c>
      <c r="AK23" s="183">
        <v>189.211506253398</v>
      </c>
      <c r="AL23" s="184">
        <v>183.28260510414799</v>
      </c>
      <c r="AM23" s="185"/>
      <c r="AN23" s="186">
        <v>204.31827059578401</v>
      </c>
      <c r="AO23" s="187">
        <v>208.41801890888601</v>
      </c>
      <c r="AP23" s="188">
        <v>206.369725648425</v>
      </c>
      <c r="AQ23" s="185"/>
      <c r="AR23" s="189">
        <v>191.25419721475001</v>
      </c>
      <c r="AS23" s="168"/>
      <c r="AT23" s="160">
        <v>-6.56985526404267</v>
      </c>
      <c r="AU23" s="161">
        <v>-7.4709850296477596</v>
      </c>
      <c r="AV23" s="161">
        <v>-2.59650791175874</v>
      </c>
      <c r="AW23" s="161">
        <v>-1.5545730974195</v>
      </c>
      <c r="AX23" s="161">
        <v>-2.2587122320525599</v>
      </c>
      <c r="AY23" s="162">
        <v>-3.32131157574563</v>
      </c>
      <c r="AZ23" s="163"/>
      <c r="BA23" s="164">
        <v>-5.0238974075875698</v>
      </c>
      <c r="BB23" s="165">
        <v>-0.54349951834489096</v>
      </c>
      <c r="BC23" s="166">
        <v>-2.8050894125022801</v>
      </c>
      <c r="BD23" s="163"/>
      <c r="BE23" s="167">
        <v>-3.2228720422000201</v>
      </c>
    </row>
    <row r="24" spans="1:57" x14ac:dyDescent="0.2">
      <c r="A24" s="35" t="s">
        <v>43</v>
      </c>
      <c r="B24" s="3" t="str">
        <f t="shared" si="0"/>
        <v>Richmond North/Glen Allen, VA</v>
      </c>
      <c r="C24" s="10"/>
      <c r="D24" s="24" t="s">
        <v>16</v>
      </c>
      <c r="E24" s="27" t="s">
        <v>17</v>
      </c>
      <c r="F24" s="3"/>
      <c r="G24" s="190">
        <v>96.085360117589403</v>
      </c>
      <c r="H24" s="185">
        <v>107.504273957571</v>
      </c>
      <c r="I24" s="185">
        <v>111.842573921473</v>
      </c>
      <c r="J24" s="185">
        <v>112.7317</v>
      </c>
      <c r="K24" s="185">
        <v>129.85973062122</v>
      </c>
      <c r="L24" s="191">
        <v>113.504824234126</v>
      </c>
      <c r="M24" s="185"/>
      <c r="N24" s="192">
        <v>152.48886248093501</v>
      </c>
      <c r="O24" s="193">
        <v>151.761235857267</v>
      </c>
      <c r="P24" s="194">
        <v>152.12104770284699</v>
      </c>
      <c r="Q24" s="185"/>
      <c r="R24" s="195">
        <v>127.120538713823</v>
      </c>
      <c r="S24" s="168"/>
      <c r="T24" s="169">
        <v>-3.5114741008743402</v>
      </c>
      <c r="U24" s="163">
        <v>-5.1671803859135901</v>
      </c>
      <c r="V24" s="163">
        <v>-4.75420491006909</v>
      </c>
      <c r="W24" s="163">
        <v>-5.5397672480183502</v>
      </c>
      <c r="X24" s="163">
        <v>-3.2583754478185498</v>
      </c>
      <c r="Y24" s="170">
        <v>-4.57125194968497</v>
      </c>
      <c r="Z24" s="163"/>
      <c r="AA24" s="171">
        <v>-0.916808803165026</v>
      </c>
      <c r="AB24" s="172">
        <v>-0.52240132595798305</v>
      </c>
      <c r="AC24" s="173">
        <v>-0.72563030640849302</v>
      </c>
      <c r="AD24" s="163"/>
      <c r="AE24" s="174">
        <v>-2.7264439476765001</v>
      </c>
      <c r="AF24" s="30"/>
      <c r="AG24" s="190">
        <v>93.467252222369595</v>
      </c>
      <c r="AH24" s="185">
        <v>105.875426368012</v>
      </c>
      <c r="AI24" s="185">
        <v>111.30748158807999</v>
      </c>
      <c r="AJ24" s="185">
        <v>110.706891835368</v>
      </c>
      <c r="AK24" s="185">
        <v>113.20666192937099</v>
      </c>
      <c r="AL24" s="191">
        <v>108.013550844744</v>
      </c>
      <c r="AM24" s="185"/>
      <c r="AN24" s="192">
        <v>138.99471706080999</v>
      </c>
      <c r="AO24" s="193">
        <v>140.14050480194101</v>
      </c>
      <c r="AP24" s="194">
        <v>139.57598456870301</v>
      </c>
      <c r="AQ24" s="185"/>
      <c r="AR24" s="195">
        <v>119.122743178669</v>
      </c>
      <c r="AS24" s="168"/>
      <c r="AT24" s="169">
        <v>-2.1952008769478999</v>
      </c>
      <c r="AU24" s="163">
        <v>-0.896081635121735</v>
      </c>
      <c r="AV24" s="163">
        <v>-1.5843880233555201</v>
      </c>
      <c r="AW24" s="163">
        <v>-1.90099663851537</v>
      </c>
      <c r="AX24" s="163">
        <v>-6.7565871549846204</v>
      </c>
      <c r="AY24" s="170">
        <v>-3.0106571514384601</v>
      </c>
      <c r="AZ24" s="163"/>
      <c r="BA24" s="171">
        <v>-4.5725207612727399</v>
      </c>
      <c r="BB24" s="172">
        <v>-3.8805341297668399</v>
      </c>
      <c r="BC24" s="173">
        <v>-4.2205866845021296</v>
      </c>
      <c r="BD24" s="163"/>
      <c r="BE24" s="174">
        <v>-3.6674653862089501</v>
      </c>
    </row>
    <row r="25" spans="1:57" x14ac:dyDescent="0.2">
      <c r="A25" s="35" t="s">
        <v>44</v>
      </c>
      <c r="B25" s="3" t="str">
        <f t="shared" si="0"/>
        <v>Richmond West/Midlothian, VA</v>
      </c>
      <c r="C25" s="3"/>
      <c r="D25" s="24" t="s">
        <v>16</v>
      </c>
      <c r="E25" s="27" t="s">
        <v>17</v>
      </c>
      <c r="F25" s="3"/>
      <c r="G25" s="190">
        <v>82.116998706338904</v>
      </c>
      <c r="H25" s="185">
        <v>88.086392818226798</v>
      </c>
      <c r="I25" s="185">
        <v>90.083795884003706</v>
      </c>
      <c r="J25" s="185">
        <v>92.524794112439096</v>
      </c>
      <c r="K25" s="185">
        <v>116.118108422506</v>
      </c>
      <c r="L25" s="191">
        <v>96.031506833041703</v>
      </c>
      <c r="M25" s="185"/>
      <c r="N25" s="192">
        <v>132.930262507956</v>
      </c>
      <c r="O25" s="193">
        <v>131.859877692797</v>
      </c>
      <c r="P25" s="194">
        <v>132.39541098726099</v>
      </c>
      <c r="Q25" s="185"/>
      <c r="R25" s="195">
        <v>109.355815024213</v>
      </c>
      <c r="S25" s="168"/>
      <c r="T25" s="169">
        <v>-4.4505565157508098</v>
      </c>
      <c r="U25" s="163">
        <v>-3.6303983450040702</v>
      </c>
      <c r="V25" s="163">
        <v>-4.2153907171812603</v>
      </c>
      <c r="W25" s="163">
        <v>-4.1311141211570801</v>
      </c>
      <c r="X25" s="163">
        <v>0.117730441191066</v>
      </c>
      <c r="Y25" s="170">
        <v>-2.4687484873222001</v>
      </c>
      <c r="Z25" s="163"/>
      <c r="AA25" s="171">
        <v>-2.3345573292751502E-2</v>
      </c>
      <c r="AB25" s="172">
        <v>-0.70930564132674401</v>
      </c>
      <c r="AC25" s="173">
        <v>-0.366690267150177</v>
      </c>
      <c r="AD25" s="163"/>
      <c r="AE25" s="174">
        <v>-1.0898262854821901</v>
      </c>
      <c r="AF25" s="30"/>
      <c r="AG25" s="190">
        <v>84.409247902409902</v>
      </c>
      <c r="AH25" s="185">
        <v>89.250908028152196</v>
      </c>
      <c r="AI25" s="185">
        <v>91.019268771526896</v>
      </c>
      <c r="AJ25" s="185">
        <v>92.555195682420404</v>
      </c>
      <c r="AK25" s="185">
        <v>98.892484085435996</v>
      </c>
      <c r="AL25" s="191">
        <v>91.722906157182507</v>
      </c>
      <c r="AM25" s="185"/>
      <c r="AN25" s="192">
        <v>124.272186118229</v>
      </c>
      <c r="AO25" s="193">
        <v>122.87407694302701</v>
      </c>
      <c r="AP25" s="194">
        <v>123.56549459447599</v>
      </c>
      <c r="AQ25" s="185"/>
      <c r="AR25" s="195">
        <v>102.880928296021</v>
      </c>
      <c r="AS25" s="168"/>
      <c r="AT25" s="169">
        <v>-1.46882921952565</v>
      </c>
      <c r="AU25" s="163">
        <v>-2.2202069533569899</v>
      </c>
      <c r="AV25" s="163">
        <v>-0.20564504985377799</v>
      </c>
      <c r="AW25" s="163">
        <v>-1.5799843225375301</v>
      </c>
      <c r="AX25" s="163">
        <v>-5.7495670849575298</v>
      </c>
      <c r="AY25" s="170">
        <v>-2.56698492973947</v>
      </c>
      <c r="AZ25" s="163"/>
      <c r="BA25" s="171">
        <v>-2.3072928789547098</v>
      </c>
      <c r="BB25" s="172">
        <v>-4.5996346883177504</v>
      </c>
      <c r="BC25" s="173">
        <v>-3.4712026777657501</v>
      </c>
      <c r="BD25" s="163"/>
      <c r="BE25" s="174">
        <v>-3.2464194220248799</v>
      </c>
    </row>
    <row r="26" spans="1:57" x14ac:dyDescent="0.2">
      <c r="A26" s="35" t="s">
        <v>45</v>
      </c>
      <c r="B26" s="3" t="str">
        <f t="shared" si="0"/>
        <v>Petersburg/Chester, VA</v>
      </c>
      <c r="C26" s="3"/>
      <c r="D26" s="24" t="s">
        <v>16</v>
      </c>
      <c r="E26" s="27" t="s">
        <v>17</v>
      </c>
      <c r="F26" s="3"/>
      <c r="G26" s="190">
        <v>89.804639504916906</v>
      </c>
      <c r="H26" s="185">
        <v>96.441356512909707</v>
      </c>
      <c r="I26" s="185">
        <v>98.662009349144995</v>
      </c>
      <c r="J26" s="185">
        <v>97.790240071605595</v>
      </c>
      <c r="K26" s="185">
        <v>108.00193904923501</v>
      </c>
      <c r="L26" s="191">
        <v>98.750227278352796</v>
      </c>
      <c r="M26" s="185"/>
      <c r="N26" s="192">
        <v>112.181742376052</v>
      </c>
      <c r="O26" s="193">
        <v>114.141025924245</v>
      </c>
      <c r="P26" s="194">
        <v>113.17638614853099</v>
      </c>
      <c r="Q26" s="185"/>
      <c r="R26" s="195">
        <v>103.48516510335899</v>
      </c>
      <c r="S26" s="168"/>
      <c r="T26" s="169">
        <v>0.61795702584805601</v>
      </c>
      <c r="U26" s="163">
        <v>2.2560323710860799</v>
      </c>
      <c r="V26" s="163">
        <v>2.2053093977903302</v>
      </c>
      <c r="W26" s="163">
        <v>2.81478027619278</v>
      </c>
      <c r="X26" s="163">
        <v>0.34166028057665998</v>
      </c>
      <c r="Y26" s="170">
        <v>1.60676969983315</v>
      </c>
      <c r="Z26" s="163"/>
      <c r="AA26" s="171">
        <v>-2.7218523772363699</v>
      </c>
      <c r="AB26" s="172">
        <v>-1.87205354650454</v>
      </c>
      <c r="AC26" s="173">
        <v>-2.2788132025574201</v>
      </c>
      <c r="AD26" s="163"/>
      <c r="AE26" s="174">
        <v>0.23331678953524301</v>
      </c>
      <c r="AF26" s="30"/>
      <c r="AG26" s="190">
        <v>89.577659929806501</v>
      </c>
      <c r="AH26" s="185">
        <v>96.272424223691701</v>
      </c>
      <c r="AI26" s="185">
        <v>97.692244120043398</v>
      </c>
      <c r="AJ26" s="185">
        <v>97.295275427335895</v>
      </c>
      <c r="AK26" s="185">
        <v>98.261939750606103</v>
      </c>
      <c r="AL26" s="191">
        <v>96.079214934299401</v>
      </c>
      <c r="AM26" s="185"/>
      <c r="AN26" s="192">
        <v>106.698393821378</v>
      </c>
      <c r="AO26" s="193">
        <v>108.26685472353</v>
      </c>
      <c r="AP26" s="194">
        <v>107.496124172394</v>
      </c>
      <c r="AQ26" s="185"/>
      <c r="AR26" s="195">
        <v>99.654805668667706</v>
      </c>
      <c r="AS26" s="168"/>
      <c r="AT26" s="169">
        <v>-0.13191483863542</v>
      </c>
      <c r="AU26" s="163">
        <v>1.95732968074111</v>
      </c>
      <c r="AV26" s="163">
        <v>1.3358540103261101</v>
      </c>
      <c r="AW26" s="163">
        <v>1.80667686695573</v>
      </c>
      <c r="AX26" s="163">
        <v>-1.5223514318614999</v>
      </c>
      <c r="AY26" s="170">
        <v>0.69820825570697098</v>
      </c>
      <c r="AZ26" s="163"/>
      <c r="BA26" s="171">
        <v>-4.8477679491472099</v>
      </c>
      <c r="BB26" s="172">
        <v>-4.00245154157248</v>
      </c>
      <c r="BC26" s="173">
        <v>-4.4149691419819801</v>
      </c>
      <c r="BD26" s="163"/>
      <c r="BE26" s="174">
        <v>-1.26768842724195</v>
      </c>
    </row>
    <row r="27" spans="1:57" x14ac:dyDescent="0.2">
      <c r="A27" s="35" t="s">
        <v>93</v>
      </c>
      <c r="B27" s="3" t="s">
        <v>70</v>
      </c>
      <c r="C27" s="3"/>
      <c r="D27" s="24" t="s">
        <v>16</v>
      </c>
      <c r="E27" s="27" t="s">
        <v>17</v>
      </c>
      <c r="F27" s="3"/>
      <c r="G27" s="190">
        <v>90.487487356933698</v>
      </c>
      <c r="H27" s="185">
        <v>94.471040068201106</v>
      </c>
      <c r="I27" s="185">
        <v>97.105416666666599</v>
      </c>
      <c r="J27" s="185">
        <v>116.02221102766001</v>
      </c>
      <c r="K27" s="185">
        <v>122.067280813214</v>
      </c>
      <c r="L27" s="191">
        <v>105.444866647548</v>
      </c>
      <c r="M27" s="185"/>
      <c r="N27" s="192">
        <v>128.50139277190499</v>
      </c>
      <c r="O27" s="193">
        <v>121.070262677854</v>
      </c>
      <c r="P27" s="194">
        <v>124.911557102573</v>
      </c>
      <c r="Q27" s="185"/>
      <c r="R27" s="195">
        <v>111.62290180943501</v>
      </c>
      <c r="S27" s="168"/>
      <c r="T27" s="169">
        <v>-10.3923538698734</v>
      </c>
      <c r="U27" s="163">
        <v>-7.9138874561808796</v>
      </c>
      <c r="V27" s="163">
        <v>0.27749589781098399</v>
      </c>
      <c r="W27" s="163">
        <v>19.316265750271199</v>
      </c>
      <c r="X27" s="163">
        <v>23.199210583860602</v>
      </c>
      <c r="Y27" s="170">
        <v>6.2121286892027801</v>
      </c>
      <c r="Z27" s="163"/>
      <c r="AA27" s="171">
        <v>10.2666077632121</v>
      </c>
      <c r="AB27" s="172">
        <v>0.462958833669389</v>
      </c>
      <c r="AC27" s="173">
        <v>5.4134935664834902</v>
      </c>
      <c r="AD27" s="163"/>
      <c r="AE27" s="174">
        <v>6.0680136024832896</v>
      </c>
      <c r="AF27" s="30"/>
      <c r="AG27" s="190">
        <v>92.662872464764504</v>
      </c>
      <c r="AH27" s="185">
        <v>95.423444107180202</v>
      </c>
      <c r="AI27" s="185">
        <v>96.415069239613999</v>
      </c>
      <c r="AJ27" s="185">
        <v>101.85428801483501</v>
      </c>
      <c r="AK27" s="185">
        <v>103.533648867313</v>
      </c>
      <c r="AL27" s="191">
        <v>98.317818555427706</v>
      </c>
      <c r="AM27" s="185"/>
      <c r="AN27" s="192">
        <v>120.03893170753901</v>
      </c>
      <c r="AO27" s="193">
        <v>118.876087216798</v>
      </c>
      <c r="AP27" s="194">
        <v>119.46100903993501</v>
      </c>
      <c r="AQ27" s="185"/>
      <c r="AR27" s="195">
        <v>105.030930176792</v>
      </c>
      <c r="AS27" s="168"/>
      <c r="AT27" s="169">
        <v>-1.4301052986054701</v>
      </c>
      <c r="AU27" s="163">
        <v>-1.1518591342261499</v>
      </c>
      <c r="AV27" s="163">
        <v>1.0343077183999001</v>
      </c>
      <c r="AW27" s="163">
        <v>5.7207781520964103</v>
      </c>
      <c r="AX27" s="163">
        <v>7.0397145804822401</v>
      </c>
      <c r="AY27" s="170">
        <v>2.5257647407672699</v>
      </c>
      <c r="AZ27" s="163"/>
      <c r="BA27" s="171">
        <v>4.4561410986163397</v>
      </c>
      <c r="BB27" s="172">
        <v>0.424791169902278</v>
      </c>
      <c r="BC27" s="173">
        <v>2.4074390246723798</v>
      </c>
      <c r="BD27" s="163"/>
      <c r="BE27" s="174">
        <v>2.5491100651026999</v>
      </c>
    </row>
    <row r="28" spans="1:57" x14ac:dyDescent="0.2">
      <c r="A28" s="35" t="s">
        <v>47</v>
      </c>
      <c r="B28" s="3" t="str">
        <f t="shared" si="0"/>
        <v>Roanoke, VA</v>
      </c>
      <c r="C28" s="3"/>
      <c r="D28" s="24" t="s">
        <v>16</v>
      </c>
      <c r="E28" s="27" t="s">
        <v>17</v>
      </c>
      <c r="F28" s="3"/>
      <c r="G28" s="190">
        <v>91.397285147642094</v>
      </c>
      <c r="H28" s="185">
        <v>108.59485910878099</v>
      </c>
      <c r="I28" s="185">
        <v>111.090565762613</v>
      </c>
      <c r="J28" s="185">
        <v>109.596704130373</v>
      </c>
      <c r="K28" s="185">
        <v>104.973026166097</v>
      </c>
      <c r="L28" s="191">
        <v>106.090447393364</v>
      </c>
      <c r="M28" s="185"/>
      <c r="N28" s="192">
        <v>112.438858554342</v>
      </c>
      <c r="O28" s="193">
        <v>107.756110174255</v>
      </c>
      <c r="P28" s="194">
        <v>110.18855888708801</v>
      </c>
      <c r="Q28" s="185"/>
      <c r="R28" s="195">
        <v>107.396677429075</v>
      </c>
      <c r="S28" s="168"/>
      <c r="T28" s="169">
        <v>1.23535396856597</v>
      </c>
      <c r="U28" s="163">
        <v>8.2019742476705702</v>
      </c>
      <c r="V28" s="163">
        <v>7.3845150504571002</v>
      </c>
      <c r="W28" s="163">
        <v>8.7267365370971799</v>
      </c>
      <c r="X28" s="163">
        <v>4.18534894948783</v>
      </c>
      <c r="Y28" s="170">
        <v>6.4595713605599796</v>
      </c>
      <c r="Z28" s="163"/>
      <c r="AA28" s="171">
        <v>6.3066212413598004</v>
      </c>
      <c r="AB28" s="172">
        <v>0.81420257427666298</v>
      </c>
      <c r="AC28" s="173">
        <v>3.6505525262492902</v>
      </c>
      <c r="AD28" s="163"/>
      <c r="AE28" s="174">
        <v>5.5237921194827697</v>
      </c>
      <c r="AF28" s="30"/>
      <c r="AG28" s="190">
        <v>96.492810104717606</v>
      </c>
      <c r="AH28" s="185">
        <v>109.283121743249</v>
      </c>
      <c r="AI28" s="185">
        <v>112.602859109018</v>
      </c>
      <c r="AJ28" s="185">
        <v>108.709372153788</v>
      </c>
      <c r="AK28" s="185">
        <v>103.899511967671</v>
      </c>
      <c r="AL28" s="191">
        <v>106.869950965369</v>
      </c>
      <c r="AM28" s="185"/>
      <c r="AN28" s="192">
        <v>116.929915775401</v>
      </c>
      <c r="AO28" s="193">
        <v>117.347636388067</v>
      </c>
      <c r="AP28" s="194">
        <v>117.138244203189</v>
      </c>
      <c r="AQ28" s="185"/>
      <c r="AR28" s="195">
        <v>110.206662710554</v>
      </c>
      <c r="AS28" s="168"/>
      <c r="AT28" s="169">
        <v>7.3553657542554101</v>
      </c>
      <c r="AU28" s="163">
        <v>9.8327801906152494</v>
      </c>
      <c r="AV28" s="163">
        <v>9.0995063081702003</v>
      </c>
      <c r="AW28" s="163">
        <v>5.54330602160812</v>
      </c>
      <c r="AX28" s="163">
        <v>3.6208748134773798</v>
      </c>
      <c r="AY28" s="170">
        <v>7.1058780112611597</v>
      </c>
      <c r="AZ28" s="163"/>
      <c r="BA28" s="171">
        <v>2.5950743340821401</v>
      </c>
      <c r="BB28" s="172">
        <v>3.0399749653190402</v>
      </c>
      <c r="BC28" s="173">
        <v>2.81678616611938</v>
      </c>
      <c r="BD28" s="163"/>
      <c r="BE28" s="174">
        <v>5.5806884451200096</v>
      </c>
    </row>
    <row r="29" spans="1:57" x14ac:dyDescent="0.2">
      <c r="A29" s="35" t="s">
        <v>48</v>
      </c>
      <c r="B29" s="3" t="str">
        <f t="shared" si="0"/>
        <v>Charlottesville, VA</v>
      </c>
      <c r="C29" s="3"/>
      <c r="D29" s="24" t="s">
        <v>16</v>
      </c>
      <c r="E29" s="27" t="s">
        <v>17</v>
      </c>
      <c r="F29" s="3"/>
      <c r="G29" s="190">
        <v>129.358282828282</v>
      </c>
      <c r="H29" s="185">
        <v>132.066355174981</v>
      </c>
      <c r="I29" s="185">
        <v>139.5733081761</v>
      </c>
      <c r="J29" s="185">
        <v>146.593110492107</v>
      </c>
      <c r="K29" s="185">
        <v>157.9171927486</v>
      </c>
      <c r="L29" s="191">
        <v>142.92885040530501</v>
      </c>
      <c r="M29" s="185"/>
      <c r="N29" s="192">
        <v>202.37410387201399</v>
      </c>
      <c r="O29" s="193">
        <v>186.938813696414</v>
      </c>
      <c r="P29" s="194">
        <v>195.23754300673099</v>
      </c>
      <c r="Q29" s="185"/>
      <c r="R29" s="195">
        <v>161.213757462198</v>
      </c>
      <c r="S29" s="168"/>
      <c r="T29" s="169">
        <v>-4.17056696875082</v>
      </c>
      <c r="U29" s="163">
        <v>-2.3946269736897499</v>
      </c>
      <c r="V29" s="163">
        <v>0.94743280703001298</v>
      </c>
      <c r="W29" s="163">
        <v>6.8541142419565304</v>
      </c>
      <c r="X29" s="163">
        <v>7.0038271728773598</v>
      </c>
      <c r="Y29" s="170">
        <v>2.8200414924439099</v>
      </c>
      <c r="Z29" s="163"/>
      <c r="AA29" s="171">
        <v>4.1751595397168701</v>
      </c>
      <c r="AB29" s="172">
        <v>-5.7164451187847503</v>
      </c>
      <c r="AC29" s="173">
        <v>-0.50188356771439002</v>
      </c>
      <c r="AD29" s="163"/>
      <c r="AE29" s="174">
        <v>2.34576431633737</v>
      </c>
      <c r="AF29" s="30"/>
      <c r="AG29" s="190">
        <v>129.59277946721801</v>
      </c>
      <c r="AH29" s="185">
        <v>130.63049848804101</v>
      </c>
      <c r="AI29" s="185">
        <v>134.593090594914</v>
      </c>
      <c r="AJ29" s="185">
        <v>137.08195415287699</v>
      </c>
      <c r="AK29" s="185">
        <v>143.748521409983</v>
      </c>
      <c r="AL29" s="191">
        <v>135.703568855687</v>
      </c>
      <c r="AM29" s="185"/>
      <c r="AN29" s="192">
        <v>177.66443406669401</v>
      </c>
      <c r="AO29" s="193">
        <v>174.077736586084</v>
      </c>
      <c r="AP29" s="194">
        <v>175.92778745271499</v>
      </c>
      <c r="AQ29" s="185"/>
      <c r="AR29" s="195">
        <v>149.06190509486899</v>
      </c>
      <c r="AS29" s="168"/>
      <c r="AT29" s="169">
        <v>-1.39841978082181</v>
      </c>
      <c r="AU29" s="163">
        <v>-0.93053364147642503</v>
      </c>
      <c r="AV29" s="163">
        <v>-0.11550965887428601</v>
      </c>
      <c r="AW29" s="163">
        <v>2.2859115471904499</v>
      </c>
      <c r="AX29" s="163">
        <v>0.39636229777081</v>
      </c>
      <c r="AY29" s="170">
        <v>0.23997049852736901</v>
      </c>
      <c r="AZ29" s="163"/>
      <c r="BA29" s="171">
        <v>-1.28770219520181</v>
      </c>
      <c r="BB29" s="172">
        <v>-3.7898815865707798</v>
      </c>
      <c r="BC29" s="173">
        <v>-2.50471380030424</v>
      </c>
      <c r="BD29" s="163"/>
      <c r="BE29" s="174">
        <v>-0.370080023410575</v>
      </c>
    </row>
    <row r="30" spans="1:57" x14ac:dyDescent="0.2">
      <c r="A30" s="21" t="s">
        <v>49</v>
      </c>
      <c r="B30" t="s">
        <v>72</v>
      </c>
      <c r="C30" s="3"/>
      <c r="D30" s="24" t="s">
        <v>16</v>
      </c>
      <c r="E30" s="27" t="s">
        <v>17</v>
      </c>
      <c r="F30" s="3"/>
      <c r="G30" s="190">
        <v>99.413548292967604</v>
      </c>
      <c r="H30" s="185">
        <v>104.676270104068</v>
      </c>
      <c r="I30" s="185">
        <v>108.49409532025</v>
      </c>
      <c r="J30" s="185">
        <v>109.618094512195</v>
      </c>
      <c r="K30" s="185">
        <v>106.56377424275399</v>
      </c>
      <c r="L30" s="191">
        <v>106.12099240907099</v>
      </c>
      <c r="M30" s="185"/>
      <c r="N30" s="192">
        <v>113.567114702404</v>
      </c>
      <c r="O30" s="193">
        <v>114.886291147004</v>
      </c>
      <c r="P30" s="194">
        <v>114.21459006522799</v>
      </c>
      <c r="Q30" s="185"/>
      <c r="R30" s="195">
        <v>108.68644506648</v>
      </c>
      <c r="S30" s="168"/>
      <c r="T30" s="169">
        <v>-39.416222549445301</v>
      </c>
      <c r="U30" s="163">
        <v>5.9375476371672802</v>
      </c>
      <c r="V30" s="163">
        <v>6.7907139772429801</v>
      </c>
      <c r="W30" s="163">
        <v>11.1411160282639</v>
      </c>
      <c r="X30" s="163">
        <v>10.359185000799201</v>
      </c>
      <c r="Y30" s="170">
        <v>-6.8703762716544503</v>
      </c>
      <c r="Z30" s="163"/>
      <c r="AA30" s="171">
        <v>7.1454779841040397</v>
      </c>
      <c r="AB30" s="172">
        <v>7.2761794164835303</v>
      </c>
      <c r="AC30" s="173">
        <v>7.2003345962333301</v>
      </c>
      <c r="AD30" s="163"/>
      <c r="AE30" s="174">
        <v>-2.6919825465919001</v>
      </c>
      <c r="AF30" s="30"/>
      <c r="AG30" s="190">
        <v>99.497836752573505</v>
      </c>
      <c r="AH30" s="185">
        <v>106.543892941244</v>
      </c>
      <c r="AI30" s="185">
        <v>110.871744235695</v>
      </c>
      <c r="AJ30" s="185">
        <v>111.19141581157901</v>
      </c>
      <c r="AK30" s="185">
        <v>108.040333568367</v>
      </c>
      <c r="AL30" s="191">
        <v>107.68732988862</v>
      </c>
      <c r="AM30" s="185"/>
      <c r="AN30" s="192">
        <v>117.318246289169</v>
      </c>
      <c r="AO30" s="193">
        <v>116.911957938231</v>
      </c>
      <c r="AP30" s="194">
        <v>117.12101578974401</v>
      </c>
      <c r="AQ30" s="185"/>
      <c r="AR30" s="195">
        <v>110.59929970787999</v>
      </c>
      <c r="AS30" s="168"/>
      <c r="AT30" s="169">
        <v>-14.581185864934501</v>
      </c>
      <c r="AU30" s="163">
        <v>9.0691675963016998</v>
      </c>
      <c r="AV30" s="163">
        <v>9.4467186314764309</v>
      </c>
      <c r="AW30" s="163">
        <v>9.9292540987433906</v>
      </c>
      <c r="AX30" s="163">
        <v>6.6155804467288899</v>
      </c>
      <c r="AY30" s="170">
        <v>4.4263412555710904</v>
      </c>
      <c r="AZ30" s="163"/>
      <c r="BA30" s="171">
        <v>-1.8465112906916501</v>
      </c>
      <c r="BB30" s="172">
        <v>-12.705107051754601</v>
      </c>
      <c r="BC30" s="173">
        <v>-7.7795300890542904</v>
      </c>
      <c r="BD30" s="163"/>
      <c r="BE30" s="174">
        <v>-1.6869493377477299E-2</v>
      </c>
    </row>
    <row r="31" spans="1:57" x14ac:dyDescent="0.2">
      <c r="A31" s="21" t="s">
        <v>50</v>
      </c>
      <c r="B31" s="3" t="str">
        <f t="shared" si="0"/>
        <v>Staunton &amp; Harrisonburg, VA</v>
      </c>
      <c r="C31" s="3"/>
      <c r="D31" s="24" t="s">
        <v>16</v>
      </c>
      <c r="E31" s="27" t="s">
        <v>17</v>
      </c>
      <c r="F31" s="3"/>
      <c r="G31" s="190">
        <v>87.530700483091707</v>
      </c>
      <c r="H31" s="185">
        <v>89.437017215568801</v>
      </c>
      <c r="I31" s="185">
        <v>92.984639244774101</v>
      </c>
      <c r="J31" s="185">
        <v>96.004281784840998</v>
      </c>
      <c r="K31" s="185">
        <v>95.108835792174403</v>
      </c>
      <c r="L31" s="191">
        <v>92.682086820825603</v>
      </c>
      <c r="M31" s="185"/>
      <c r="N31" s="192">
        <v>102.411841043154</v>
      </c>
      <c r="O31" s="193">
        <v>103.456018209408</v>
      </c>
      <c r="P31" s="194">
        <v>102.939858809085</v>
      </c>
      <c r="Q31" s="185"/>
      <c r="R31" s="195">
        <v>95.9245260502571</v>
      </c>
      <c r="S31" s="168"/>
      <c r="T31" s="169">
        <v>-3.1053125845287401</v>
      </c>
      <c r="U31" s="163">
        <v>-3.6011533510299198</v>
      </c>
      <c r="V31" s="163">
        <v>0.116000286607457</v>
      </c>
      <c r="W31" s="163">
        <v>0.80693703387492799</v>
      </c>
      <c r="X31" s="163">
        <v>0.21271532141097099</v>
      </c>
      <c r="Y31" s="170">
        <v>-0.81863261078344596</v>
      </c>
      <c r="Z31" s="163"/>
      <c r="AA31" s="171">
        <v>-4.6302413929216497</v>
      </c>
      <c r="AB31" s="172">
        <v>-6.3913023556155997</v>
      </c>
      <c r="AC31" s="173">
        <v>-5.5330640625348604</v>
      </c>
      <c r="AD31" s="163"/>
      <c r="AE31" s="174">
        <v>-2.9026641961761102</v>
      </c>
      <c r="AF31" s="30"/>
      <c r="AG31" s="190">
        <v>87.874000718476793</v>
      </c>
      <c r="AH31" s="185">
        <v>91.029002641406294</v>
      </c>
      <c r="AI31" s="185">
        <v>93.316030761386799</v>
      </c>
      <c r="AJ31" s="185">
        <v>93.708235489220499</v>
      </c>
      <c r="AK31" s="185">
        <v>93.6375988225399</v>
      </c>
      <c r="AL31" s="191">
        <v>92.189700261589806</v>
      </c>
      <c r="AM31" s="185"/>
      <c r="AN31" s="192">
        <v>106.978284873021</v>
      </c>
      <c r="AO31" s="193">
        <v>105.96698524505</v>
      </c>
      <c r="AP31" s="194">
        <v>106.474465499408</v>
      </c>
      <c r="AQ31" s="185"/>
      <c r="AR31" s="195">
        <v>96.898871773015003</v>
      </c>
      <c r="AS31" s="168"/>
      <c r="AT31" s="169">
        <v>-3.1497596575740201</v>
      </c>
      <c r="AU31" s="163">
        <v>-1.85093372265086</v>
      </c>
      <c r="AV31" s="163">
        <v>0.19450679594866299</v>
      </c>
      <c r="AW31" s="163">
        <v>-0.61183081724553301</v>
      </c>
      <c r="AX31" s="163">
        <v>-0.68548161367982297</v>
      </c>
      <c r="AY31" s="170">
        <v>-1.0902511155850101</v>
      </c>
      <c r="AZ31" s="163"/>
      <c r="BA31" s="171">
        <v>-2.3317856354748598</v>
      </c>
      <c r="BB31" s="172">
        <v>-2.8893036294529799</v>
      </c>
      <c r="BC31" s="173">
        <v>-2.6098532386026601</v>
      </c>
      <c r="BD31" s="163"/>
      <c r="BE31" s="174">
        <v>-1.8524947650566199</v>
      </c>
    </row>
    <row r="32" spans="1:57" x14ac:dyDescent="0.2">
      <c r="A32" s="21" t="s">
        <v>51</v>
      </c>
      <c r="B32" s="3" t="str">
        <f t="shared" si="0"/>
        <v>Blacksburg &amp; Wytheville, VA</v>
      </c>
      <c r="C32" s="3"/>
      <c r="D32" s="24" t="s">
        <v>16</v>
      </c>
      <c r="E32" s="27" t="s">
        <v>17</v>
      </c>
      <c r="F32" s="3"/>
      <c r="G32" s="190">
        <v>96.675590586145603</v>
      </c>
      <c r="H32" s="185">
        <v>96.280992078460898</v>
      </c>
      <c r="I32" s="185">
        <v>93.715027912169703</v>
      </c>
      <c r="J32" s="185">
        <v>97.342006369426699</v>
      </c>
      <c r="K32" s="185">
        <v>102.092783083219</v>
      </c>
      <c r="L32" s="191">
        <v>97.332272250524397</v>
      </c>
      <c r="M32" s="185"/>
      <c r="N32" s="192">
        <v>125.68952243505601</v>
      </c>
      <c r="O32" s="193">
        <v>121.379853685987</v>
      </c>
      <c r="P32" s="194">
        <v>123.60988051595299</v>
      </c>
      <c r="Q32" s="185"/>
      <c r="R32" s="195">
        <v>106.675901124897</v>
      </c>
      <c r="S32" s="168"/>
      <c r="T32" s="169">
        <v>8.1662524275481498</v>
      </c>
      <c r="U32" s="163">
        <v>-4.62763547406683</v>
      </c>
      <c r="V32" s="163">
        <v>-10.2675261925401</v>
      </c>
      <c r="W32" s="163">
        <v>-11.4676680028322</v>
      </c>
      <c r="X32" s="163">
        <v>-12.897546521040899</v>
      </c>
      <c r="Y32" s="170">
        <v>-8.0732194417960397</v>
      </c>
      <c r="Z32" s="163"/>
      <c r="AA32" s="171">
        <v>-10.093019416066401</v>
      </c>
      <c r="AB32" s="172">
        <v>-11.887653341590299</v>
      </c>
      <c r="AC32" s="173">
        <v>-10.973630167463501</v>
      </c>
      <c r="AD32" s="163"/>
      <c r="AE32" s="174">
        <v>-9.6162106596380905</v>
      </c>
      <c r="AF32" s="30"/>
      <c r="AG32" s="190">
        <v>93.053781338847202</v>
      </c>
      <c r="AH32" s="185">
        <v>93.967508448540698</v>
      </c>
      <c r="AI32" s="185">
        <v>96.088460873739706</v>
      </c>
      <c r="AJ32" s="185">
        <v>96.728556228035899</v>
      </c>
      <c r="AK32" s="185">
        <v>98.066081538015595</v>
      </c>
      <c r="AL32" s="191">
        <v>95.734618349720606</v>
      </c>
      <c r="AM32" s="185"/>
      <c r="AN32" s="192">
        <v>122.803752537021</v>
      </c>
      <c r="AO32" s="193">
        <v>122.60160439396201</v>
      </c>
      <c r="AP32" s="194">
        <v>122.70237923927201</v>
      </c>
      <c r="AQ32" s="185"/>
      <c r="AR32" s="195">
        <v>105.304483230936</v>
      </c>
      <c r="AS32" s="168"/>
      <c r="AT32" s="169">
        <v>1.01778039910014</v>
      </c>
      <c r="AU32" s="163">
        <v>-1.5136251391975799</v>
      </c>
      <c r="AV32" s="163">
        <v>4.1130378944133503E-2</v>
      </c>
      <c r="AW32" s="163">
        <v>-1.36907543498925</v>
      </c>
      <c r="AX32" s="163">
        <v>-5.2132609438357704</v>
      </c>
      <c r="AY32" s="170">
        <v>-1.7121584023299701</v>
      </c>
      <c r="AZ32" s="163"/>
      <c r="BA32" s="171">
        <v>-4.1841125586643697</v>
      </c>
      <c r="BB32" s="172">
        <v>-4.99842731127214</v>
      </c>
      <c r="BC32" s="173">
        <v>-4.5918336152371602</v>
      </c>
      <c r="BD32" s="163"/>
      <c r="BE32" s="174">
        <v>-2.9077872210959401</v>
      </c>
    </row>
    <row r="33" spans="1:64" x14ac:dyDescent="0.2">
      <c r="A33" s="21" t="s">
        <v>52</v>
      </c>
      <c r="B33" s="3" t="str">
        <f t="shared" si="0"/>
        <v>Lynchburg, VA</v>
      </c>
      <c r="C33" s="3"/>
      <c r="D33" s="24" t="s">
        <v>16</v>
      </c>
      <c r="E33" s="27" t="s">
        <v>17</v>
      </c>
      <c r="F33" s="3"/>
      <c r="G33" s="190">
        <v>96.105703865791298</v>
      </c>
      <c r="H33" s="185">
        <v>103.634650907091</v>
      </c>
      <c r="I33" s="185">
        <v>105.77183183183099</v>
      </c>
      <c r="J33" s="185">
        <v>108.570005128205</v>
      </c>
      <c r="K33" s="185">
        <v>118.16555354722</v>
      </c>
      <c r="L33" s="191">
        <v>107.455496738316</v>
      </c>
      <c r="M33" s="185"/>
      <c r="N33" s="192">
        <v>138.585969581749</v>
      </c>
      <c r="O33" s="193">
        <v>141.668143213988</v>
      </c>
      <c r="P33" s="194">
        <v>140.138366533864</v>
      </c>
      <c r="Q33" s="185"/>
      <c r="R33" s="195">
        <v>118.494066572237</v>
      </c>
      <c r="S33" s="168"/>
      <c r="T33" s="169">
        <v>1.7912621916864599</v>
      </c>
      <c r="U33" s="163">
        <v>0.339002019427108</v>
      </c>
      <c r="V33" s="163">
        <v>2.10344447482924</v>
      </c>
      <c r="W33" s="163">
        <v>5.9762296333389804</v>
      </c>
      <c r="X33" s="163">
        <v>11.603059054735199</v>
      </c>
      <c r="Y33" s="170">
        <v>4.8569347008228601</v>
      </c>
      <c r="Z33" s="163"/>
      <c r="AA33" s="171">
        <v>11.1313075503714</v>
      </c>
      <c r="AB33" s="172">
        <v>15.0653647022095</v>
      </c>
      <c r="AC33" s="173">
        <v>13.0419082739815</v>
      </c>
      <c r="AD33" s="163"/>
      <c r="AE33" s="174">
        <v>8.5516636117699605</v>
      </c>
      <c r="AF33" s="30"/>
      <c r="AG33" s="190">
        <v>97.364495880737493</v>
      </c>
      <c r="AH33" s="185">
        <v>107.11998448810699</v>
      </c>
      <c r="AI33" s="185">
        <v>110.196035236938</v>
      </c>
      <c r="AJ33" s="185">
        <v>112.539822449952</v>
      </c>
      <c r="AK33" s="185">
        <v>117.063713069908</v>
      </c>
      <c r="AL33" s="191">
        <v>109.849552825031</v>
      </c>
      <c r="AM33" s="185"/>
      <c r="AN33" s="192">
        <v>137.31321226117899</v>
      </c>
      <c r="AO33" s="193">
        <v>130.46325199380999</v>
      </c>
      <c r="AP33" s="194">
        <v>134.10316505829101</v>
      </c>
      <c r="AQ33" s="185"/>
      <c r="AR33" s="195">
        <v>117.668472881599</v>
      </c>
      <c r="AS33" s="168"/>
      <c r="AT33" s="169">
        <v>1.7658817920732</v>
      </c>
      <c r="AU33" s="163">
        <v>0.50049721935231295</v>
      </c>
      <c r="AV33" s="163">
        <v>3.42403835650371</v>
      </c>
      <c r="AW33" s="163">
        <v>6.24926060026998</v>
      </c>
      <c r="AX33" s="163">
        <v>8.4534674791753002</v>
      </c>
      <c r="AY33" s="170">
        <v>4.3896018287456897</v>
      </c>
      <c r="AZ33" s="163"/>
      <c r="BA33" s="171">
        <v>3.6735860064036898</v>
      </c>
      <c r="BB33" s="172">
        <v>3.2282909641559399</v>
      </c>
      <c r="BC33" s="173">
        <v>3.4842239057348801</v>
      </c>
      <c r="BD33" s="163"/>
      <c r="BE33" s="174">
        <v>4.1619821612000401</v>
      </c>
    </row>
    <row r="34" spans="1:64" x14ac:dyDescent="0.2">
      <c r="A34" s="21" t="s">
        <v>73</v>
      </c>
      <c r="B34" s="3" t="str">
        <f t="shared" si="0"/>
        <v>Central Virginia</v>
      </c>
      <c r="C34" s="3"/>
      <c r="D34" s="24" t="s">
        <v>16</v>
      </c>
      <c r="E34" s="27" t="s">
        <v>17</v>
      </c>
      <c r="F34" s="3"/>
      <c r="G34" s="190">
        <v>102.874683973648</v>
      </c>
      <c r="H34" s="185">
        <v>112.720947968285</v>
      </c>
      <c r="I34" s="185">
        <v>117.543310837988</v>
      </c>
      <c r="J34" s="185">
        <v>120.228868447691</v>
      </c>
      <c r="K34" s="185">
        <v>131.93321005125</v>
      </c>
      <c r="L34" s="191">
        <v>118.621096549979</v>
      </c>
      <c r="M34" s="185"/>
      <c r="N34" s="192">
        <v>152.62561225214901</v>
      </c>
      <c r="O34" s="193">
        <v>149.63259783273901</v>
      </c>
      <c r="P34" s="194">
        <v>151.13887319157999</v>
      </c>
      <c r="Q34" s="185"/>
      <c r="R34" s="195">
        <v>129.79918221943501</v>
      </c>
      <c r="S34" s="168"/>
      <c r="T34" s="169">
        <v>-5.7232044042002501</v>
      </c>
      <c r="U34" s="163">
        <v>-3.7135372989304898</v>
      </c>
      <c r="V34" s="163">
        <v>-4.7365613098148902</v>
      </c>
      <c r="W34" s="163">
        <v>-4.2819733544963201</v>
      </c>
      <c r="X34" s="163">
        <v>-3.7980880337855698</v>
      </c>
      <c r="Y34" s="170">
        <v>-4.2744421407924298</v>
      </c>
      <c r="Z34" s="163"/>
      <c r="AA34" s="171">
        <v>-1.495137323469</v>
      </c>
      <c r="AB34" s="172">
        <v>-0.47709035821269702</v>
      </c>
      <c r="AC34" s="173">
        <v>-1.0196810757463699</v>
      </c>
      <c r="AD34" s="163"/>
      <c r="AE34" s="174">
        <v>-2.7277959395217901</v>
      </c>
      <c r="AF34" s="30"/>
      <c r="AG34" s="190">
        <v>102.874596063479</v>
      </c>
      <c r="AH34" s="185">
        <v>112.040677746627</v>
      </c>
      <c r="AI34" s="185">
        <v>117.90499161416</v>
      </c>
      <c r="AJ34" s="185">
        <v>118.536226074556</v>
      </c>
      <c r="AK34" s="185">
        <v>121.566422645739</v>
      </c>
      <c r="AL34" s="191">
        <v>115.4894849266</v>
      </c>
      <c r="AM34" s="185"/>
      <c r="AN34" s="192">
        <v>142.40660063879</v>
      </c>
      <c r="AO34" s="193">
        <v>141.79833078176199</v>
      </c>
      <c r="AP34" s="194">
        <v>142.103184810969</v>
      </c>
      <c r="AQ34" s="185"/>
      <c r="AR34" s="195">
        <v>124.38996837054199</v>
      </c>
      <c r="AS34" s="168"/>
      <c r="AT34" s="169">
        <v>-2.6126945283360099</v>
      </c>
      <c r="AU34" s="163">
        <v>-1.2358652383531401</v>
      </c>
      <c r="AV34" s="163">
        <v>-0.50587942960847099</v>
      </c>
      <c r="AW34" s="163">
        <v>1.05268596001729</v>
      </c>
      <c r="AX34" s="163">
        <v>-1.6252149420833999</v>
      </c>
      <c r="AY34" s="170">
        <v>-0.83730807120172701</v>
      </c>
      <c r="AZ34" s="163"/>
      <c r="BA34" s="171">
        <v>-2.7918035647344301</v>
      </c>
      <c r="BB34" s="172">
        <v>-2.7607226634920599</v>
      </c>
      <c r="BC34" s="173">
        <v>-2.7767973151805498</v>
      </c>
      <c r="BD34" s="163"/>
      <c r="BE34" s="174">
        <v>-1.71917494708659</v>
      </c>
    </row>
    <row r="35" spans="1:64" x14ac:dyDescent="0.2">
      <c r="A35" s="21" t="s">
        <v>74</v>
      </c>
      <c r="B35" s="3" t="str">
        <f t="shared" si="0"/>
        <v>Chesapeake Bay</v>
      </c>
      <c r="C35" s="3"/>
      <c r="D35" s="24" t="s">
        <v>16</v>
      </c>
      <c r="E35" s="27" t="s">
        <v>17</v>
      </c>
      <c r="F35" s="3"/>
      <c r="G35" s="190">
        <v>92.010516898608302</v>
      </c>
      <c r="H35" s="185">
        <v>98.236224961479095</v>
      </c>
      <c r="I35" s="185">
        <v>102.03040787623</v>
      </c>
      <c r="J35" s="185">
        <v>101.5925</v>
      </c>
      <c r="K35" s="185">
        <v>104.058551336146</v>
      </c>
      <c r="L35" s="191">
        <v>100.107477423239</v>
      </c>
      <c r="M35" s="185"/>
      <c r="N35" s="192">
        <v>121.006221374045</v>
      </c>
      <c r="O35" s="193">
        <v>122.104788189987</v>
      </c>
      <c r="P35" s="194">
        <v>121.553047923322</v>
      </c>
      <c r="Q35" s="185"/>
      <c r="R35" s="195">
        <v>106.975150399017</v>
      </c>
      <c r="S35" s="168"/>
      <c r="T35" s="169">
        <v>7.6796011410161999E-2</v>
      </c>
      <c r="U35" s="163">
        <v>2.5058541632096398</v>
      </c>
      <c r="V35" s="163">
        <v>7.0664438242737297</v>
      </c>
      <c r="W35" s="163">
        <v>5.06277436040775</v>
      </c>
      <c r="X35" s="163">
        <v>1.2095104106704799</v>
      </c>
      <c r="Y35" s="170">
        <v>3.4841023046622199</v>
      </c>
      <c r="Z35" s="163"/>
      <c r="AA35" s="171">
        <v>-1.5489812344518901</v>
      </c>
      <c r="AB35" s="172">
        <v>-1.3017833633936999</v>
      </c>
      <c r="AC35" s="173">
        <v>-1.40993986743565</v>
      </c>
      <c r="AD35" s="163"/>
      <c r="AE35" s="174">
        <v>2.3167391751675299</v>
      </c>
      <c r="AF35" s="30"/>
      <c r="AG35" s="190">
        <v>92.095707831325299</v>
      </c>
      <c r="AH35" s="185">
        <v>99.469515067544094</v>
      </c>
      <c r="AI35" s="185">
        <v>100.971015062213</v>
      </c>
      <c r="AJ35" s="185">
        <v>100.005950879522</v>
      </c>
      <c r="AK35" s="185">
        <v>99.831122112211204</v>
      </c>
      <c r="AL35" s="191">
        <v>98.920940539749793</v>
      </c>
      <c r="AM35" s="185"/>
      <c r="AN35" s="192">
        <v>110.945929108485</v>
      </c>
      <c r="AO35" s="193">
        <v>113.687818827708</v>
      </c>
      <c r="AP35" s="194">
        <v>112.3222521398</v>
      </c>
      <c r="AQ35" s="185"/>
      <c r="AR35" s="195">
        <v>102.818796224262</v>
      </c>
      <c r="AS35" s="168"/>
      <c r="AT35" s="169">
        <v>1.0468281643534001</v>
      </c>
      <c r="AU35" s="163">
        <v>2.3956244532909299</v>
      </c>
      <c r="AV35" s="163">
        <v>5.0741020719993903</v>
      </c>
      <c r="AW35" s="163">
        <v>2.01969964801747</v>
      </c>
      <c r="AX35" s="163">
        <v>-0.77731325289681297</v>
      </c>
      <c r="AY35" s="170">
        <v>2.16687385769524</v>
      </c>
      <c r="AZ35" s="163"/>
      <c r="BA35" s="171">
        <v>-4.0151218739120802</v>
      </c>
      <c r="BB35" s="172">
        <v>-1.7523421292096899</v>
      </c>
      <c r="BC35" s="173">
        <v>-2.87795418242544</v>
      </c>
      <c r="BD35" s="163"/>
      <c r="BE35" s="174">
        <v>0.612092115944041</v>
      </c>
    </row>
    <row r="36" spans="1:64" x14ac:dyDescent="0.2">
      <c r="A36" s="21" t="s">
        <v>75</v>
      </c>
      <c r="B36" s="3" t="str">
        <f t="shared" si="0"/>
        <v>Coastal Virginia - Eastern Shore</v>
      </c>
      <c r="C36" s="3"/>
      <c r="D36" s="24" t="s">
        <v>16</v>
      </c>
      <c r="E36" s="27" t="s">
        <v>17</v>
      </c>
      <c r="F36" s="3"/>
      <c r="G36" s="190">
        <v>91.582905405405398</v>
      </c>
      <c r="H36" s="185">
        <v>96.196374570446693</v>
      </c>
      <c r="I36" s="185">
        <v>97.312166123778496</v>
      </c>
      <c r="J36" s="185">
        <v>99.135639810426497</v>
      </c>
      <c r="K36" s="185">
        <v>100.879154929577</v>
      </c>
      <c r="L36" s="191">
        <v>97.394714972527396</v>
      </c>
      <c r="M36" s="185"/>
      <c r="N36" s="192">
        <v>111.44280000000001</v>
      </c>
      <c r="O36" s="193">
        <v>110.152111111111</v>
      </c>
      <c r="P36" s="194">
        <v>110.799688581314</v>
      </c>
      <c r="Q36" s="185"/>
      <c r="R36" s="195">
        <v>101.840477392701</v>
      </c>
      <c r="S36" s="168"/>
      <c r="T36" s="169">
        <v>-3.1549552769407998</v>
      </c>
      <c r="U36" s="163">
        <v>-0.71002455954045496</v>
      </c>
      <c r="V36" s="163">
        <v>-3.05443122961803</v>
      </c>
      <c r="W36" s="163">
        <v>-4.3022248138213</v>
      </c>
      <c r="X36" s="163">
        <v>-1.9423613636524599</v>
      </c>
      <c r="Y36" s="170">
        <v>-2.74420709832575</v>
      </c>
      <c r="Z36" s="163"/>
      <c r="AA36" s="171">
        <v>-1.71677869076971</v>
      </c>
      <c r="AB36" s="172">
        <v>-6.1982597871237397</v>
      </c>
      <c r="AC36" s="173">
        <v>-4.0401138576375297</v>
      </c>
      <c r="AD36" s="163"/>
      <c r="AE36" s="174">
        <v>-3.1261614724931901</v>
      </c>
      <c r="AF36" s="30"/>
      <c r="AG36" s="190">
        <v>92.616210653753001</v>
      </c>
      <c r="AH36" s="185">
        <v>96.429425901201597</v>
      </c>
      <c r="AI36" s="185">
        <v>98.157257929883102</v>
      </c>
      <c r="AJ36" s="185">
        <v>97.971030253475007</v>
      </c>
      <c r="AK36" s="185">
        <v>97.6620127659574</v>
      </c>
      <c r="AL36" s="191">
        <v>96.835863312595706</v>
      </c>
      <c r="AM36" s="185"/>
      <c r="AN36" s="192">
        <v>108.97890688259101</v>
      </c>
      <c r="AO36" s="193">
        <v>108.304348142753</v>
      </c>
      <c r="AP36" s="194">
        <v>108.63983708585</v>
      </c>
      <c r="AQ36" s="185"/>
      <c r="AR36" s="195">
        <v>100.731303008336</v>
      </c>
      <c r="AS36" s="168"/>
      <c r="AT36" s="169">
        <v>-0.90544621560379301</v>
      </c>
      <c r="AU36" s="163">
        <v>-0.61690061526097395</v>
      </c>
      <c r="AV36" s="163">
        <v>-0.35098478039884101</v>
      </c>
      <c r="AW36" s="163">
        <v>-1.2303890600029499</v>
      </c>
      <c r="AX36" s="163">
        <v>-2.2382374931114799</v>
      </c>
      <c r="AY36" s="170">
        <v>-1.02936303142552</v>
      </c>
      <c r="AZ36" s="163"/>
      <c r="BA36" s="171">
        <v>-2.0736187471297201</v>
      </c>
      <c r="BB36" s="172">
        <v>-5.3444534802792196</v>
      </c>
      <c r="BC36" s="173">
        <v>-3.73903365636111</v>
      </c>
      <c r="BD36" s="163"/>
      <c r="BE36" s="174">
        <v>-1.74769442298525</v>
      </c>
    </row>
    <row r="37" spans="1:64" x14ac:dyDescent="0.2">
      <c r="A37" s="21" t="s">
        <v>76</v>
      </c>
      <c r="B37" s="3" t="str">
        <f t="shared" si="0"/>
        <v>Coastal Virginia - Hampton Roads</v>
      </c>
      <c r="C37" s="3"/>
      <c r="D37" s="24" t="s">
        <v>16</v>
      </c>
      <c r="E37" s="27" t="s">
        <v>17</v>
      </c>
      <c r="F37" s="3"/>
      <c r="G37" s="190">
        <v>102.09670676133899</v>
      </c>
      <c r="H37" s="185">
        <v>103.99713902975699</v>
      </c>
      <c r="I37" s="185">
        <v>105.301739643895</v>
      </c>
      <c r="J37" s="185">
        <v>103.947876693643</v>
      </c>
      <c r="K37" s="185">
        <v>105.161806359029</v>
      </c>
      <c r="L37" s="191">
        <v>104.16440966035999</v>
      </c>
      <c r="M37" s="185"/>
      <c r="N37" s="192">
        <v>126.229534261838</v>
      </c>
      <c r="O37" s="193">
        <v>131.235642314686</v>
      </c>
      <c r="P37" s="194">
        <v>128.78367659899499</v>
      </c>
      <c r="Q37" s="185"/>
      <c r="R37" s="195">
        <v>112.567565986774</v>
      </c>
      <c r="S37" s="168"/>
      <c r="T37" s="169">
        <v>1.1807472694966601</v>
      </c>
      <c r="U37" s="163">
        <v>-0.73733239064890499</v>
      </c>
      <c r="V37" s="163">
        <v>-1.77226189064672</v>
      </c>
      <c r="W37" s="163">
        <v>-0.97800438318938898</v>
      </c>
      <c r="X37" s="163">
        <v>1.96197554560395</v>
      </c>
      <c r="Y37" s="170">
        <v>-0.145045833093741</v>
      </c>
      <c r="Z37" s="163"/>
      <c r="AA37" s="171">
        <v>2.5377571925190301</v>
      </c>
      <c r="AB37" s="172">
        <v>4.7298908798833098E-2</v>
      </c>
      <c r="AC37" s="173">
        <v>1.1937236284892301</v>
      </c>
      <c r="AD37" s="163"/>
      <c r="AE37" s="174">
        <v>0.71518499638072397</v>
      </c>
      <c r="AF37" s="30"/>
      <c r="AG37" s="190">
        <v>96.799242464286195</v>
      </c>
      <c r="AH37" s="185">
        <v>100.69088710737201</v>
      </c>
      <c r="AI37" s="185">
        <v>103.943095451389</v>
      </c>
      <c r="AJ37" s="185">
        <v>105.47142957808499</v>
      </c>
      <c r="AK37" s="185">
        <v>106.629366633063</v>
      </c>
      <c r="AL37" s="191">
        <v>103.01041264670999</v>
      </c>
      <c r="AM37" s="185"/>
      <c r="AN37" s="192">
        <v>131.224189305641</v>
      </c>
      <c r="AO37" s="193">
        <v>135.98367948717899</v>
      </c>
      <c r="AP37" s="194">
        <v>133.63356575819901</v>
      </c>
      <c r="AQ37" s="185"/>
      <c r="AR37" s="195">
        <v>113.795349907361</v>
      </c>
      <c r="AS37" s="168"/>
      <c r="AT37" s="169">
        <v>8.8075048117626398E-2</v>
      </c>
      <c r="AU37" s="163">
        <v>-0.25153497617827503</v>
      </c>
      <c r="AV37" s="163">
        <v>-0.26006279118604098</v>
      </c>
      <c r="AW37" s="163">
        <v>1.0629265496284599</v>
      </c>
      <c r="AX37" s="163">
        <v>1.43348032205653</v>
      </c>
      <c r="AY37" s="170">
        <v>0.44283634718583897</v>
      </c>
      <c r="AZ37" s="163"/>
      <c r="BA37" s="171">
        <v>1.7542461052389999</v>
      </c>
      <c r="BB37" s="172">
        <v>0.41277930090628401</v>
      </c>
      <c r="BC37" s="173">
        <v>1.03635305009588</v>
      </c>
      <c r="BD37" s="163"/>
      <c r="BE37" s="174">
        <v>0.90012068387938204</v>
      </c>
    </row>
    <row r="38" spans="1:64" x14ac:dyDescent="0.2">
      <c r="A38" s="20" t="s">
        <v>77</v>
      </c>
      <c r="B38" s="3" t="str">
        <f t="shared" si="0"/>
        <v>Northern Virginia</v>
      </c>
      <c r="C38" s="3"/>
      <c r="D38" s="24" t="s">
        <v>16</v>
      </c>
      <c r="E38" s="27" t="s">
        <v>17</v>
      </c>
      <c r="F38" s="3"/>
      <c r="G38" s="190">
        <v>143.48102900318401</v>
      </c>
      <c r="H38" s="185">
        <v>167.382626831712</v>
      </c>
      <c r="I38" s="185">
        <v>177.681361526816</v>
      </c>
      <c r="J38" s="185">
        <v>169.385721976984</v>
      </c>
      <c r="K38" s="185">
        <v>150.015827843414</v>
      </c>
      <c r="L38" s="191">
        <v>162.729416428051</v>
      </c>
      <c r="M38" s="185"/>
      <c r="N38" s="192">
        <v>135.58920423046899</v>
      </c>
      <c r="O38" s="193">
        <v>134.73315448857301</v>
      </c>
      <c r="P38" s="194">
        <v>135.160719105352</v>
      </c>
      <c r="Q38" s="185"/>
      <c r="R38" s="195">
        <v>154.750175336219</v>
      </c>
      <c r="S38" s="168"/>
      <c r="T38" s="169">
        <v>-3.5215860217569799</v>
      </c>
      <c r="U38" s="163">
        <v>-3.9199444288731802</v>
      </c>
      <c r="V38" s="163">
        <v>-4.4983924932183399</v>
      </c>
      <c r="W38" s="163">
        <v>-7.0712456313873799</v>
      </c>
      <c r="X38" s="163">
        <v>-5.3740336024014299</v>
      </c>
      <c r="Y38" s="170">
        <v>-5.2495891050312604</v>
      </c>
      <c r="Z38" s="163"/>
      <c r="AA38" s="171">
        <v>-2.5980024739683798</v>
      </c>
      <c r="AB38" s="172">
        <v>-4.3495745864882203</v>
      </c>
      <c r="AC38" s="173">
        <v>-3.49527766452792</v>
      </c>
      <c r="AD38" s="163"/>
      <c r="AE38" s="174">
        <v>-4.8949339546847099</v>
      </c>
      <c r="AF38" s="30"/>
      <c r="AG38" s="190">
        <v>139.25042623735601</v>
      </c>
      <c r="AH38" s="185">
        <v>165.19101472365301</v>
      </c>
      <c r="AI38" s="185">
        <v>176.35126992162401</v>
      </c>
      <c r="AJ38" s="185">
        <v>168.02559940069199</v>
      </c>
      <c r="AK38" s="185">
        <v>147.09068962575901</v>
      </c>
      <c r="AL38" s="191">
        <v>160.79734059014399</v>
      </c>
      <c r="AM38" s="185"/>
      <c r="AN38" s="192">
        <v>132.32522340586601</v>
      </c>
      <c r="AO38" s="193">
        <v>132.75297922312501</v>
      </c>
      <c r="AP38" s="194">
        <v>132.54308353299601</v>
      </c>
      <c r="AQ38" s="185"/>
      <c r="AR38" s="195">
        <v>152.879673454895</v>
      </c>
      <c r="AS38" s="168"/>
      <c r="AT38" s="169">
        <v>-1.0277940282306</v>
      </c>
      <c r="AU38" s="163">
        <v>-6.7947878394371594E-2</v>
      </c>
      <c r="AV38" s="163">
        <v>0.81794897865899496</v>
      </c>
      <c r="AW38" s="163">
        <v>-1.4463530321729301</v>
      </c>
      <c r="AX38" s="163">
        <v>-1.7830153769538299</v>
      </c>
      <c r="AY38" s="170">
        <v>-0.68551343531472198</v>
      </c>
      <c r="AZ38" s="163"/>
      <c r="BA38" s="171">
        <v>-1.64612323467898</v>
      </c>
      <c r="BB38" s="172">
        <v>-2.4713715519130699</v>
      </c>
      <c r="BC38" s="173">
        <v>-2.0727695866993301</v>
      </c>
      <c r="BD38" s="163"/>
      <c r="BE38" s="174">
        <v>-1.03813445696554</v>
      </c>
    </row>
    <row r="39" spans="1:64" x14ac:dyDescent="0.2">
      <c r="A39" s="22" t="s">
        <v>78</v>
      </c>
      <c r="B39" s="3" t="str">
        <f t="shared" si="0"/>
        <v>Shenandoah Valley</v>
      </c>
      <c r="C39" s="3"/>
      <c r="D39" s="25" t="s">
        <v>16</v>
      </c>
      <c r="E39" s="28" t="s">
        <v>17</v>
      </c>
      <c r="F39" s="3"/>
      <c r="G39" s="196">
        <v>86.978035386029404</v>
      </c>
      <c r="H39" s="197">
        <v>90.671961241700998</v>
      </c>
      <c r="I39" s="197">
        <v>92.731760157920704</v>
      </c>
      <c r="J39" s="197">
        <v>94.185272812793897</v>
      </c>
      <c r="K39" s="197">
        <v>94.232745664739795</v>
      </c>
      <c r="L39" s="198">
        <v>92.106075847605695</v>
      </c>
      <c r="M39" s="185"/>
      <c r="N39" s="199">
        <v>103.506967968407</v>
      </c>
      <c r="O39" s="200">
        <v>103.34821830782499</v>
      </c>
      <c r="P39" s="201">
        <v>103.427079851776</v>
      </c>
      <c r="Q39" s="185"/>
      <c r="R39" s="202">
        <v>95.783204635027005</v>
      </c>
      <c r="S39" s="168"/>
      <c r="T39" s="175">
        <v>-2.7662243225016501</v>
      </c>
      <c r="U39" s="176">
        <v>-2.3250644406851402</v>
      </c>
      <c r="V39" s="176">
        <v>-1.13375894503865</v>
      </c>
      <c r="W39" s="176">
        <v>-1.3320431001000601</v>
      </c>
      <c r="X39" s="176">
        <v>0.31254409131247701</v>
      </c>
      <c r="Y39" s="177">
        <v>-1.33082432161946</v>
      </c>
      <c r="Z39" s="163"/>
      <c r="AA39" s="178">
        <v>-2.0225664282197799</v>
      </c>
      <c r="AB39" s="179">
        <v>-3.1466335479022498</v>
      </c>
      <c r="AC39" s="180">
        <v>-2.59056663361969</v>
      </c>
      <c r="AD39" s="163"/>
      <c r="AE39" s="181">
        <v>-1.8777698135530101</v>
      </c>
      <c r="AF39" s="31"/>
      <c r="AG39" s="196">
        <v>87.277804934958795</v>
      </c>
      <c r="AH39" s="197">
        <v>91.254556693747702</v>
      </c>
      <c r="AI39" s="197">
        <v>92.983322999581006</v>
      </c>
      <c r="AJ39" s="197">
        <v>92.639314113668206</v>
      </c>
      <c r="AK39" s="197">
        <v>92.679359940072402</v>
      </c>
      <c r="AL39" s="198">
        <v>91.6199764150943</v>
      </c>
      <c r="AM39" s="185"/>
      <c r="AN39" s="199">
        <v>104.216273228803</v>
      </c>
      <c r="AO39" s="200">
        <v>103.737117795415</v>
      </c>
      <c r="AP39" s="201">
        <v>103.97928843966601</v>
      </c>
      <c r="AQ39" s="185"/>
      <c r="AR39" s="202">
        <v>95.667771763292194</v>
      </c>
      <c r="AS39" s="168"/>
      <c r="AT39" s="175">
        <v>-2.1489438881847001</v>
      </c>
      <c r="AU39" s="176">
        <v>-1.6714276808141799</v>
      </c>
      <c r="AV39" s="176">
        <v>-0.54869654607254803</v>
      </c>
      <c r="AW39" s="176">
        <v>-1.9268743670513</v>
      </c>
      <c r="AX39" s="176">
        <v>-1.1249146242499</v>
      </c>
      <c r="AY39" s="177">
        <v>-1.4433331238979901</v>
      </c>
      <c r="AZ39" s="163"/>
      <c r="BA39" s="178">
        <v>-2.1165123652395801</v>
      </c>
      <c r="BB39" s="179">
        <v>-2.5313334433415799</v>
      </c>
      <c r="BC39" s="180">
        <v>-2.32151344386646</v>
      </c>
      <c r="BD39" s="163"/>
      <c r="BE39" s="181">
        <v>-1.84413826144743</v>
      </c>
    </row>
    <row r="40" spans="1:64" x14ac:dyDescent="0.2">
      <c r="A40" s="19" t="s">
        <v>79</v>
      </c>
      <c r="B40" s="3" t="str">
        <f t="shared" si="0"/>
        <v>Southern Virginia</v>
      </c>
      <c r="C40" s="9"/>
      <c r="D40" s="23" t="s">
        <v>16</v>
      </c>
      <c r="E40" s="26" t="s">
        <v>17</v>
      </c>
      <c r="F40" s="3"/>
      <c r="G40" s="182">
        <v>95.625675675675595</v>
      </c>
      <c r="H40" s="183">
        <v>103.9465140974</v>
      </c>
      <c r="I40" s="183">
        <v>109.56987960096301</v>
      </c>
      <c r="J40" s="183">
        <v>108.308046289993</v>
      </c>
      <c r="K40" s="183">
        <v>107.957531172069</v>
      </c>
      <c r="L40" s="184">
        <v>105.669253065774</v>
      </c>
      <c r="M40" s="185"/>
      <c r="N40" s="186">
        <v>115.84715775749601</v>
      </c>
      <c r="O40" s="187">
        <v>113.488428853754</v>
      </c>
      <c r="P40" s="188">
        <v>114.673976081258</v>
      </c>
      <c r="Q40" s="185"/>
      <c r="R40" s="189">
        <v>108.479459583823</v>
      </c>
      <c r="S40" s="168"/>
      <c r="T40" s="160">
        <v>2.7248199901833101</v>
      </c>
      <c r="U40" s="161">
        <v>-1.3031996146474401</v>
      </c>
      <c r="V40" s="161">
        <v>0.79773549465371596</v>
      </c>
      <c r="W40" s="161">
        <v>0.40938428655022902</v>
      </c>
      <c r="X40" s="161">
        <v>4.2350247311483704</v>
      </c>
      <c r="Y40" s="162">
        <v>1.1464669956012401</v>
      </c>
      <c r="Z40" s="163"/>
      <c r="AA40" s="164">
        <v>8.4372862752350297</v>
      </c>
      <c r="AB40" s="165">
        <v>5.9119771692414798</v>
      </c>
      <c r="AC40" s="166">
        <v>7.17904778849773</v>
      </c>
      <c r="AD40" s="163"/>
      <c r="AE40" s="167">
        <v>3.1173761719876101</v>
      </c>
      <c r="AF40" s="29"/>
      <c r="AG40" s="182">
        <v>95.884429472122605</v>
      </c>
      <c r="AH40" s="183">
        <v>106.362865301818</v>
      </c>
      <c r="AI40" s="183">
        <v>110.36461602187001</v>
      </c>
      <c r="AJ40" s="183">
        <v>108.265141028879</v>
      </c>
      <c r="AK40" s="183">
        <v>105.83888829359699</v>
      </c>
      <c r="AL40" s="184">
        <v>106.001629346174</v>
      </c>
      <c r="AM40" s="185"/>
      <c r="AN40" s="186">
        <v>110.05756717809599</v>
      </c>
      <c r="AO40" s="187">
        <v>108.97103745157099</v>
      </c>
      <c r="AP40" s="188">
        <v>109.518525542456</v>
      </c>
      <c r="AQ40" s="185"/>
      <c r="AR40" s="189">
        <v>107.056846941521</v>
      </c>
      <c r="AS40" s="168"/>
      <c r="AT40" s="160">
        <v>1.3318217404816499</v>
      </c>
      <c r="AU40" s="161">
        <v>1.65438812442648</v>
      </c>
      <c r="AV40" s="161">
        <v>3.2101257507021099</v>
      </c>
      <c r="AW40" s="161">
        <v>1.5711521284721599</v>
      </c>
      <c r="AX40" s="161">
        <v>3.39270993061877</v>
      </c>
      <c r="AY40" s="162">
        <v>2.3490420547517701</v>
      </c>
      <c r="AZ40" s="163"/>
      <c r="BA40" s="164">
        <v>5.0102572172495199</v>
      </c>
      <c r="BB40" s="165">
        <v>3.9846079301794499</v>
      </c>
      <c r="BC40" s="166">
        <v>4.5015121538586804</v>
      </c>
      <c r="BD40" s="163"/>
      <c r="BE40" s="167">
        <v>3.0116145719256502</v>
      </c>
      <c r="BF40" s="41"/>
      <c r="BG40" s="41"/>
      <c r="BH40" s="41"/>
      <c r="BI40" s="41"/>
      <c r="BJ40" s="41"/>
      <c r="BK40" s="41"/>
      <c r="BL40" s="41"/>
    </row>
    <row r="41" spans="1:64" x14ac:dyDescent="0.2">
      <c r="A41" s="20" t="s">
        <v>80</v>
      </c>
      <c r="B41" s="3" t="str">
        <f t="shared" si="0"/>
        <v>Southwest Virginia - Blue Ridge Highlands</v>
      </c>
      <c r="C41" s="10"/>
      <c r="D41" s="24" t="s">
        <v>16</v>
      </c>
      <c r="E41" s="27" t="s">
        <v>17</v>
      </c>
      <c r="F41" s="3"/>
      <c r="G41" s="190">
        <v>104.245694755157</v>
      </c>
      <c r="H41" s="185">
        <v>102.067630070078</v>
      </c>
      <c r="I41" s="185">
        <v>100.468393077873</v>
      </c>
      <c r="J41" s="185">
        <v>103.96194472062</v>
      </c>
      <c r="K41" s="185">
        <v>107.15340325018801</v>
      </c>
      <c r="L41" s="191">
        <v>103.633701844648</v>
      </c>
      <c r="M41" s="185"/>
      <c r="N41" s="192">
        <v>129.39289429401799</v>
      </c>
      <c r="O41" s="193">
        <v>128.34222168829001</v>
      </c>
      <c r="P41" s="194">
        <v>128.879643192488</v>
      </c>
      <c r="Q41" s="185"/>
      <c r="R41" s="195">
        <v>112.42818300760401</v>
      </c>
      <c r="S41" s="168"/>
      <c r="T41" s="169">
        <v>-17.4017974112245</v>
      </c>
      <c r="U41" s="163">
        <v>-0.14763636762801199</v>
      </c>
      <c r="V41" s="163">
        <v>-4.57645413270291</v>
      </c>
      <c r="W41" s="163">
        <v>-3.7155114209886402</v>
      </c>
      <c r="X41" s="163">
        <v>-7.4909780239763197</v>
      </c>
      <c r="Y41" s="170">
        <v>-6.9026114799585701</v>
      </c>
      <c r="Z41" s="163"/>
      <c r="AA41" s="171">
        <v>-5.2024075049300098</v>
      </c>
      <c r="AB41" s="172">
        <v>-5.1569990447100196</v>
      </c>
      <c r="AC41" s="173">
        <v>-5.1919752543882698</v>
      </c>
      <c r="AD41" s="163"/>
      <c r="AE41" s="174">
        <v>-6.2706648819101201</v>
      </c>
      <c r="AF41" s="30"/>
      <c r="AG41" s="190">
        <v>101.662770428551</v>
      </c>
      <c r="AH41" s="185">
        <v>100.964500586231</v>
      </c>
      <c r="AI41" s="185">
        <v>102.02586946189901</v>
      </c>
      <c r="AJ41" s="185">
        <v>102.978613992379</v>
      </c>
      <c r="AK41" s="185">
        <v>103.46327259512999</v>
      </c>
      <c r="AL41" s="191">
        <v>102.265048647803</v>
      </c>
      <c r="AM41" s="185"/>
      <c r="AN41" s="192">
        <v>128.12079291402199</v>
      </c>
      <c r="AO41" s="193">
        <v>128.55021944922501</v>
      </c>
      <c r="AP41" s="194">
        <v>128.33438948697599</v>
      </c>
      <c r="AQ41" s="185"/>
      <c r="AR41" s="195">
        <v>111.205169401955</v>
      </c>
      <c r="AS41" s="168"/>
      <c r="AT41" s="169">
        <v>-3.5700958822817301</v>
      </c>
      <c r="AU41" s="163">
        <v>2.3584911444526102</v>
      </c>
      <c r="AV41" s="163">
        <v>2.4672905895487802</v>
      </c>
      <c r="AW41" s="163">
        <v>1.8500145586332499</v>
      </c>
      <c r="AX41" s="163">
        <v>-4.1490605164747301</v>
      </c>
      <c r="AY41" s="170">
        <v>-0.240714311210353</v>
      </c>
      <c r="AZ41" s="163"/>
      <c r="BA41" s="171">
        <v>-3.16702605458834</v>
      </c>
      <c r="BB41" s="172">
        <v>-5.8988974799712999</v>
      </c>
      <c r="BC41" s="173">
        <v>-4.5727916904756603</v>
      </c>
      <c r="BD41" s="163"/>
      <c r="BE41" s="174">
        <v>-1.9906091165894799</v>
      </c>
      <c r="BF41" s="41"/>
      <c r="BG41" s="41"/>
      <c r="BH41" s="41"/>
      <c r="BI41" s="41"/>
      <c r="BJ41" s="41"/>
      <c r="BK41" s="41"/>
      <c r="BL41" s="41"/>
    </row>
    <row r="42" spans="1:64" x14ac:dyDescent="0.2">
      <c r="A42" s="21" t="s">
        <v>81</v>
      </c>
      <c r="B42" s="3" t="str">
        <f t="shared" si="0"/>
        <v>Southwest Virginia - Heart of Appalachia</v>
      </c>
      <c r="C42" s="3"/>
      <c r="D42" s="24" t="s">
        <v>16</v>
      </c>
      <c r="E42" s="27" t="s">
        <v>17</v>
      </c>
      <c r="F42" s="3"/>
      <c r="G42" s="190">
        <v>82.337768166089901</v>
      </c>
      <c r="H42" s="185">
        <v>88.992884615384597</v>
      </c>
      <c r="I42" s="185">
        <v>90.082606635071002</v>
      </c>
      <c r="J42" s="185">
        <v>87.916703163017004</v>
      </c>
      <c r="K42" s="185">
        <v>87.3398177083333</v>
      </c>
      <c r="L42" s="191">
        <v>87.652929852320597</v>
      </c>
      <c r="M42" s="185"/>
      <c r="N42" s="192">
        <v>89.048002577319494</v>
      </c>
      <c r="O42" s="193">
        <v>87.152931276297295</v>
      </c>
      <c r="P42" s="194">
        <v>88.140557421087905</v>
      </c>
      <c r="Q42" s="185"/>
      <c r="R42" s="195">
        <v>87.790418481348198</v>
      </c>
      <c r="S42" s="168"/>
      <c r="T42" s="169">
        <v>-2.1646948350202599</v>
      </c>
      <c r="U42" s="163">
        <v>0.92372832340239597</v>
      </c>
      <c r="V42" s="163">
        <v>0.43226934762404301</v>
      </c>
      <c r="W42" s="163">
        <v>9.8564882491252503E-2</v>
      </c>
      <c r="X42" s="163">
        <v>4.4078310661256204</v>
      </c>
      <c r="Y42" s="170">
        <v>0.80849838104008598</v>
      </c>
      <c r="Z42" s="163"/>
      <c r="AA42" s="171">
        <v>2.5079310604929299</v>
      </c>
      <c r="AB42" s="172">
        <v>0.88115301307988303</v>
      </c>
      <c r="AC42" s="173">
        <v>1.7369257216629601</v>
      </c>
      <c r="AD42" s="163"/>
      <c r="AE42" s="174">
        <v>1.06720124286963</v>
      </c>
      <c r="AF42" s="30"/>
      <c r="AG42" s="190">
        <v>84.473266514806298</v>
      </c>
      <c r="AH42" s="185">
        <v>88.872379870129805</v>
      </c>
      <c r="AI42" s="185">
        <v>90.530219338894</v>
      </c>
      <c r="AJ42" s="185">
        <v>88.8652161654135</v>
      </c>
      <c r="AK42" s="185">
        <v>86.871655559452805</v>
      </c>
      <c r="AL42" s="191">
        <v>88.184193060803807</v>
      </c>
      <c r="AM42" s="185"/>
      <c r="AN42" s="192">
        <v>89.778100880162398</v>
      </c>
      <c r="AO42" s="193">
        <v>88.9657765957446</v>
      </c>
      <c r="AP42" s="194">
        <v>89.381364738482802</v>
      </c>
      <c r="AQ42" s="185"/>
      <c r="AR42" s="195">
        <v>88.524223031137694</v>
      </c>
      <c r="AS42" s="168"/>
      <c r="AT42" s="169">
        <v>2.15879756277501</v>
      </c>
      <c r="AU42" s="163">
        <v>1.0465714473821599</v>
      </c>
      <c r="AV42" s="163">
        <v>1.91083307497828</v>
      </c>
      <c r="AW42" s="163">
        <v>0.26105731469805199</v>
      </c>
      <c r="AX42" s="163">
        <v>2.7714726843547899</v>
      </c>
      <c r="AY42" s="170">
        <v>1.5665328355399299</v>
      </c>
      <c r="AZ42" s="163"/>
      <c r="BA42" s="171">
        <v>1.69153523329327</v>
      </c>
      <c r="BB42" s="172">
        <v>0.19324069155399501</v>
      </c>
      <c r="BC42" s="173">
        <v>0.94974657833704301</v>
      </c>
      <c r="BD42" s="163"/>
      <c r="BE42" s="174">
        <v>1.40894036009042</v>
      </c>
      <c r="BF42" s="41"/>
      <c r="BG42" s="41"/>
      <c r="BH42" s="41"/>
      <c r="BI42" s="41"/>
      <c r="BJ42" s="41"/>
      <c r="BK42" s="41"/>
      <c r="BL42" s="41"/>
    </row>
    <row r="43" spans="1:64" x14ac:dyDescent="0.2">
      <c r="A43" s="22" t="s">
        <v>82</v>
      </c>
      <c r="B43" s="3" t="str">
        <f t="shared" si="0"/>
        <v>Virginia Mountains</v>
      </c>
      <c r="C43" s="3"/>
      <c r="D43" s="25" t="s">
        <v>16</v>
      </c>
      <c r="E43" s="28" t="s">
        <v>17</v>
      </c>
      <c r="F43" s="3"/>
      <c r="G43" s="190">
        <v>97.133377575969206</v>
      </c>
      <c r="H43" s="185">
        <v>109.73760116371299</v>
      </c>
      <c r="I43" s="185">
        <v>113.47057190317901</v>
      </c>
      <c r="J43" s="185">
        <v>130.25099699828399</v>
      </c>
      <c r="K43" s="185">
        <v>131.32941201624899</v>
      </c>
      <c r="L43" s="191">
        <v>118.465965146789</v>
      </c>
      <c r="M43" s="185"/>
      <c r="N43" s="192">
        <v>137.517992371009</v>
      </c>
      <c r="O43" s="193">
        <v>127.745986424348</v>
      </c>
      <c r="P43" s="194">
        <v>132.843845831587</v>
      </c>
      <c r="Q43" s="185"/>
      <c r="R43" s="195">
        <v>123.08088445893701</v>
      </c>
      <c r="S43" s="168"/>
      <c r="T43" s="169">
        <v>-9.9119464335783594</v>
      </c>
      <c r="U43" s="163">
        <v>-2.7216263977761499</v>
      </c>
      <c r="V43" s="163">
        <v>4.9290000903441102</v>
      </c>
      <c r="W43" s="163">
        <v>22.792628515735899</v>
      </c>
      <c r="X43" s="163">
        <v>22.894111578190099</v>
      </c>
      <c r="Y43" s="170">
        <v>9.3014962184881593</v>
      </c>
      <c r="Z43" s="163"/>
      <c r="AA43" s="171">
        <v>16.315378174870698</v>
      </c>
      <c r="AB43" s="172">
        <v>3.32452131981514</v>
      </c>
      <c r="AC43" s="173">
        <v>9.9147893429095806</v>
      </c>
      <c r="AD43" s="163"/>
      <c r="AE43" s="174">
        <v>9.6067464744993192</v>
      </c>
      <c r="AF43" s="31"/>
      <c r="AG43" s="190">
        <v>103.027013984806</v>
      </c>
      <c r="AH43" s="185">
        <v>111.774988092939</v>
      </c>
      <c r="AI43" s="185">
        <v>114.070977693402</v>
      </c>
      <c r="AJ43" s="185">
        <v>117.11779031109</v>
      </c>
      <c r="AK43" s="185">
        <v>115.016374233128</v>
      </c>
      <c r="AL43" s="191">
        <v>112.81482708989699</v>
      </c>
      <c r="AM43" s="185"/>
      <c r="AN43" s="192">
        <v>133.90174884599199</v>
      </c>
      <c r="AO43" s="193">
        <v>132.95637023689599</v>
      </c>
      <c r="AP43" s="194">
        <v>133.43148946827301</v>
      </c>
      <c r="AQ43" s="185"/>
      <c r="AR43" s="195">
        <v>119.61208623776599</v>
      </c>
      <c r="AS43" s="168"/>
      <c r="AT43" s="169">
        <v>4.1421154163873801</v>
      </c>
      <c r="AU43" s="163">
        <v>5.8170671758361001</v>
      </c>
      <c r="AV43" s="163">
        <v>6.5869651854475304</v>
      </c>
      <c r="AW43" s="163">
        <v>9.6431795486974003</v>
      </c>
      <c r="AX43" s="163">
        <v>9.1757896656717595</v>
      </c>
      <c r="AY43" s="170">
        <v>7.3450300444720096</v>
      </c>
      <c r="AZ43" s="163"/>
      <c r="BA43" s="171">
        <v>7.1280929424089496</v>
      </c>
      <c r="BB43" s="172">
        <v>3.7098089729469401</v>
      </c>
      <c r="BC43" s="173">
        <v>5.3989948837311497</v>
      </c>
      <c r="BD43" s="163"/>
      <c r="BE43" s="174">
        <v>6.6832843638427297</v>
      </c>
      <c r="BF43" s="41"/>
      <c r="BG43" s="41"/>
      <c r="BH43" s="41"/>
      <c r="BI43" s="41"/>
      <c r="BJ43" s="41"/>
      <c r="BK43" s="41"/>
      <c r="BL43" s="41"/>
    </row>
    <row r="44" spans="1:64" x14ac:dyDescent="0.2">
      <c r="A44" s="48" t="s">
        <v>106</v>
      </c>
      <c r="B44" s="3" t="s">
        <v>112</v>
      </c>
      <c r="D44" s="25" t="s">
        <v>16</v>
      </c>
      <c r="E44" s="28" t="s">
        <v>17</v>
      </c>
      <c r="G44" s="190">
        <v>292.18642644873597</v>
      </c>
      <c r="H44" s="185">
        <v>280.52537878787803</v>
      </c>
      <c r="I44" s="185">
        <v>284.45016314779201</v>
      </c>
      <c r="J44" s="185">
        <v>285.058679347826</v>
      </c>
      <c r="K44" s="185">
        <v>283.17097516656497</v>
      </c>
      <c r="L44" s="191">
        <v>284.69736800091198</v>
      </c>
      <c r="M44" s="185"/>
      <c r="N44" s="192">
        <v>331.95496308915301</v>
      </c>
      <c r="O44" s="193">
        <v>333.37484210526299</v>
      </c>
      <c r="P44" s="194">
        <v>332.69185741600597</v>
      </c>
      <c r="Q44" s="185"/>
      <c r="R44" s="195">
        <v>298.83315446500399</v>
      </c>
      <c r="S44" s="168"/>
      <c r="T44" s="169">
        <v>1.68830601485807</v>
      </c>
      <c r="U44" s="163">
        <v>-0.99527913583924599</v>
      </c>
      <c r="V44" s="163">
        <v>-4.0111983017091601</v>
      </c>
      <c r="W44" s="163">
        <v>-4.7525142251544699</v>
      </c>
      <c r="X44" s="163">
        <v>-7.0282481165072799</v>
      </c>
      <c r="Y44" s="170">
        <v>-3.2617328546337601</v>
      </c>
      <c r="Z44" s="163"/>
      <c r="AA44" s="171">
        <v>-3.1722816933353499</v>
      </c>
      <c r="AB44" s="172">
        <v>-5.1342766205275003</v>
      </c>
      <c r="AC44" s="173">
        <v>-4.1887849443246701</v>
      </c>
      <c r="AD44" s="163"/>
      <c r="AE44" s="174">
        <v>-3.6716296750203101</v>
      </c>
      <c r="AG44" s="190">
        <v>271.75693481537297</v>
      </c>
      <c r="AH44" s="185">
        <v>277.443706798866</v>
      </c>
      <c r="AI44" s="185">
        <v>284.12168984791299</v>
      </c>
      <c r="AJ44" s="185">
        <v>283.02792395226197</v>
      </c>
      <c r="AK44" s="185">
        <v>278.11293444650499</v>
      </c>
      <c r="AL44" s="191">
        <v>279.39292189120999</v>
      </c>
      <c r="AM44" s="185"/>
      <c r="AN44" s="192">
        <v>343.77110032763397</v>
      </c>
      <c r="AO44" s="193">
        <v>342.325890571012</v>
      </c>
      <c r="AP44" s="194">
        <v>343.02191483020499</v>
      </c>
      <c r="AQ44" s="185"/>
      <c r="AR44" s="195">
        <v>297.84905240339901</v>
      </c>
      <c r="AS44" s="168"/>
      <c r="AT44" s="169">
        <v>1.77269354804433</v>
      </c>
      <c r="AU44" s="163">
        <v>3.0124173159463701</v>
      </c>
      <c r="AV44" s="163">
        <v>0.73313253365555597</v>
      </c>
      <c r="AW44" s="163">
        <v>-0.30382107291350002</v>
      </c>
      <c r="AX44" s="163">
        <v>-3.0653595044126498</v>
      </c>
      <c r="AY44" s="170">
        <v>0.37267909720109399</v>
      </c>
      <c r="AZ44" s="163"/>
      <c r="BA44" s="171">
        <v>3.9615627809890599</v>
      </c>
      <c r="BB44" s="172">
        <v>0.29809159525446899</v>
      </c>
      <c r="BC44" s="173">
        <v>2.0297296753921601</v>
      </c>
      <c r="BD44" s="163"/>
      <c r="BE44" s="174">
        <v>0.80778955225988402</v>
      </c>
    </row>
    <row r="45" spans="1:64" x14ac:dyDescent="0.2">
      <c r="A45" s="48" t="s">
        <v>107</v>
      </c>
      <c r="B45" s="3" t="s">
        <v>113</v>
      </c>
      <c r="D45" s="25" t="s">
        <v>16</v>
      </c>
      <c r="E45" s="28" t="s">
        <v>17</v>
      </c>
      <c r="G45" s="190">
        <v>181.647813350522</v>
      </c>
      <c r="H45" s="185">
        <v>201.76201768318501</v>
      </c>
      <c r="I45" s="185">
        <v>211.00074301917601</v>
      </c>
      <c r="J45" s="185">
        <v>207.33247640920601</v>
      </c>
      <c r="K45" s="185">
        <v>192.903451739471</v>
      </c>
      <c r="L45" s="191">
        <v>200.184824193704</v>
      </c>
      <c r="M45" s="185"/>
      <c r="N45" s="192">
        <v>190.45959685786201</v>
      </c>
      <c r="O45" s="193">
        <v>191.07836697874001</v>
      </c>
      <c r="P45" s="194">
        <v>190.77100910451699</v>
      </c>
      <c r="Q45" s="185"/>
      <c r="R45" s="195">
        <v>197.31246514413999</v>
      </c>
      <c r="S45" s="168"/>
      <c r="T45" s="169">
        <v>-2.5509201139382802</v>
      </c>
      <c r="U45" s="163">
        <v>-2.3388471844132699</v>
      </c>
      <c r="V45" s="163">
        <v>-2.7962472409919501</v>
      </c>
      <c r="W45" s="163">
        <v>-3.5522772587288101</v>
      </c>
      <c r="X45" s="163">
        <v>-0.80244551751306603</v>
      </c>
      <c r="Y45" s="170">
        <v>-2.5904572184549899</v>
      </c>
      <c r="Z45" s="163"/>
      <c r="AA45" s="171">
        <v>2.9853152449756499</v>
      </c>
      <c r="AB45" s="172">
        <v>1.1008728512460799</v>
      </c>
      <c r="AC45" s="173">
        <v>1.9977629988013601</v>
      </c>
      <c r="AD45" s="163"/>
      <c r="AE45" s="174">
        <v>-1.42808430176503</v>
      </c>
      <c r="AG45" s="190">
        <v>175.14755374170099</v>
      </c>
      <c r="AH45" s="185">
        <v>198.427659755636</v>
      </c>
      <c r="AI45" s="185">
        <v>208.80453281311301</v>
      </c>
      <c r="AJ45" s="185">
        <v>202.49798245721701</v>
      </c>
      <c r="AK45" s="185">
        <v>185.64910714041</v>
      </c>
      <c r="AL45" s="191">
        <v>195.78352486009501</v>
      </c>
      <c r="AM45" s="185"/>
      <c r="AN45" s="192">
        <v>184.33387209766499</v>
      </c>
      <c r="AO45" s="193">
        <v>188.40068539382199</v>
      </c>
      <c r="AP45" s="194">
        <v>186.39380778982999</v>
      </c>
      <c r="AQ45" s="185"/>
      <c r="AR45" s="195">
        <v>192.958179973803</v>
      </c>
      <c r="AS45" s="168"/>
      <c r="AT45" s="169">
        <v>-1.37548676179378</v>
      </c>
      <c r="AU45" s="163">
        <v>-0.23698545514632899</v>
      </c>
      <c r="AV45" s="163">
        <v>0.53536221150928298</v>
      </c>
      <c r="AW45" s="163">
        <v>-0.38499526083174301</v>
      </c>
      <c r="AX45" s="163">
        <v>0.818513508971905</v>
      </c>
      <c r="AY45" s="170">
        <v>-7.7695640291526799E-2</v>
      </c>
      <c r="AZ45" s="163"/>
      <c r="BA45" s="171">
        <v>1.3435538463600201</v>
      </c>
      <c r="BB45" s="172">
        <v>0.135821392098878</v>
      </c>
      <c r="BC45" s="173">
        <v>0.70304386919717099</v>
      </c>
      <c r="BD45" s="163"/>
      <c r="BE45" s="174">
        <v>0.110355977872459</v>
      </c>
    </row>
    <row r="46" spans="1:64" x14ac:dyDescent="0.2">
      <c r="A46" s="48" t="s">
        <v>108</v>
      </c>
      <c r="B46" s="3" t="s">
        <v>114</v>
      </c>
      <c r="D46" s="25" t="s">
        <v>16</v>
      </c>
      <c r="E46" s="28" t="s">
        <v>17</v>
      </c>
      <c r="G46" s="190">
        <v>136.65557524837399</v>
      </c>
      <c r="H46" s="185">
        <v>151.44807991278699</v>
      </c>
      <c r="I46" s="185">
        <v>157.722105639429</v>
      </c>
      <c r="J46" s="185">
        <v>156.19587611066601</v>
      </c>
      <c r="K46" s="185">
        <v>148.35278858839001</v>
      </c>
      <c r="L46" s="191">
        <v>150.95030553367599</v>
      </c>
      <c r="M46" s="185"/>
      <c r="N46" s="192">
        <v>151.59221331619301</v>
      </c>
      <c r="O46" s="193">
        <v>149.82466871119101</v>
      </c>
      <c r="P46" s="194">
        <v>150.70905960916301</v>
      </c>
      <c r="Q46" s="185"/>
      <c r="R46" s="195">
        <v>150.87160922448399</v>
      </c>
      <c r="S46" s="168"/>
      <c r="T46" s="169">
        <v>-4.0699768110368604</v>
      </c>
      <c r="U46" s="163">
        <v>-3.57895637301869</v>
      </c>
      <c r="V46" s="163">
        <v>-4.4733457159299199</v>
      </c>
      <c r="W46" s="163">
        <v>-4.4513733156474604</v>
      </c>
      <c r="X46" s="163">
        <v>-3.18076907467327</v>
      </c>
      <c r="Y46" s="170">
        <v>-4.05451206412065</v>
      </c>
      <c r="Z46" s="163"/>
      <c r="AA46" s="171">
        <v>-1.19114923757348</v>
      </c>
      <c r="AB46" s="172">
        <v>-0.79010303536615301</v>
      </c>
      <c r="AC46" s="173">
        <v>-0.98329691261897201</v>
      </c>
      <c r="AD46" s="163"/>
      <c r="AE46" s="174">
        <v>-3.1330183813065799</v>
      </c>
      <c r="AG46" s="190">
        <v>133.80137866342901</v>
      </c>
      <c r="AH46" s="185">
        <v>149.682918377736</v>
      </c>
      <c r="AI46" s="185">
        <v>157.78166534901101</v>
      </c>
      <c r="AJ46" s="185">
        <v>154.655732798863</v>
      </c>
      <c r="AK46" s="185">
        <v>143.354028433417</v>
      </c>
      <c r="AL46" s="191">
        <v>149.03814185476901</v>
      </c>
      <c r="AM46" s="185"/>
      <c r="AN46" s="192">
        <v>148.74597991238801</v>
      </c>
      <c r="AO46" s="193">
        <v>148.75245650299701</v>
      </c>
      <c r="AP46" s="194">
        <v>148.74922966888099</v>
      </c>
      <c r="AQ46" s="185"/>
      <c r="AR46" s="195">
        <v>148.946992973156</v>
      </c>
      <c r="AS46" s="168"/>
      <c r="AT46" s="169">
        <v>-1.2065082722335501</v>
      </c>
      <c r="AU46" s="163">
        <v>0.23434607099542101</v>
      </c>
      <c r="AV46" s="163">
        <v>1.1738224642172199</v>
      </c>
      <c r="AW46" s="163">
        <v>0.24105138379073501</v>
      </c>
      <c r="AX46" s="163">
        <v>-1.5168144825852501</v>
      </c>
      <c r="AY46" s="170">
        <v>-6.4275572017058996E-2</v>
      </c>
      <c r="AZ46" s="163"/>
      <c r="BA46" s="171">
        <v>-2.02973467824456</v>
      </c>
      <c r="BB46" s="172">
        <v>-2.1811918674211199</v>
      </c>
      <c r="BC46" s="173">
        <v>-2.1065775177067101</v>
      </c>
      <c r="BD46" s="163"/>
      <c r="BE46" s="174">
        <v>-0.71188727393350504</v>
      </c>
    </row>
    <row r="47" spans="1:64" x14ac:dyDescent="0.2">
      <c r="A47" s="48" t="s">
        <v>109</v>
      </c>
      <c r="B47" s="3" t="s">
        <v>115</v>
      </c>
      <c r="D47" s="25" t="s">
        <v>16</v>
      </c>
      <c r="E47" s="28" t="s">
        <v>17</v>
      </c>
      <c r="G47" s="190">
        <v>108.754429332367</v>
      </c>
      <c r="H47" s="185">
        <v>115.222261198486</v>
      </c>
      <c r="I47" s="185">
        <v>118.614140066698</v>
      </c>
      <c r="J47" s="185">
        <v>117.875280311974</v>
      </c>
      <c r="K47" s="185">
        <v>120.427760110135</v>
      </c>
      <c r="L47" s="191">
        <v>116.72046339663601</v>
      </c>
      <c r="M47" s="185"/>
      <c r="N47" s="192">
        <v>135.141578513967</v>
      </c>
      <c r="O47" s="193">
        <v>133.24693781427001</v>
      </c>
      <c r="P47" s="194">
        <v>134.196543907549</v>
      </c>
      <c r="Q47" s="185"/>
      <c r="R47" s="195">
        <v>122.46218357054499</v>
      </c>
      <c r="S47" s="168"/>
      <c r="T47" s="169">
        <v>-1.6726948951379399</v>
      </c>
      <c r="U47" s="163">
        <v>-1.67639209904405</v>
      </c>
      <c r="V47" s="163">
        <v>-1.9585057230334799</v>
      </c>
      <c r="W47" s="163">
        <v>-2.8270753046007502</v>
      </c>
      <c r="X47" s="163">
        <v>-1.1696365353174301</v>
      </c>
      <c r="Y47" s="170">
        <v>-1.9041274180968399</v>
      </c>
      <c r="Z47" s="163"/>
      <c r="AA47" s="171">
        <v>0.155771502865096</v>
      </c>
      <c r="AB47" s="172">
        <v>-1.3700973116523401</v>
      </c>
      <c r="AC47" s="173">
        <v>-0.60622951823112803</v>
      </c>
      <c r="AD47" s="163"/>
      <c r="AE47" s="174">
        <v>-1.33580933386815</v>
      </c>
      <c r="AG47" s="190">
        <v>106.354040880928</v>
      </c>
      <c r="AH47" s="185">
        <v>113.218296752586</v>
      </c>
      <c r="AI47" s="185">
        <v>116.896936738077</v>
      </c>
      <c r="AJ47" s="185">
        <v>116.530977372778</v>
      </c>
      <c r="AK47" s="185">
        <v>114.688850352941</v>
      </c>
      <c r="AL47" s="191">
        <v>114.050523999304</v>
      </c>
      <c r="AM47" s="185"/>
      <c r="AN47" s="192">
        <v>131.36279067087</v>
      </c>
      <c r="AO47" s="193">
        <v>131.64640355152599</v>
      </c>
      <c r="AP47" s="194">
        <v>131.50554395247099</v>
      </c>
      <c r="AQ47" s="185"/>
      <c r="AR47" s="195">
        <v>119.783422878997</v>
      </c>
      <c r="AS47" s="168"/>
      <c r="AT47" s="169">
        <v>-0.31750548449705701</v>
      </c>
      <c r="AU47" s="163">
        <v>-8.9405014081663792E-3</v>
      </c>
      <c r="AV47" s="163">
        <v>0.12529123988919599</v>
      </c>
      <c r="AW47" s="163">
        <v>0.154907069623065</v>
      </c>
      <c r="AX47" s="163">
        <v>-0.63338198411061797</v>
      </c>
      <c r="AY47" s="170">
        <v>-0.13178487759807</v>
      </c>
      <c r="AZ47" s="163"/>
      <c r="BA47" s="171">
        <v>-1.4406319064550901</v>
      </c>
      <c r="BB47" s="172">
        <v>-1.8702182438987101</v>
      </c>
      <c r="BC47" s="173">
        <v>-1.6582182550396301</v>
      </c>
      <c r="BD47" s="163"/>
      <c r="BE47" s="174">
        <v>-0.63232431799106503</v>
      </c>
    </row>
    <row r="48" spans="1:64" x14ac:dyDescent="0.2">
      <c r="A48" s="48" t="s">
        <v>110</v>
      </c>
      <c r="B48" s="3" t="s">
        <v>116</v>
      </c>
      <c r="D48" s="25" t="s">
        <v>16</v>
      </c>
      <c r="E48" s="28" t="s">
        <v>17</v>
      </c>
      <c r="G48" s="190">
        <v>79.956733433170996</v>
      </c>
      <c r="H48" s="185">
        <v>82.055587804878002</v>
      </c>
      <c r="I48" s="185">
        <v>84.1037646700198</v>
      </c>
      <c r="J48" s="185">
        <v>84.271688350983297</v>
      </c>
      <c r="K48" s="185">
        <v>86.864881749218995</v>
      </c>
      <c r="L48" s="191">
        <v>83.6233988083859</v>
      </c>
      <c r="M48" s="185"/>
      <c r="N48" s="192">
        <v>95.423292206040898</v>
      </c>
      <c r="O48" s="193">
        <v>95.013972956444903</v>
      </c>
      <c r="P48" s="194">
        <v>95.219429083894497</v>
      </c>
      <c r="Q48" s="185"/>
      <c r="R48" s="195">
        <v>87.3349172994226</v>
      </c>
      <c r="S48" s="168"/>
      <c r="T48" s="169">
        <v>-5.6813692293786897E-2</v>
      </c>
      <c r="U48" s="163">
        <v>0.84049987619628697</v>
      </c>
      <c r="V48" s="163">
        <v>1.3457110298581201</v>
      </c>
      <c r="W48" s="163">
        <v>-0.77436263330357702</v>
      </c>
      <c r="X48" s="163">
        <v>1.4617895212384899</v>
      </c>
      <c r="Y48" s="170">
        <v>0.58627204299674596</v>
      </c>
      <c r="Z48" s="163"/>
      <c r="AA48" s="171">
        <v>-0.81722746009075298</v>
      </c>
      <c r="AB48" s="172">
        <v>-0.72131452360444803</v>
      </c>
      <c r="AC48" s="173">
        <v>-0.76956130853998295</v>
      </c>
      <c r="AD48" s="163"/>
      <c r="AE48" s="174">
        <v>0.20937651109165101</v>
      </c>
      <c r="AG48" s="190">
        <v>78.746253298152993</v>
      </c>
      <c r="AH48" s="185">
        <v>81.863384751992697</v>
      </c>
      <c r="AI48" s="185">
        <v>83.590950580769004</v>
      </c>
      <c r="AJ48" s="185">
        <v>84.2181528613296</v>
      </c>
      <c r="AK48" s="185">
        <v>84.129832907142401</v>
      </c>
      <c r="AL48" s="191">
        <v>82.673860129652297</v>
      </c>
      <c r="AM48" s="185"/>
      <c r="AN48" s="192">
        <v>94.3830777869413</v>
      </c>
      <c r="AO48" s="193">
        <v>94.529784411857307</v>
      </c>
      <c r="AP48" s="194">
        <v>94.456532001577003</v>
      </c>
      <c r="AQ48" s="185"/>
      <c r="AR48" s="195">
        <v>86.430138456725601</v>
      </c>
      <c r="AS48" s="168"/>
      <c r="AT48" s="169">
        <v>0.97993085244438405</v>
      </c>
      <c r="AU48" s="163">
        <v>2.1835602222314199</v>
      </c>
      <c r="AV48" s="163">
        <v>2.6709256403641599</v>
      </c>
      <c r="AW48" s="163">
        <v>2.1129715170124301</v>
      </c>
      <c r="AX48" s="163">
        <v>1.2236867759035199</v>
      </c>
      <c r="AY48" s="170">
        <v>1.8580474494562</v>
      </c>
      <c r="AZ48" s="163"/>
      <c r="BA48" s="171">
        <v>0.13590992561005399</v>
      </c>
      <c r="BB48" s="172">
        <v>-0.56696124061919895</v>
      </c>
      <c r="BC48" s="173">
        <v>-0.219567122811545</v>
      </c>
      <c r="BD48" s="163"/>
      <c r="BE48" s="174">
        <v>1.13706477920519</v>
      </c>
    </row>
    <row r="49" spans="1:57" x14ac:dyDescent="0.2">
      <c r="A49" s="49" t="s">
        <v>111</v>
      </c>
      <c r="B49" s="3" t="s">
        <v>117</v>
      </c>
      <c r="D49" s="25" t="s">
        <v>16</v>
      </c>
      <c r="E49" s="28" t="s">
        <v>17</v>
      </c>
      <c r="G49" s="196">
        <v>60.929968575860599</v>
      </c>
      <c r="H49" s="197">
        <v>61.070550683908003</v>
      </c>
      <c r="I49" s="197">
        <v>61.085077334162698</v>
      </c>
      <c r="J49" s="197">
        <v>61.117076617598499</v>
      </c>
      <c r="K49" s="197">
        <v>61.834581770916998</v>
      </c>
      <c r="L49" s="198">
        <v>61.217124879659998</v>
      </c>
      <c r="M49" s="185"/>
      <c r="N49" s="199">
        <v>68.259509790076294</v>
      </c>
      <c r="O49" s="200">
        <v>68.283114650441405</v>
      </c>
      <c r="P49" s="201">
        <v>68.271310812358294</v>
      </c>
      <c r="Q49" s="185"/>
      <c r="R49" s="202">
        <v>63.480726748939603</v>
      </c>
      <c r="S49" s="168"/>
      <c r="T49" s="175">
        <v>-2.6804681999548299</v>
      </c>
      <c r="U49" s="176">
        <v>-2.3024124220425799</v>
      </c>
      <c r="V49" s="176">
        <v>-3.24897848894217</v>
      </c>
      <c r="W49" s="176">
        <v>-3.7254539572238201</v>
      </c>
      <c r="X49" s="176">
        <v>-3.3807985018751801</v>
      </c>
      <c r="Y49" s="177">
        <v>-3.0887997099256101</v>
      </c>
      <c r="Z49" s="163"/>
      <c r="AA49" s="178">
        <v>-3.8383152108593999</v>
      </c>
      <c r="AB49" s="179">
        <v>-4.0516049612663796</v>
      </c>
      <c r="AC49" s="180">
        <v>-3.9439719914038101</v>
      </c>
      <c r="AD49" s="163"/>
      <c r="AE49" s="181">
        <v>-3.4285636438804898</v>
      </c>
      <c r="AG49" s="196">
        <v>60.743240857794802</v>
      </c>
      <c r="AH49" s="197">
        <v>61.127798093173702</v>
      </c>
      <c r="AI49" s="197">
        <v>61.473142309132797</v>
      </c>
      <c r="AJ49" s="197">
        <v>61.345649297947801</v>
      </c>
      <c r="AK49" s="197">
        <v>61.784950469113198</v>
      </c>
      <c r="AL49" s="198">
        <v>61.308515757717899</v>
      </c>
      <c r="AM49" s="185"/>
      <c r="AN49" s="199">
        <v>68.031768187554306</v>
      </c>
      <c r="AO49" s="200">
        <v>68.679705480526593</v>
      </c>
      <c r="AP49" s="201">
        <v>68.3581753246674</v>
      </c>
      <c r="AQ49" s="185"/>
      <c r="AR49" s="202">
        <v>63.583338317474599</v>
      </c>
      <c r="AS49" s="168"/>
      <c r="AT49" s="175">
        <v>-1.15309514419628</v>
      </c>
      <c r="AU49" s="176">
        <v>-1.00450557449244</v>
      </c>
      <c r="AV49" s="176">
        <v>-0.950804715207899</v>
      </c>
      <c r="AW49" s="176">
        <v>-1.6351064725109501</v>
      </c>
      <c r="AX49" s="176">
        <v>-1.75532545145874</v>
      </c>
      <c r="AY49" s="177">
        <v>-1.31141003412769</v>
      </c>
      <c r="AZ49" s="163"/>
      <c r="BA49" s="178">
        <v>-2.7207608078665699</v>
      </c>
      <c r="BB49" s="179">
        <v>-3.4425899412592602</v>
      </c>
      <c r="BC49" s="180">
        <v>-3.0906516597023299</v>
      </c>
      <c r="BD49" s="163"/>
      <c r="BE49" s="181">
        <v>-2.00655938875073</v>
      </c>
    </row>
    <row r="50" spans="1:57" x14ac:dyDescent="0.2">
      <c r="G50" s="87"/>
      <c r="H50" s="87"/>
      <c r="I50" s="87"/>
      <c r="J50" s="87"/>
      <c r="K50" s="87"/>
      <c r="L50" s="87"/>
      <c r="M50" s="87"/>
      <c r="N50" s="87"/>
      <c r="O50" s="87"/>
      <c r="P50" s="87"/>
      <c r="Q50" s="87"/>
      <c r="R50" s="87"/>
      <c r="S50" s="86"/>
      <c r="T50" s="85"/>
      <c r="U50" s="85"/>
      <c r="V50" s="85"/>
      <c r="W50" s="85"/>
      <c r="X50" s="85"/>
      <c r="Y50" s="85"/>
      <c r="Z50" s="85"/>
      <c r="AA50" s="85"/>
      <c r="AB50" s="85"/>
      <c r="AC50" s="85"/>
      <c r="AD50" s="85"/>
      <c r="AE50" s="85"/>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9"/>
  <sheetViews>
    <sheetView zoomScale="85" zoomScaleNormal="85" workbookViewId="0">
      <pane xSplit="2" ySplit="5" topLeftCell="C6" activePane="bottomRight" state="frozen"/>
      <selection activeCell="AG42" sqref="AG42:BE51"/>
      <selection pane="topRight" activeCell="AG42" sqref="AG42:BE51"/>
      <selection pane="bottomLeft" activeCell="AG42" sqref="AG42:BE51"/>
      <selection pane="bottomRight" activeCell="AG42" sqref="AG42:BE51"/>
    </sheetView>
  </sheetViews>
  <sheetFormatPr defaultColWidth="9.140625" defaultRowHeight="12.75" x14ac:dyDescent="0.2"/>
  <cols>
    <col min="1" max="1" width="20.5703125" customWidth="1"/>
    <col min="2" max="2" width="25.42578125" customWidth="1"/>
    <col min="3" max="3" width="4.140625" customWidth="1"/>
    <col min="4" max="4" width="5.7109375" customWidth="1"/>
    <col min="6" max="6" width="3.5703125" customWidth="1"/>
    <col min="13" max="13" width="5.42578125" customWidth="1"/>
    <col min="17" max="17" width="5.42578125" customWidth="1"/>
    <col min="19" max="19" width="4.5703125" customWidth="1"/>
    <col min="26" max="26" width="3.85546875" customWidth="1"/>
    <col min="30" max="30" width="3.85546875" customWidth="1"/>
    <col min="32" max="32" width="4.5703125" customWidth="1"/>
  </cols>
  <sheetData>
    <row r="1" spans="1:57" x14ac:dyDescent="0.2">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238" t="s">
        <v>5</v>
      </c>
      <c r="E2" s="239"/>
      <c r="G2" s="232" t="s">
        <v>102</v>
      </c>
      <c r="H2" s="233"/>
      <c r="I2" s="233"/>
      <c r="J2" s="233"/>
      <c r="K2" s="233"/>
      <c r="L2" s="233"/>
      <c r="M2" s="233"/>
      <c r="N2" s="233"/>
      <c r="O2" s="233"/>
      <c r="P2" s="233"/>
      <c r="Q2" s="233"/>
      <c r="R2" s="233"/>
      <c r="T2" s="232" t="s">
        <v>40</v>
      </c>
      <c r="U2" s="233"/>
      <c r="V2" s="233"/>
      <c r="W2" s="233"/>
      <c r="X2" s="233"/>
      <c r="Y2" s="233"/>
      <c r="Z2" s="233"/>
      <c r="AA2" s="233"/>
      <c r="AB2" s="233"/>
      <c r="AC2" s="233"/>
      <c r="AD2" s="233"/>
      <c r="AE2" s="233"/>
      <c r="AF2" s="4"/>
      <c r="AG2" s="232" t="s">
        <v>41</v>
      </c>
      <c r="AH2" s="233"/>
      <c r="AI2" s="233"/>
      <c r="AJ2" s="233"/>
      <c r="AK2" s="233"/>
      <c r="AL2" s="233"/>
      <c r="AM2" s="233"/>
      <c r="AN2" s="233"/>
      <c r="AO2" s="233"/>
      <c r="AP2" s="233"/>
      <c r="AQ2" s="233"/>
      <c r="AR2" s="233"/>
      <c r="AT2" s="232" t="s">
        <v>42</v>
      </c>
      <c r="AU2" s="233"/>
      <c r="AV2" s="233"/>
      <c r="AW2" s="233"/>
      <c r="AX2" s="233"/>
      <c r="AY2" s="233"/>
      <c r="AZ2" s="233"/>
      <c r="BA2" s="233"/>
      <c r="BB2" s="233"/>
      <c r="BC2" s="233"/>
      <c r="BD2" s="233"/>
      <c r="BE2" s="233"/>
    </row>
    <row r="3" spans="1:57" x14ac:dyDescent="0.2">
      <c r="A3" s="32"/>
      <c r="B3" s="32"/>
      <c r="C3" s="3"/>
      <c r="D3" s="240" t="s">
        <v>8</v>
      </c>
      <c r="E3" s="242" t="s">
        <v>9</v>
      </c>
      <c r="F3" s="5"/>
      <c r="G3" s="230" t="s">
        <v>0</v>
      </c>
      <c r="H3" s="226" t="s">
        <v>1</v>
      </c>
      <c r="I3" s="226" t="s">
        <v>10</v>
      </c>
      <c r="J3" s="226" t="s">
        <v>2</v>
      </c>
      <c r="K3" s="226" t="s">
        <v>11</v>
      </c>
      <c r="L3" s="228" t="s">
        <v>12</v>
      </c>
      <c r="M3" s="5"/>
      <c r="N3" s="230" t="s">
        <v>3</v>
      </c>
      <c r="O3" s="226" t="s">
        <v>4</v>
      </c>
      <c r="P3" s="228" t="s">
        <v>13</v>
      </c>
      <c r="Q3" s="2"/>
      <c r="R3" s="234" t="s">
        <v>14</v>
      </c>
      <c r="S3" s="2"/>
      <c r="T3" s="230" t="s">
        <v>0</v>
      </c>
      <c r="U3" s="226" t="s">
        <v>1</v>
      </c>
      <c r="V3" s="226" t="s">
        <v>10</v>
      </c>
      <c r="W3" s="226" t="s">
        <v>2</v>
      </c>
      <c r="X3" s="226" t="s">
        <v>11</v>
      </c>
      <c r="Y3" s="228" t="s">
        <v>12</v>
      </c>
      <c r="Z3" s="2"/>
      <c r="AA3" s="230" t="s">
        <v>3</v>
      </c>
      <c r="AB3" s="226" t="s">
        <v>4</v>
      </c>
      <c r="AC3" s="228" t="s">
        <v>13</v>
      </c>
      <c r="AD3" s="1"/>
      <c r="AE3" s="236" t="s">
        <v>14</v>
      </c>
      <c r="AF3" s="38"/>
      <c r="AG3" s="230" t="s">
        <v>0</v>
      </c>
      <c r="AH3" s="226" t="s">
        <v>1</v>
      </c>
      <c r="AI3" s="226" t="s">
        <v>10</v>
      </c>
      <c r="AJ3" s="226" t="s">
        <v>2</v>
      </c>
      <c r="AK3" s="226" t="s">
        <v>11</v>
      </c>
      <c r="AL3" s="228" t="s">
        <v>12</v>
      </c>
      <c r="AM3" s="5"/>
      <c r="AN3" s="230" t="s">
        <v>3</v>
      </c>
      <c r="AO3" s="226" t="s">
        <v>4</v>
      </c>
      <c r="AP3" s="228" t="s">
        <v>13</v>
      </c>
      <c r="AQ3" s="2"/>
      <c r="AR3" s="234" t="s">
        <v>14</v>
      </c>
      <c r="AS3" s="2"/>
      <c r="AT3" s="230" t="s">
        <v>0</v>
      </c>
      <c r="AU3" s="226" t="s">
        <v>1</v>
      </c>
      <c r="AV3" s="226" t="s">
        <v>10</v>
      </c>
      <c r="AW3" s="226" t="s">
        <v>2</v>
      </c>
      <c r="AX3" s="226" t="s">
        <v>11</v>
      </c>
      <c r="AY3" s="228" t="s">
        <v>12</v>
      </c>
      <c r="AZ3" s="2"/>
      <c r="BA3" s="230" t="s">
        <v>3</v>
      </c>
      <c r="BB3" s="226" t="s">
        <v>4</v>
      </c>
      <c r="BC3" s="228" t="s">
        <v>13</v>
      </c>
      <c r="BD3" s="1"/>
      <c r="BE3" s="236" t="s">
        <v>14</v>
      </c>
    </row>
    <row r="4" spans="1:57" x14ac:dyDescent="0.2">
      <c r="A4" s="32"/>
      <c r="B4" s="32"/>
      <c r="C4" s="3"/>
      <c r="D4" s="241"/>
      <c r="E4" s="243"/>
      <c r="F4" s="5"/>
      <c r="G4" s="247"/>
      <c r="H4" s="245"/>
      <c r="I4" s="245"/>
      <c r="J4" s="245"/>
      <c r="K4" s="245"/>
      <c r="L4" s="246"/>
      <c r="M4" s="5"/>
      <c r="N4" s="247"/>
      <c r="O4" s="245"/>
      <c r="P4" s="246"/>
      <c r="Q4" s="2"/>
      <c r="R4" s="248"/>
      <c r="S4" s="2"/>
      <c r="T4" s="247"/>
      <c r="U4" s="245"/>
      <c r="V4" s="245"/>
      <c r="W4" s="245"/>
      <c r="X4" s="245"/>
      <c r="Y4" s="246"/>
      <c r="Z4" s="2"/>
      <c r="AA4" s="247"/>
      <c r="AB4" s="245"/>
      <c r="AC4" s="246"/>
      <c r="AD4" s="1"/>
      <c r="AE4" s="244"/>
      <c r="AF4" s="39"/>
      <c r="AG4" s="247"/>
      <c r="AH4" s="245"/>
      <c r="AI4" s="245"/>
      <c r="AJ4" s="245"/>
      <c r="AK4" s="245"/>
      <c r="AL4" s="246"/>
      <c r="AM4" s="5"/>
      <c r="AN4" s="247"/>
      <c r="AO4" s="245"/>
      <c r="AP4" s="246"/>
      <c r="AQ4" s="2"/>
      <c r="AR4" s="248"/>
      <c r="AS4" s="2"/>
      <c r="AT4" s="247"/>
      <c r="AU4" s="245"/>
      <c r="AV4" s="245"/>
      <c r="AW4" s="245"/>
      <c r="AX4" s="245"/>
      <c r="AY4" s="246"/>
      <c r="AZ4" s="2"/>
      <c r="BA4" s="247"/>
      <c r="BB4" s="245"/>
      <c r="BC4" s="246"/>
      <c r="BD4" s="1"/>
      <c r="BE4" s="244"/>
    </row>
    <row r="5" spans="1:57" ht="14.25" x14ac:dyDescent="0.2">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
      <c r="A6" s="19" t="s">
        <v>15</v>
      </c>
      <c r="B6" s="3" t="str">
        <f>TRIM(A6)</f>
        <v>United States</v>
      </c>
      <c r="C6" s="9"/>
      <c r="D6" s="23" t="s">
        <v>16</v>
      </c>
      <c r="E6" s="26" t="s">
        <v>17</v>
      </c>
      <c r="F6" s="3"/>
      <c r="G6" s="182">
        <v>83.039222321763205</v>
      </c>
      <c r="H6" s="183">
        <v>103.424522025698</v>
      </c>
      <c r="I6" s="183">
        <v>115.51836446842201</v>
      </c>
      <c r="J6" s="183">
        <v>113.84236563050101</v>
      </c>
      <c r="K6" s="183">
        <v>107.129067417173</v>
      </c>
      <c r="L6" s="184">
        <v>104.59066946201401</v>
      </c>
      <c r="M6" s="185"/>
      <c r="N6" s="186">
        <v>120.760329536028</v>
      </c>
      <c r="O6" s="187">
        <v>120.82449146643</v>
      </c>
      <c r="P6" s="188">
        <v>120.792410101977</v>
      </c>
      <c r="Q6" s="185"/>
      <c r="R6" s="189">
        <v>109.219965608454</v>
      </c>
      <c r="S6" s="168"/>
      <c r="T6" s="160">
        <v>9.7578517281499195</v>
      </c>
      <c r="U6" s="161">
        <v>6.2458490108539397</v>
      </c>
      <c r="V6" s="161">
        <v>6.1999329621059598</v>
      </c>
      <c r="W6" s="161">
        <v>3.9375281271373801</v>
      </c>
      <c r="X6" s="161">
        <v>2.9222920619733102</v>
      </c>
      <c r="Y6" s="162">
        <v>5.5635987774535502</v>
      </c>
      <c r="Z6" s="163"/>
      <c r="AA6" s="164">
        <v>-1.0512016024035</v>
      </c>
      <c r="AB6" s="165">
        <v>-4.4054208569599496</v>
      </c>
      <c r="AC6" s="166">
        <v>-2.7576718048081399</v>
      </c>
      <c r="AD6" s="163"/>
      <c r="AE6" s="167">
        <v>2.7843134233439599</v>
      </c>
      <c r="AG6" s="182">
        <v>76.306719656090607</v>
      </c>
      <c r="AH6" s="183">
        <v>98.0601755430867</v>
      </c>
      <c r="AI6" s="183">
        <v>109.165032523655</v>
      </c>
      <c r="AJ6" s="183">
        <v>106.61726223169801</v>
      </c>
      <c r="AK6" s="183">
        <v>99.376936491541997</v>
      </c>
      <c r="AL6" s="184">
        <v>97.905160971722495</v>
      </c>
      <c r="AM6" s="185"/>
      <c r="AN6" s="186">
        <v>115.092448168915</v>
      </c>
      <c r="AO6" s="187">
        <v>119.76012484859299</v>
      </c>
      <c r="AP6" s="188">
        <v>117.42661788350399</v>
      </c>
      <c r="AQ6" s="185"/>
      <c r="AR6" s="189">
        <v>103.483656953023</v>
      </c>
      <c r="AS6" s="168"/>
      <c r="AT6" s="160">
        <v>1.39137359494244</v>
      </c>
      <c r="AU6" s="161">
        <v>2.0603168821840701</v>
      </c>
      <c r="AV6" s="161">
        <v>2.3085913739112498</v>
      </c>
      <c r="AW6" s="161">
        <v>0.62908382778238703</v>
      </c>
      <c r="AX6" s="161">
        <v>-0.54332510690345204</v>
      </c>
      <c r="AY6" s="162">
        <v>1.1601376456697201</v>
      </c>
      <c r="AZ6" s="163"/>
      <c r="BA6" s="164">
        <v>-0.53775374870038495</v>
      </c>
      <c r="BB6" s="165">
        <v>-0.86216802079585897</v>
      </c>
      <c r="BC6" s="166">
        <v>-0.70316622722759603</v>
      </c>
      <c r="BD6" s="163"/>
      <c r="BE6" s="167">
        <v>0.547323235213381</v>
      </c>
    </row>
    <row r="7" spans="1:57" x14ac:dyDescent="0.2">
      <c r="A7" s="20" t="s">
        <v>18</v>
      </c>
      <c r="B7" s="3" t="str">
        <f>TRIM(A7)</f>
        <v>Virginia</v>
      </c>
      <c r="C7" s="10"/>
      <c r="D7" s="24" t="s">
        <v>16</v>
      </c>
      <c r="E7" s="27" t="s">
        <v>17</v>
      </c>
      <c r="F7" s="3"/>
      <c r="G7" s="190">
        <v>56.495614863711602</v>
      </c>
      <c r="H7" s="185">
        <v>77.2357829893146</v>
      </c>
      <c r="I7" s="185">
        <v>87.523569792104595</v>
      </c>
      <c r="J7" s="185">
        <v>86.001723928986607</v>
      </c>
      <c r="K7" s="185">
        <v>83.936577861944002</v>
      </c>
      <c r="L7" s="191">
        <v>78.238660934031302</v>
      </c>
      <c r="M7" s="185"/>
      <c r="N7" s="192">
        <v>96.230610481272805</v>
      </c>
      <c r="O7" s="193">
        <v>96.002863567219194</v>
      </c>
      <c r="P7" s="194">
        <v>96.116737024246007</v>
      </c>
      <c r="Q7" s="185"/>
      <c r="R7" s="195">
        <v>83.346700723400303</v>
      </c>
      <c r="S7" s="168"/>
      <c r="T7" s="169">
        <v>-6.16635424115265</v>
      </c>
      <c r="U7" s="163">
        <v>-9.9182706107770002</v>
      </c>
      <c r="V7" s="163">
        <v>-10.2501906044397</v>
      </c>
      <c r="W7" s="163">
        <v>-12.272244449136601</v>
      </c>
      <c r="X7" s="163">
        <v>-4.8354135992578797</v>
      </c>
      <c r="Y7" s="170">
        <v>-8.9616045208371808</v>
      </c>
      <c r="Z7" s="163"/>
      <c r="AA7" s="171">
        <v>-8.4472553553011795E-2</v>
      </c>
      <c r="AB7" s="172">
        <v>-2.9597845048874398</v>
      </c>
      <c r="AC7" s="173">
        <v>-1.5414136240802101</v>
      </c>
      <c r="AD7" s="163"/>
      <c r="AE7" s="174">
        <v>-6.6433939268534399</v>
      </c>
      <c r="AG7" s="190">
        <v>52.954371262311199</v>
      </c>
      <c r="AH7" s="185">
        <v>76.342951617148302</v>
      </c>
      <c r="AI7" s="185">
        <v>87.841132891629698</v>
      </c>
      <c r="AJ7" s="185">
        <v>85.622602231304697</v>
      </c>
      <c r="AK7" s="185">
        <v>76.339367368629397</v>
      </c>
      <c r="AL7" s="191">
        <v>75.820082042480195</v>
      </c>
      <c r="AM7" s="185"/>
      <c r="AN7" s="192">
        <v>90.567611125557306</v>
      </c>
      <c r="AO7" s="193">
        <v>92.683062411089196</v>
      </c>
      <c r="AP7" s="194">
        <v>91.625503580095</v>
      </c>
      <c r="AQ7" s="185"/>
      <c r="AR7" s="195">
        <v>80.336426524762103</v>
      </c>
      <c r="AS7" s="168"/>
      <c r="AT7" s="169">
        <v>-2.5093733916012999</v>
      </c>
      <c r="AU7" s="163">
        <v>-3.12487849349499</v>
      </c>
      <c r="AV7" s="163">
        <v>-1.8406911140955</v>
      </c>
      <c r="AW7" s="163">
        <v>-3.3619311346039402</v>
      </c>
      <c r="AX7" s="163">
        <v>-3.6077042849351</v>
      </c>
      <c r="AY7" s="170">
        <v>-2.8966317752801798</v>
      </c>
      <c r="AZ7" s="163"/>
      <c r="BA7" s="171">
        <v>-1.3911218201145501</v>
      </c>
      <c r="BB7" s="172">
        <v>-3.44135482508766</v>
      </c>
      <c r="BC7" s="173">
        <v>-2.4385611455299201</v>
      </c>
      <c r="BD7" s="163"/>
      <c r="BE7" s="174">
        <v>-2.7482729568530702</v>
      </c>
    </row>
    <row r="8" spans="1:57" x14ac:dyDescent="0.2">
      <c r="A8" s="21" t="s">
        <v>19</v>
      </c>
      <c r="B8" s="3" t="str">
        <f t="shared" ref="B8:B43" si="0">TRIM(A8)</f>
        <v>Norfolk/Virginia Beach, VA</v>
      </c>
      <c r="C8" s="3"/>
      <c r="D8" s="24" t="s">
        <v>16</v>
      </c>
      <c r="E8" s="27" t="s">
        <v>17</v>
      </c>
      <c r="F8" s="3"/>
      <c r="G8" s="190">
        <v>49.253839488585399</v>
      </c>
      <c r="H8" s="185">
        <v>55.630216221271297</v>
      </c>
      <c r="I8" s="185">
        <v>59.4431607522611</v>
      </c>
      <c r="J8" s="185">
        <v>58.6819499679725</v>
      </c>
      <c r="K8" s="185">
        <v>60.129503120756297</v>
      </c>
      <c r="L8" s="191">
        <v>56.627733910169297</v>
      </c>
      <c r="M8" s="185"/>
      <c r="N8" s="192">
        <v>87.059583899151903</v>
      </c>
      <c r="O8" s="193">
        <v>94.283692843782802</v>
      </c>
      <c r="P8" s="194">
        <v>90.671638371467296</v>
      </c>
      <c r="Q8" s="185"/>
      <c r="R8" s="195">
        <v>66.354563756254507</v>
      </c>
      <c r="S8" s="168"/>
      <c r="T8" s="169">
        <v>0.81368114552444704</v>
      </c>
      <c r="U8" s="163">
        <v>-3.2734292582043998</v>
      </c>
      <c r="V8" s="163">
        <v>-5.9101364555461204</v>
      </c>
      <c r="W8" s="163">
        <v>-4.8397952318787496</v>
      </c>
      <c r="X8" s="163">
        <v>0.60460254136708302</v>
      </c>
      <c r="Y8" s="170">
        <v>-2.6950669589182898</v>
      </c>
      <c r="Z8" s="163"/>
      <c r="AA8" s="171">
        <v>8.5697692389425804</v>
      </c>
      <c r="AB8" s="172">
        <v>3.9789772124969902</v>
      </c>
      <c r="AC8" s="173">
        <v>6.13347582931282</v>
      </c>
      <c r="AD8" s="163"/>
      <c r="AE8" s="174">
        <v>0.57113170254922596</v>
      </c>
      <c r="AG8" s="190">
        <v>44.513026124214797</v>
      </c>
      <c r="AH8" s="185">
        <v>54.018808638636003</v>
      </c>
      <c r="AI8" s="185">
        <v>59.506646818997503</v>
      </c>
      <c r="AJ8" s="185">
        <v>61.452495003204703</v>
      </c>
      <c r="AK8" s="185">
        <v>63.056405620433203</v>
      </c>
      <c r="AL8" s="191">
        <v>56.509476441097199</v>
      </c>
      <c r="AM8" s="185"/>
      <c r="AN8" s="192">
        <v>96.526404059094901</v>
      </c>
      <c r="AO8" s="193">
        <v>102.4583065067</v>
      </c>
      <c r="AP8" s="194">
        <v>99.493267485647195</v>
      </c>
      <c r="AQ8" s="185"/>
      <c r="AR8" s="195">
        <v>68.793258152633598</v>
      </c>
      <c r="AS8" s="168"/>
      <c r="AT8" s="169">
        <v>0.99876914013718798</v>
      </c>
      <c r="AU8" s="163">
        <v>-0.80089147306928599</v>
      </c>
      <c r="AV8" s="163">
        <v>-0.77564104029505399</v>
      </c>
      <c r="AW8" s="163">
        <v>0.84752377571541604</v>
      </c>
      <c r="AX8" s="163">
        <v>0.78569296023571999</v>
      </c>
      <c r="AY8" s="170">
        <v>0.193939403601364</v>
      </c>
      <c r="AZ8" s="163"/>
      <c r="BA8" s="171">
        <v>6.3421531959521698</v>
      </c>
      <c r="BB8" s="172">
        <v>2.9823242362158999</v>
      </c>
      <c r="BC8" s="173">
        <v>4.5861907887080102</v>
      </c>
      <c r="BD8" s="163"/>
      <c r="BE8" s="174">
        <v>1.9509481231054799</v>
      </c>
    </row>
    <row r="9" spans="1:57" x14ac:dyDescent="0.2">
      <c r="A9" s="21" t="s">
        <v>20</v>
      </c>
      <c r="B9" s="3" t="s">
        <v>71</v>
      </c>
      <c r="C9" s="3"/>
      <c r="D9" s="24" t="s">
        <v>16</v>
      </c>
      <c r="E9" s="27" t="s">
        <v>17</v>
      </c>
      <c r="F9" s="3"/>
      <c r="G9" s="190">
        <v>48.4218311594516</v>
      </c>
      <c r="H9" s="185">
        <v>71.520010509016899</v>
      </c>
      <c r="I9" s="185">
        <v>81.694418176707103</v>
      </c>
      <c r="J9" s="185">
        <v>83.781687566492195</v>
      </c>
      <c r="K9" s="185">
        <v>107.288203727889</v>
      </c>
      <c r="L9" s="191">
        <v>78.541230227911598</v>
      </c>
      <c r="M9" s="185"/>
      <c r="N9" s="192">
        <v>128.76414198849599</v>
      </c>
      <c r="O9" s="193">
        <v>130.81420012541599</v>
      </c>
      <c r="P9" s="194">
        <v>129.78917105695601</v>
      </c>
      <c r="Q9" s="185"/>
      <c r="R9" s="195">
        <v>93.183499036209994</v>
      </c>
      <c r="S9" s="168"/>
      <c r="T9" s="169">
        <v>-5.8691263509981502</v>
      </c>
      <c r="U9" s="163">
        <v>-1.2577326672756499</v>
      </c>
      <c r="V9" s="163">
        <v>-10.0377299268049</v>
      </c>
      <c r="W9" s="163">
        <v>-13.9270948930958</v>
      </c>
      <c r="X9" s="163">
        <v>-8.7868076887747009</v>
      </c>
      <c r="Y9" s="170">
        <v>-8.5971493167191202</v>
      </c>
      <c r="Z9" s="163"/>
      <c r="AA9" s="171">
        <v>-4.2977853224771296</v>
      </c>
      <c r="AB9" s="172">
        <v>5.45178874005562</v>
      </c>
      <c r="AC9" s="173">
        <v>0.37915313152820201</v>
      </c>
      <c r="AD9" s="163"/>
      <c r="AE9" s="174">
        <v>-5.2244174768329303</v>
      </c>
      <c r="AG9" s="190">
        <v>47.1722528536677</v>
      </c>
      <c r="AH9" s="185">
        <v>68.507537140385907</v>
      </c>
      <c r="AI9" s="185">
        <v>81.388410426509495</v>
      </c>
      <c r="AJ9" s="185">
        <v>82.501012538110501</v>
      </c>
      <c r="AK9" s="185">
        <v>83.239357426427603</v>
      </c>
      <c r="AL9" s="191">
        <v>72.561669497246299</v>
      </c>
      <c r="AM9" s="185"/>
      <c r="AN9" s="192">
        <v>110.88797680871799</v>
      </c>
      <c r="AO9" s="193">
        <v>114.16574643137299</v>
      </c>
      <c r="AP9" s="194">
        <v>112.526861620045</v>
      </c>
      <c r="AQ9" s="185"/>
      <c r="AR9" s="195">
        <v>83.980242910027002</v>
      </c>
      <c r="AS9" s="168"/>
      <c r="AT9" s="169">
        <v>-3.4634958448369799</v>
      </c>
      <c r="AU9" s="163">
        <v>0.66862663064205496</v>
      </c>
      <c r="AV9" s="163">
        <v>0.90364972067090399</v>
      </c>
      <c r="AW9" s="163">
        <v>2.98770917701804</v>
      </c>
      <c r="AX9" s="163">
        <v>-5.2011297750248504</v>
      </c>
      <c r="AY9" s="170">
        <v>-0.73388678875872404</v>
      </c>
      <c r="AZ9" s="163"/>
      <c r="BA9" s="171">
        <v>-8.7264415446788295</v>
      </c>
      <c r="BB9" s="172">
        <v>-6.7166467730802504</v>
      </c>
      <c r="BC9" s="173">
        <v>-7.7177397300674997</v>
      </c>
      <c r="BD9" s="163"/>
      <c r="BE9" s="174">
        <v>-3.52129047365323</v>
      </c>
    </row>
    <row r="10" spans="1:57" x14ac:dyDescent="0.2">
      <c r="A10" s="21" t="s">
        <v>21</v>
      </c>
      <c r="B10" s="3" t="str">
        <f t="shared" si="0"/>
        <v>Virginia Area</v>
      </c>
      <c r="C10" s="3"/>
      <c r="D10" s="24" t="s">
        <v>16</v>
      </c>
      <c r="E10" s="27" t="s">
        <v>17</v>
      </c>
      <c r="F10" s="3"/>
      <c r="G10" s="190">
        <v>39.191986801364997</v>
      </c>
      <c r="H10" s="185">
        <v>53.007412479942097</v>
      </c>
      <c r="I10" s="185">
        <v>59.387879856261399</v>
      </c>
      <c r="J10" s="185">
        <v>65.102724252491598</v>
      </c>
      <c r="K10" s="185">
        <v>69.431622898209994</v>
      </c>
      <c r="L10" s="191">
        <v>57.224380435372098</v>
      </c>
      <c r="M10" s="185"/>
      <c r="N10" s="192">
        <v>88.697527797866499</v>
      </c>
      <c r="O10" s="193">
        <v>80.662800804556099</v>
      </c>
      <c r="P10" s="194">
        <v>84.680164301211306</v>
      </c>
      <c r="Q10" s="185"/>
      <c r="R10" s="195">
        <v>65.068991418387498</v>
      </c>
      <c r="S10" s="168"/>
      <c r="T10" s="169">
        <v>-3.9163975759316099</v>
      </c>
      <c r="U10" s="163">
        <v>-7.9725552920754197</v>
      </c>
      <c r="V10" s="163">
        <v>-1.1229708175661699</v>
      </c>
      <c r="W10" s="163">
        <v>4.8479873859462401</v>
      </c>
      <c r="X10" s="163">
        <v>9.6695407877486499</v>
      </c>
      <c r="Y10" s="170">
        <v>0.79906145098154202</v>
      </c>
      <c r="Z10" s="163"/>
      <c r="AA10" s="171">
        <v>5.9297461864134702</v>
      </c>
      <c r="AB10" s="172">
        <v>0.26904286863403398</v>
      </c>
      <c r="AC10" s="173">
        <v>3.1560440976885902</v>
      </c>
      <c r="AD10" s="163"/>
      <c r="AE10" s="174">
        <v>1.6629216115279399</v>
      </c>
      <c r="AG10" s="190">
        <v>38.219554839439098</v>
      </c>
      <c r="AH10" s="185">
        <v>54.160157677521397</v>
      </c>
      <c r="AI10" s="185">
        <v>59.1701810832202</v>
      </c>
      <c r="AJ10" s="185">
        <v>59.965273518769699</v>
      </c>
      <c r="AK10" s="185">
        <v>59.427778619523799</v>
      </c>
      <c r="AL10" s="191">
        <v>54.188595071692497</v>
      </c>
      <c r="AM10" s="185"/>
      <c r="AN10" s="192">
        <v>79.327241591804594</v>
      </c>
      <c r="AO10" s="193">
        <v>75.970043844532697</v>
      </c>
      <c r="AP10" s="194">
        <v>77.648130415124101</v>
      </c>
      <c r="AQ10" s="185"/>
      <c r="AR10" s="195">
        <v>60.8928026094449</v>
      </c>
      <c r="AS10" s="168"/>
      <c r="AT10" s="169">
        <v>-1.4458900130778001</v>
      </c>
      <c r="AU10" s="163">
        <v>-0.34909270918944801</v>
      </c>
      <c r="AV10" s="163">
        <v>3.6212086525639799</v>
      </c>
      <c r="AW10" s="163">
        <v>2.0744025557485801</v>
      </c>
      <c r="AX10" s="163">
        <v>1.0596242816230601</v>
      </c>
      <c r="AY10" s="170">
        <v>1.1797293512248199</v>
      </c>
      <c r="AZ10" s="163"/>
      <c r="BA10" s="171">
        <v>2.2973301759328502</v>
      </c>
      <c r="BB10" s="172">
        <v>-0.411213184476866</v>
      </c>
      <c r="BC10" s="173">
        <v>0.953502959859444</v>
      </c>
      <c r="BD10" s="163"/>
      <c r="BE10" s="174">
        <v>1.09469777447993</v>
      </c>
    </row>
    <row r="11" spans="1:57" x14ac:dyDescent="0.2">
      <c r="A11" s="34" t="s">
        <v>22</v>
      </c>
      <c r="B11" s="3" t="str">
        <f t="shared" si="0"/>
        <v>Washington, DC</v>
      </c>
      <c r="C11" s="3"/>
      <c r="D11" s="24" t="s">
        <v>16</v>
      </c>
      <c r="E11" s="27" t="s">
        <v>17</v>
      </c>
      <c r="F11" s="3"/>
      <c r="G11" s="190">
        <v>100.353280437227</v>
      </c>
      <c r="H11" s="185">
        <v>142.22360185575701</v>
      </c>
      <c r="I11" s="185">
        <v>162.31827525305701</v>
      </c>
      <c r="J11" s="185">
        <v>151.933130974975</v>
      </c>
      <c r="K11" s="185">
        <v>129.277660797132</v>
      </c>
      <c r="L11" s="191">
        <v>137.22118986362901</v>
      </c>
      <c r="M11" s="185"/>
      <c r="N11" s="192">
        <v>123.282163468297</v>
      </c>
      <c r="O11" s="193">
        <v>124.071043336145</v>
      </c>
      <c r="P11" s="194">
        <v>123.67660340222101</v>
      </c>
      <c r="Q11" s="185"/>
      <c r="R11" s="195">
        <v>133.35130801751299</v>
      </c>
      <c r="S11" s="168"/>
      <c r="T11" s="169">
        <v>-10.616764415302001</v>
      </c>
      <c r="U11" s="163">
        <v>-20.873989130400599</v>
      </c>
      <c r="V11" s="163">
        <v>-21.646465370999199</v>
      </c>
      <c r="W11" s="163">
        <v>-23.4752071185641</v>
      </c>
      <c r="X11" s="163">
        <v>-13.044376694845701</v>
      </c>
      <c r="Y11" s="170">
        <v>-18.937328627785998</v>
      </c>
      <c r="Z11" s="163"/>
      <c r="AA11" s="171">
        <v>-10.566765675075199</v>
      </c>
      <c r="AB11" s="172">
        <v>-18.196367020995002</v>
      </c>
      <c r="AC11" s="173">
        <v>-14.5636785797161</v>
      </c>
      <c r="AD11" s="163"/>
      <c r="AE11" s="174">
        <v>-17.8225818978541</v>
      </c>
      <c r="AG11" s="190">
        <v>103.509540651799</v>
      </c>
      <c r="AH11" s="185">
        <v>156.902251994587</v>
      </c>
      <c r="AI11" s="185">
        <v>178.66324061137999</v>
      </c>
      <c r="AJ11" s="185">
        <v>157.69214251194899</v>
      </c>
      <c r="AK11" s="185">
        <v>117.141140605229</v>
      </c>
      <c r="AL11" s="191">
        <v>142.781663274989</v>
      </c>
      <c r="AM11" s="185"/>
      <c r="AN11" s="192">
        <v>106.484463416455</v>
      </c>
      <c r="AO11" s="193">
        <v>114.077009722515</v>
      </c>
      <c r="AP11" s="194">
        <v>110.280736569485</v>
      </c>
      <c r="AQ11" s="185"/>
      <c r="AR11" s="195">
        <v>133.49568421627399</v>
      </c>
      <c r="AS11" s="168"/>
      <c r="AT11" s="169">
        <v>-1.15028177369611</v>
      </c>
      <c r="AU11" s="163">
        <v>-2.6084343703635202</v>
      </c>
      <c r="AV11" s="163">
        <v>-3.8736418565660702</v>
      </c>
      <c r="AW11" s="163">
        <v>-9.3646129159957905</v>
      </c>
      <c r="AX11" s="163">
        <v>-10.577370412782299</v>
      </c>
      <c r="AY11" s="170">
        <v>-5.6505371592053599</v>
      </c>
      <c r="AZ11" s="163"/>
      <c r="BA11" s="171">
        <v>-8.8582741594146608</v>
      </c>
      <c r="BB11" s="172">
        <v>-10.4573614861688</v>
      </c>
      <c r="BC11" s="173">
        <v>-9.69240664926369</v>
      </c>
      <c r="BD11" s="163"/>
      <c r="BE11" s="174">
        <v>-6.63760766699599</v>
      </c>
    </row>
    <row r="12" spans="1:57" x14ac:dyDescent="0.2">
      <c r="A12" s="21" t="s">
        <v>23</v>
      </c>
      <c r="B12" s="3" t="str">
        <f t="shared" si="0"/>
        <v>Arlington, VA</v>
      </c>
      <c r="C12" s="3"/>
      <c r="D12" s="24" t="s">
        <v>16</v>
      </c>
      <c r="E12" s="27" t="s">
        <v>17</v>
      </c>
      <c r="F12" s="3"/>
      <c r="G12" s="190">
        <v>132.245184950327</v>
      </c>
      <c r="H12" s="185">
        <v>184.60506975269399</v>
      </c>
      <c r="I12" s="185">
        <v>206.45335024307701</v>
      </c>
      <c r="J12" s="185">
        <v>172.37067638976899</v>
      </c>
      <c r="K12" s="185">
        <v>146.72073768759199</v>
      </c>
      <c r="L12" s="191">
        <v>168.47900380469201</v>
      </c>
      <c r="M12" s="185"/>
      <c r="N12" s="192">
        <v>112.403912492073</v>
      </c>
      <c r="O12" s="193">
        <v>119.24578313252999</v>
      </c>
      <c r="P12" s="194">
        <v>115.824847812301</v>
      </c>
      <c r="Q12" s="185"/>
      <c r="R12" s="195">
        <v>153.43495923543699</v>
      </c>
      <c r="S12" s="168"/>
      <c r="T12" s="169">
        <v>-12.6648968156195</v>
      </c>
      <c r="U12" s="163">
        <v>-18.567903490740601</v>
      </c>
      <c r="V12" s="163">
        <v>-19.044548738227299</v>
      </c>
      <c r="W12" s="163">
        <v>-31.659202137347702</v>
      </c>
      <c r="X12" s="163">
        <v>-25.110675816161599</v>
      </c>
      <c r="Y12" s="170">
        <v>-22.092853131166301</v>
      </c>
      <c r="Z12" s="163"/>
      <c r="AA12" s="171">
        <v>-23.431286617129501</v>
      </c>
      <c r="AB12" s="172">
        <v>-23.2926809220276</v>
      </c>
      <c r="AC12" s="173">
        <v>-23.3599994977371</v>
      </c>
      <c r="AD12" s="163"/>
      <c r="AE12" s="174">
        <v>-22.3696824080005</v>
      </c>
      <c r="AG12" s="190">
        <v>120.57330347706601</v>
      </c>
      <c r="AH12" s="185">
        <v>192.006485415345</v>
      </c>
      <c r="AI12" s="185">
        <v>220.61863823715899</v>
      </c>
      <c r="AJ12" s="185">
        <v>188.40212640033801</v>
      </c>
      <c r="AK12" s="185">
        <v>136.71648409427101</v>
      </c>
      <c r="AL12" s="191">
        <v>171.663407524836</v>
      </c>
      <c r="AM12" s="185"/>
      <c r="AN12" s="192">
        <v>102.688965070809</v>
      </c>
      <c r="AO12" s="193">
        <v>110.73946813569999</v>
      </c>
      <c r="AP12" s="194">
        <v>106.714216603255</v>
      </c>
      <c r="AQ12" s="185"/>
      <c r="AR12" s="195">
        <v>153.10649583295501</v>
      </c>
      <c r="AS12" s="168"/>
      <c r="AT12" s="169">
        <v>-5.7970626869425601</v>
      </c>
      <c r="AU12" s="163">
        <v>-6.35612048886665</v>
      </c>
      <c r="AV12" s="163">
        <v>-4.2226949496858497</v>
      </c>
      <c r="AW12" s="163">
        <v>-14.9734249809001</v>
      </c>
      <c r="AX12" s="163">
        <v>-16.691112120103799</v>
      </c>
      <c r="AY12" s="170">
        <v>-9.5619028883562507</v>
      </c>
      <c r="AZ12" s="163"/>
      <c r="BA12" s="171">
        <v>-15.7594639558277</v>
      </c>
      <c r="BB12" s="172">
        <v>-14.755667347645799</v>
      </c>
      <c r="BC12" s="173">
        <v>-15.241603081907201</v>
      </c>
      <c r="BD12" s="163"/>
      <c r="BE12" s="174">
        <v>-10.7528640123426</v>
      </c>
    </row>
    <row r="13" spans="1:57" x14ac:dyDescent="0.2">
      <c r="A13" s="21" t="s">
        <v>24</v>
      </c>
      <c r="B13" s="3" t="str">
        <f t="shared" si="0"/>
        <v>Suburban Virginia Area</v>
      </c>
      <c r="C13" s="3"/>
      <c r="D13" s="24" t="s">
        <v>16</v>
      </c>
      <c r="E13" s="27" t="s">
        <v>17</v>
      </c>
      <c r="F13" s="3"/>
      <c r="G13" s="190">
        <v>73.876995090016294</v>
      </c>
      <c r="H13" s="185">
        <v>95.727440261865695</v>
      </c>
      <c r="I13" s="185">
        <v>105.082831423895</v>
      </c>
      <c r="J13" s="185">
        <v>99.673306055646407</v>
      </c>
      <c r="K13" s="185">
        <v>85.828689034369802</v>
      </c>
      <c r="L13" s="191">
        <v>92.037852373158699</v>
      </c>
      <c r="M13" s="185"/>
      <c r="N13" s="192">
        <v>89.903787234042497</v>
      </c>
      <c r="O13" s="193">
        <v>98.320996726677507</v>
      </c>
      <c r="P13" s="194">
        <v>94.112391980360002</v>
      </c>
      <c r="Q13" s="185"/>
      <c r="R13" s="195">
        <v>92.630577975216198</v>
      </c>
      <c r="S13" s="168"/>
      <c r="T13" s="169">
        <v>6.7444549324958398</v>
      </c>
      <c r="U13" s="163">
        <v>-7.1183064484550496</v>
      </c>
      <c r="V13" s="163">
        <v>-10.413833923235501</v>
      </c>
      <c r="W13" s="163">
        <v>-13.0574654590894</v>
      </c>
      <c r="X13" s="163">
        <v>-1.7076995582162999</v>
      </c>
      <c r="Y13" s="170">
        <v>-6.3768644795068203</v>
      </c>
      <c r="Z13" s="163"/>
      <c r="AA13" s="171">
        <v>-9.1314701039029398</v>
      </c>
      <c r="AB13" s="172">
        <v>-7.5209155005280097</v>
      </c>
      <c r="AC13" s="173">
        <v>-8.2972439813783101</v>
      </c>
      <c r="AD13" s="163"/>
      <c r="AE13" s="174">
        <v>-6.9425566703898598</v>
      </c>
      <c r="AG13" s="190">
        <v>68.736849836333803</v>
      </c>
      <c r="AH13" s="185">
        <v>94.227168166939407</v>
      </c>
      <c r="AI13" s="185">
        <v>103.042410801963</v>
      </c>
      <c r="AJ13" s="185">
        <v>101.185857610474</v>
      </c>
      <c r="AK13" s="185">
        <v>85.727009410801898</v>
      </c>
      <c r="AL13" s="191">
        <v>90.583859165302698</v>
      </c>
      <c r="AM13" s="185"/>
      <c r="AN13" s="192">
        <v>81.207060556464796</v>
      </c>
      <c r="AO13" s="193">
        <v>91.738801963993396</v>
      </c>
      <c r="AP13" s="194">
        <v>86.472931260229103</v>
      </c>
      <c r="AQ13" s="185"/>
      <c r="AR13" s="195">
        <v>89.409308335281693</v>
      </c>
      <c r="AS13" s="168"/>
      <c r="AT13" s="169">
        <v>6.88510212893532</v>
      </c>
      <c r="AU13" s="163">
        <v>-2.17253380185943</v>
      </c>
      <c r="AV13" s="163">
        <v>-5.2407982930457502</v>
      </c>
      <c r="AW13" s="163">
        <v>-3.6303675558839101</v>
      </c>
      <c r="AX13" s="163">
        <v>2.8520787612290999</v>
      </c>
      <c r="AY13" s="170">
        <v>-1.04831964367002</v>
      </c>
      <c r="AZ13" s="163"/>
      <c r="BA13" s="171">
        <v>-3.1491440989475401</v>
      </c>
      <c r="BB13" s="172">
        <v>-0.14662856762999699</v>
      </c>
      <c r="BC13" s="173">
        <v>-1.57931710968234</v>
      </c>
      <c r="BD13" s="163"/>
      <c r="BE13" s="174">
        <v>-1.19565617996449</v>
      </c>
    </row>
    <row r="14" spans="1:57" x14ac:dyDescent="0.2">
      <c r="A14" s="21" t="s">
        <v>25</v>
      </c>
      <c r="B14" s="3" t="str">
        <f t="shared" si="0"/>
        <v>Alexandria, VA</v>
      </c>
      <c r="C14" s="3"/>
      <c r="D14" s="24" t="s">
        <v>16</v>
      </c>
      <c r="E14" s="27" t="s">
        <v>17</v>
      </c>
      <c r="F14" s="3"/>
      <c r="G14" s="190">
        <v>76.425013345711903</v>
      </c>
      <c r="H14" s="185">
        <v>118.641324126726</v>
      </c>
      <c r="I14" s="185">
        <v>130.28737959846799</v>
      </c>
      <c r="J14" s="185">
        <v>114.331110595334</v>
      </c>
      <c r="K14" s="185">
        <v>98.185818730416599</v>
      </c>
      <c r="L14" s="191">
        <v>107.574129279331</v>
      </c>
      <c r="M14" s="185"/>
      <c r="N14" s="192">
        <v>93.791730300568602</v>
      </c>
      <c r="O14" s="193">
        <v>95.270507137054594</v>
      </c>
      <c r="P14" s="194">
        <v>94.531118718811598</v>
      </c>
      <c r="Q14" s="185"/>
      <c r="R14" s="195">
        <v>103.847554833468</v>
      </c>
      <c r="S14" s="168"/>
      <c r="T14" s="169">
        <v>-14.7234646400454</v>
      </c>
      <c r="U14" s="163">
        <v>-18.329496469970302</v>
      </c>
      <c r="V14" s="163">
        <v>-22.951809894144699</v>
      </c>
      <c r="W14" s="163">
        <v>-30.487525147604298</v>
      </c>
      <c r="X14" s="163">
        <v>-19.512675358366401</v>
      </c>
      <c r="Y14" s="170">
        <v>-22.0987499456736</v>
      </c>
      <c r="Z14" s="163"/>
      <c r="AA14" s="171">
        <v>-11.8016639224046</v>
      </c>
      <c r="AB14" s="172">
        <v>-22.750418027199199</v>
      </c>
      <c r="AC14" s="173">
        <v>-17.680924793016501</v>
      </c>
      <c r="AD14" s="163"/>
      <c r="AE14" s="174">
        <v>-20.996024324460699</v>
      </c>
      <c r="AG14" s="190">
        <v>72.793129279331495</v>
      </c>
      <c r="AH14" s="185">
        <v>114.091470639433</v>
      </c>
      <c r="AI14" s="185">
        <v>131.171011953115</v>
      </c>
      <c r="AJ14" s="185">
        <v>122.17921144249701</v>
      </c>
      <c r="AK14" s="185">
        <v>96.313846466287501</v>
      </c>
      <c r="AL14" s="191">
        <v>107.309733956133</v>
      </c>
      <c r="AM14" s="185"/>
      <c r="AN14" s="192">
        <v>85.438271730300499</v>
      </c>
      <c r="AO14" s="193">
        <v>90.694040269235202</v>
      </c>
      <c r="AP14" s="194">
        <v>88.066155999767901</v>
      </c>
      <c r="AQ14" s="185"/>
      <c r="AR14" s="195">
        <v>101.811568825743</v>
      </c>
      <c r="AS14" s="168"/>
      <c r="AT14" s="169">
        <v>-13.2011480446048</v>
      </c>
      <c r="AU14" s="163">
        <v>-12.078977796124301</v>
      </c>
      <c r="AV14" s="163">
        <v>-14.3233673249087</v>
      </c>
      <c r="AW14" s="163">
        <v>-16.291712176144902</v>
      </c>
      <c r="AX14" s="163">
        <v>-15.2116244173566</v>
      </c>
      <c r="AY14" s="170">
        <v>-14.327897518330699</v>
      </c>
      <c r="AZ14" s="163"/>
      <c r="BA14" s="171">
        <v>-15.502499867026399</v>
      </c>
      <c r="BB14" s="172">
        <v>-18.817505314380899</v>
      </c>
      <c r="BC14" s="173">
        <v>-17.242577101807999</v>
      </c>
      <c r="BD14" s="163"/>
      <c r="BE14" s="174">
        <v>-15.067167944160399</v>
      </c>
    </row>
    <row r="15" spans="1:57" x14ac:dyDescent="0.2">
      <c r="A15" s="21" t="s">
        <v>26</v>
      </c>
      <c r="B15" s="3" t="str">
        <f t="shared" si="0"/>
        <v>Fairfax/Tysons Corner, VA</v>
      </c>
      <c r="C15" s="3"/>
      <c r="D15" s="24" t="s">
        <v>16</v>
      </c>
      <c r="E15" s="27" t="s">
        <v>17</v>
      </c>
      <c r="F15" s="3"/>
      <c r="G15" s="190">
        <v>79.417359057301198</v>
      </c>
      <c r="H15" s="185">
        <v>127.820027726432</v>
      </c>
      <c r="I15" s="185">
        <v>163.86438077634</v>
      </c>
      <c r="J15" s="185">
        <v>153.59675716266099</v>
      </c>
      <c r="K15" s="185">
        <v>101.73371649722699</v>
      </c>
      <c r="L15" s="191">
        <v>125.286448243992</v>
      </c>
      <c r="M15" s="185"/>
      <c r="N15" s="192">
        <v>83.079818622920499</v>
      </c>
      <c r="O15" s="193">
        <v>83.435423983364103</v>
      </c>
      <c r="P15" s="194">
        <v>83.257621303142301</v>
      </c>
      <c r="Q15" s="185"/>
      <c r="R15" s="195">
        <v>113.278211975178</v>
      </c>
      <c r="S15" s="168"/>
      <c r="T15" s="169">
        <v>-0.538746870331546</v>
      </c>
      <c r="U15" s="163">
        <v>-16.935222973894501</v>
      </c>
      <c r="V15" s="163">
        <v>-11.7016128791015</v>
      </c>
      <c r="W15" s="163">
        <v>-15.216533226122801</v>
      </c>
      <c r="X15" s="163">
        <v>-15.284815798122199</v>
      </c>
      <c r="Y15" s="170">
        <v>-13.0631912085806</v>
      </c>
      <c r="Z15" s="163"/>
      <c r="AA15" s="171">
        <v>-10.884389908395301</v>
      </c>
      <c r="AB15" s="172">
        <v>-22.207927555384799</v>
      </c>
      <c r="AC15" s="173">
        <v>-16.9423045060513</v>
      </c>
      <c r="AD15" s="163"/>
      <c r="AE15" s="174">
        <v>-13.907550373018999</v>
      </c>
      <c r="AG15" s="190">
        <v>72.498714475508294</v>
      </c>
      <c r="AH15" s="185">
        <v>123.974412257393</v>
      </c>
      <c r="AI15" s="185">
        <v>159.219054990757</v>
      </c>
      <c r="AJ15" s="185">
        <v>149.17741739833599</v>
      </c>
      <c r="AK15" s="185">
        <v>103.275270910351</v>
      </c>
      <c r="AL15" s="191">
        <v>121.62897400646899</v>
      </c>
      <c r="AM15" s="185"/>
      <c r="AN15" s="192">
        <v>84.264485616913106</v>
      </c>
      <c r="AO15" s="193">
        <v>82.851704597966702</v>
      </c>
      <c r="AP15" s="194">
        <v>83.558095107439897</v>
      </c>
      <c r="AQ15" s="185"/>
      <c r="AR15" s="195">
        <v>110.751580035318</v>
      </c>
      <c r="AS15" s="168"/>
      <c r="AT15" s="169">
        <v>5.1313228392678596</v>
      </c>
      <c r="AU15" s="163">
        <v>-2.5772833445818901</v>
      </c>
      <c r="AV15" s="163">
        <v>-1.5649000580146599</v>
      </c>
      <c r="AW15" s="163">
        <v>-4.4098766827857201</v>
      </c>
      <c r="AX15" s="163">
        <v>-0.233753482321682</v>
      </c>
      <c r="AY15" s="170">
        <v>-1.52157707544355</v>
      </c>
      <c r="AZ15" s="163"/>
      <c r="BA15" s="171">
        <v>-2.0676595577556598</v>
      </c>
      <c r="BB15" s="172">
        <v>-9.4281196209460898</v>
      </c>
      <c r="BC15" s="173">
        <v>-5.8605152136433301</v>
      </c>
      <c r="BD15" s="163"/>
      <c r="BE15" s="174">
        <v>-2.49036723214929</v>
      </c>
    </row>
    <row r="16" spans="1:57" x14ac:dyDescent="0.2">
      <c r="A16" s="21" t="s">
        <v>27</v>
      </c>
      <c r="B16" s="3" t="str">
        <f t="shared" si="0"/>
        <v>I-95 Fredericksburg, VA</v>
      </c>
      <c r="C16" s="3"/>
      <c r="D16" s="24" t="s">
        <v>16</v>
      </c>
      <c r="E16" s="27" t="s">
        <v>17</v>
      </c>
      <c r="F16" s="3"/>
      <c r="G16" s="190">
        <v>46.9919332744144</v>
      </c>
      <c r="H16" s="185">
        <v>58.585656208572601</v>
      </c>
      <c r="I16" s="185">
        <v>66.700461776403003</v>
      </c>
      <c r="J16" s="185">
        <v>71.188218073353895</v>
      </c>
      <c r="K16" s="185">
        <v>79.841386433937203</v>
      </c>
      <c r="L16" s="191">
        <v>64.661531153336199</v>
      </c>
      <c r="M16" s="185"/>
      <c r="N16" s="192">
        <v>109.18851303579299</v>
      </c>
      <c r="O16" s="193">
        <v>100.841504639858</v>
      </c>
      <c r="P16" s="194">
        <v>105.01500883782499</v>
      </c>
      <c r="Q16" s="185"/>
      <c r="R16" s="195">
        <v>76.191096206047504</v>
      </c>
      <c r="S16" s="168"/>
      <c r="T16" s="169">
        <v>-1.2126624423666601</v>
      </c>
      <c r="U16" s="163">
        <v>-5.3834088485859697</v>
      </c>
      <c r="V16" s="163">
        <v>-2.6529383802675199</v>
      </c>
      <c r="W16" s="163">
        <v>0.852850188592568</v>
      </c>
      <c r="X16" s="163">
        <v>6.1319098400087899</v>
      </c>
      <c r="Y16" s="170">
        <v>-0.15842497301057301</v>
      </c>
      <c r="Z16" s="163"/>
      <c r="AA16" s="171">
        <v>9.9593805803889897</v>
      </c>
      <c r="AB16" s="172">
        <v>6.3616796145599999</v>
      </c>
      <c r="AC16" s="173">
        <v>8.2021302439848203</v>
      </c>
      <c r="AD16" s="163"/>
      <c r="AE16" s="174">
        <v>2.9749323993113901</v>
      </c>
      <c r="AG16" s="190">
        <v>46.620044741493501</v>
      </c>
      <c r="AH16" s="185">
        <v>59.113209511710103</v>
      </c>
      <c r="AI16" s="185">
        <v>66.899544023420205</v>
      </c>
      <c r="AJ16" s="185">
        <v>69.742024690676004</v>
      </c>
      <c r="AK16" s="185">
        <v>67.501987682280102</v>
      </c>
      <c r="AL16" s="191">
        <v>61.975362129916</v>
      </c>
      <c r="AM16" s="185"/>
      <c r="AN16" s="192">
        <v>90.566938521873595</v>
      </c>
      <c r="AO16" s="193">
        <v>95.194130026513406</v>
      </c>
      <c r="AP16" s="194">
        <v>92.880534274193494</v>
      </c>
      <c r="AQ16" s="185"/>
      <c r="AR16" s="195">
        <v>70.805411313995293</v>
      </c>
      <c r="AS16" s="168"/>
      <c r="AT16" s="169">
        <v>-1.92272239581237</v>
      </c>
      <c r="AU16" s="163">
        <v>-3.02848792907827</v>
      </c>
      <c r="AV16" s="163">
        <v>-0.82875185707350196</v>
      </c>
      <c r="AW16" s="163">
        <v>-1.9210103519717801</v>
      </c>
      <c r="AX16" s="163">
        <v>-4.7152721466769103</v>
      </c>
      <c r="AY16" s="170">
        <v>-2.5245367466793298</v>
      </c>
      <c r="AZ16" s="163"/>
      <c r="BA16" s="171">
        <v>4.7434657354217196</v>
      </c>
      <c r="BB16" s="172">
        <v>5.6466934483828997</v>
      </c>
      <c r="BC16" s="173">
        <v>5.20439117794783</v>
      </c>
      <c r="BD16" s="163"/>
      <c r="BE16" s="174">
        <v>0.253048130225415</v>
      </c>
    </row>
    <row r="17" spans="1:70" x14ac:dyDescent="0.2">
      <c r="A17" s="21" t="s">
        <v>28</v>
      </c>
      <c r="B17" s="3" t="str">
        <f t="shared" si="0"/>
        <v>Dulles Airport Area, VA</v>
      </c>
      <c r="C17" s="3"/>
      <c r="D17" s="24" t="s">
        <v>16</v>
      </c>
      <c r="E17" s="27" t="s">
        <v>17</v>
      </c>
      <c r="F17" s="3"/>
      <c r="G17" s="190">
        <v>69.446678383128202</v>
      </c>
      <c r="H17" s="185">
        <v>108.978790121172</v>
      </c>
      <c r="I17" s="185">
        <v>130.244001479974</v>
      </c>
      <c r="J17" s="185">
        <v>132.04238183331699</v>
      </c>
      <c r="K17" s="185">
        <v>104.995984645268</v>
      </c>
      <c r="L17" s="191">
        <v>109.14156729257201</v>
      </c>
      <c r="M17" s="185"/>
      <c r="N17" s="192">
        <v>82.725756174266905</v>
      </c>
      <c r="O17" s="193">
        <v>75.537053926556197</v>
      </c>
      <c r="P17" s="194">
        <v>79.131405050411601</v>
      </c>
      <c r="Q17" s="185"/>
      <c r="R17" s="195">
        <v>100.56723522338299</v>
      </c>
      <c r="S17" s="168"/>
      <c r="T17" s="169">
        <v>-1.16357852915392</v>
      </c>
      <c r="U17" s="163">
        <v>-8.2739695595934197</v>
      </c>
      <c r="V17" s="163">
        <v>-7.4912422203251703</v>
      </c>
      <c r="W17" s="163">
        <v>-6.7975632164214703</v>
      </c>
      <c r="X17" s="163">
        <v>4.1585477477022996</v>
      </c>
      <c r="Y17" s="170">
        <v>-4.6533631998654199</v>
      </c>
      <c r="Z17" s="163"/>
      <c r="AA17" s="171">
        <v>7.9716367579144096</v>
      </c>
      <c r="AB17" s="172">
        <v>-4.0297778738469301</v>
      </c>
      <c r="AC17" s="173">
        <v>1.8901559956279299</v>
      </c>
      <c r="AD17" s="163"/>
      <c r="AE17" s="174">
        <v>-3.2565933503463498</v>
      </c>
      <c r="AG17" s="190">
        <v>62.820869947275902</v>
      </c>
      <c r="AH17" s="185">
        <v>103.775113773008</v>
      </c>
      <c r="AI17" s="185">
        <v>128.12376537785499</v>
      </c>
      <c r="AJ17" s="185">
        <v>124.032810794561</v>
      </c>
      <c r="AK17" s="185">
        <v>93.294202201461403</v>
      </c>
      <c r="AL17" s="191">
        <v>102.409352418832</v>
      </c>
      <c r="AM17" s="185"/>
      <c r="AN17" s="192">
        <v>75.767491443899701</v>
      </c>
      <c r="AO17" s="193">
        <v>73.355229858477401</v>
      </c>
      <c r="AP17" s="194">
        <v>74.561360651188593</v>
      </c>
      <c r="AQ17" s="185"/>
      <c r="AR17" s="195">
        <v>94.452783342362906</v>
      </c>
      <c r="AS17" s="168"/>
      <c r="AT17" s="169">
        <v>-2.19443358710696</v>
      </c>
      <c r="AU17" s="163">
        <v>-3.1743941461516001</v>
      </c>
      <c r="AV17" s="163">
        <v>1.75453971983048</v>
      </c>
      <c r="AW17" s="163">
        <v>2.7015189834834099</v>
      </c>
      <c r="AX17" s="163">
        <v>2.7389652075685</v>
      </c>
      <c r="AY17" s="170">
        <v>0.61845201702718</v>
      </c>
      <c r="AZ17" s="163"/>
      <c r="BA17" s="171">
        <v>1.3662607868688901</v>
      </c>
      <c r="BB17" s="172">
        <v>-4.0444197796598198</v>
      </c>
      <c r="BC17" s="173">
        <v>-1.3695124761839099</v>
      </c>
      <c r="BD17" s="163"/>
      <c r="BE17" s="174">
        <v>0.16311152675969201</v>
      </c>
    </row>
    <row r="18" spans="1:70" x14ac:dyDescent="0.2">
      <c r="A18" s="21" t="s">
        <v>29</v>
      </c>
      <c r="B18" s="3" t="str">
        <f t="shared" si="0"/>
        <v>Williamsburg, VA</v>
      </c>
      <c r="C18" s="3"/>
      <c r="D18" s="24" t="s">
        <v>16</v>
      </c>
      <c r="E18" s="27" t="s">
        <v>17</v>
      </c>
      <c r="F18" s="3"/>
      <c r="G18" s="190">
        <v>48.015821013727503</v>
      </c>
      <c r="H18" s="185">
        <v>54.570054118268203</v>
      </c>
      <c r="I18" s="185">
        <v>54.423010823653598</v>
      </c>
      <c r="J18" s="185">
        <v>59.1142449841605</v>
      </c>
      <c r="K18" s="185">
        <v>66.0055279831045</v>
      </c>
      <c r="L18" s="191">
        <v>56.425731784582801</v>
      </c>
      <c r="M18" s="185"/>
      <c r="N18" s="192">
        <v>101.983871436114</v>
      </c>
      <c r="O18" s="193">
        <v>118.42247228088701</v>
      </c>
      <c r="P18" s="194">
        <v>110.2031718585</v>
      </c>
      <c r="Q18" s="185"/>
      <c r="R18" s="195">
        <v>71.790714662845005</v>
      </c>
      <c r="S18" s="168"/>
      <c r="T18" s="169">
        <v>17.290108882165399</v>
      </c>
      <c r="U18" s="163">
        <v>24.9721943158188</v>
      </c>
      <c r="V18" s="163">
        <v>17.807309085415799</v>
      </c>
      <c r="W18" s="163">
        <v>30.1993074105022</v>
      </c>
      <c r="X18" s="163">
        <v>21.881255919272402</v>
      </c>
      <c r="Y18" s="170">
        <v>22.473716246771101</v>
      </c>
      <c r="Z18" s="163"/>
      <c r="AA18" s="171">
        <v>7.4900106513598299</v>
      </c>
      <c r="AB18" s="172">
        <v>-3.0889517453002102</v>
      </c>
      <c r="AC18" s="173">
        <v>1.53483102155563</v>
      </c>
      <c r="AD18" s="163"/>
      <c r="AE18" s="174">
        <v>12.3151027258213</v>
      </c>
      <c r="AG18" s="190">
        <v>37.7719591473072</v>
      </c>
      <c r="AH18" s="185">
        <v>43.677392753431803</v>
      </c>
      <c r="AI18" s="185">
        <v>45.321380345828899</v>
      </c>
      <c r="AJ18" s="185">
        <v>43.440815073917598</v>
      </c>
      <c r="AK18" s="185">
        <v>48.1022241288278</v>
      </c>
      <c r="AL18" s="191">
        <v>43.662754289862697</v>
      </c>
      <c r="AM18" s="185"/>
      <c r="AN18" s="192">
        <v>90.769208685321999</v>
      </c>
      <c r="AO18" s="193">
        <v>108.335781744984</v>
      </c>
      <c r="AP18" s="194">
        <v>99.552495215153101</v>
      </c>
      <c r="AQ18" s="185"/>
      <c r="AR18" s="195">
        <v>59.631251697088501</v>
      </c>
      <c r="AS18" s="168"/>
      <c r="AT18" s="169">
        <v>-2.2795895318152701</v>
      </c>
      <c r="AU18" s="163">
        <v>-1.0171628860477699</v>
      </c>
      <c r="AV18" s="163">
        <v>-3.7792413939167799</v>
      </c>
      <c r="AW18" s="163">
        <v>-8.1707061373154808</v>
      </c>
      <c r="AX18" s="163">
        <v>-7.6749232458307199</v>
      </c>
      <c r="AY18" s="170">
        <v>-4.7861212554331098</v>
      </c>
      <c r="AZ18" s="163"/>
      <c r="BA18" s="171">
        <v>0.228185293404883</v>
      </c>
      <c r="BB18" s="172">
        <v>2.6840079161972001</v>
      </c>
      <c r="BC18" s="173">
        <v>1.5496710335791</v>
      </c>
      <c r="BD18" s="163"/>
      <c r="BE18" s="174">
        <v>-1.8583315183245599</v>
      </c>
    </row>
    <row r="19" spans="1:70" x14ac:dyDescent="0.2">
      <c r="A19" s="21" t="s">
        <v>30</v>
      </c>
      <c r="B19" s="3" t="str">
        <f t="shared" si="0"/>
        <v>Virginia Beach, VA</v>
      </c>
      <c r="C19" s="3"/>
      <c r="D19" s="24" t="s">
        <v>16</v>
      </c>
      <c r="E19" s="27" t="s">
        <v>17</v>
      </c>
      <c r="F19" s="3"/>
      <c r="G19" s="190">
        <v>51.4847502988831</v>
      </c>
      <c r="H19" s="185">
        <v>50.5462788658172</v>
      </c>
      <c r="I19" s="185">
        <v>55.744049488752502</v>
      </c>
      <c r="J19" s="185">
        <v>55.185112907031602</v>
      </c>
      <c r="K19" s="185">
        <v>59.073882656913597</v>
      </c>
      <c r="L19" s="191">
        <v>54.406814843479602</v>
      </c>
      <c r="M19" s="185"/>
      <c r="N19" s="192">
        <v>98.578234992921097</v>
      </c>
      <c r="O19" s="193">
        <v>107.407413386817</v>
      </c>
      <c r="P19" s="194">
        <v>102.992824189869</v>
      </c>
      <c r="Q19" s="185"/>
      <c r="R19" s="195">
        <v>68.288531799590999</v>
      </c>
      <c r="S19" s="168"/>
      <c r="T19" s="169">
        <v>-4.1639148847563101</v>
      </c>
      <c r="U19" s="163">
        <v>-2.5032756926664601</v>
      </c>
      <c r="V19" s="163">
        <v>-7.7960445623696604</v>
      </c>
      <c r="W19" s="163">
        <v>-11.1036329435412</v>
      </c>
      <c r="X19" s="163">
        <v>-2.3017965624320902</v>
      </c>
      <c r="Y19" s="170">
        <v>-5.7292520450623901</v>
      </c>
      <c r="Z19" s="163"/>
      <c r="AA19" s="171">
        <v>13.2330857627396</v>
      </c>
      <c r="AB19" s="172">
        <v>7.2339166150646701</v>
      </c>
      <c r="AC19" s="173">
        <v>10.023552382701499</v>
      </c>
      <c r="AD19" s="163"/>
      <c r="AE19" s="174">
        <v>0.469398718919116</v>
      </c>
      <c r="AG19" s="190">
        <v>43.169564775413697</v>
      </c>
      <c r="AH19" s="185">
        <v>52.108938126477497</v>
      </c>
      <c r="AI19" s="185">
        <v>58.590503108747001</v>
      </c>
      <c r="AJ19" s="185">
        <v>62.571338445626402</v>
      </c>
      <c r="AK19" s="185">
        <v>66.575214137115793</v>
      </c>
      <c r="AL19" s="191">
        <v>56.603111718676097</v>
      </c>
      <c r="AM19" s="185"/>
      <c r="AN19" s="192">
        <v>121.174752856579</v>
      </c>
      <c r="AO19" s="193">
        <v>127.762196566776</v>
      </c>
      <c r="AP19" s="194">
        <v>124.471586399779</v>
      </c>
      <c r="AQ19" s="185"/>
      <c r="AR19" s="195">
        <v>76.007198544241106</v>
      </c>
      <c r="AS19" s="168"/>
      <c r="AT19" s="169">
        <v>-2.8065590237734699</v>
      </c>
      <c r="AU19" s="163">
        <v>-0.17005126797801001</v>
      </c>
      <c r="AV19" s="163">
        <v>3.7276679697408501</v>
      </c>
      <c r="AW19" s="163">
        <v>6.1206200925571199</v>
      </c>
      <c r="AX19" s="163">
        <v>5.2513099233362297</v>
      </c>
      <c r="AY19" s="170">
        <v>2.7970718415188802</v>
      </c>
      <c r="AZ19" s="163"/>
      <c r="BA19" s="171">
        <v>10.962691746987799</v>
      </c>
      <c r="BB19" s="172">
        <v>4.0857504824324096</v>
      </c>
      <c r="BC19" s="173">
        <v>7.3261268817898699</v>
      </c>
      <c r="BD19" s="163"/>
      <c r="BE19" s="174">
        <v>4.8485541074001102</v>
      </c>
    </row>
    <row r="20" spans="1:70" x14ac:dyDescent="0.2">
      <c r="A20" s="34" t="s">
        <v>31</v>
      </c>
      <c r="B20" s="3" t="str">
        <f t="shared" si="0"/>
        <v>Norfolk/Portsmouth, VA</v>
      </c>
      <c r="C20" s="3"/>
      <c r="D20" s="24" t="s">
        <v>16</v>
      </c>
      <c r="E20" s="27" t="s">
        <v>17</v>
      </c>
      <c r="F20" s="3"/>
      <c r="G20" s="190">
        <v>59.232607406107398</v>
      </c>
      <c r="H20" s="185">
        <v>69.373167005967005</v>
      </c>
      <c r="I20" s="185">
        <v>74.848965777465693</v>
      </c>
      <c r="J20" s="185">
        <v>70.729875886275806</v>
      </c>
      <c r="K20" s="185">
        <v>68.375424183924096</v>
      </c>
      <c r="L20" s="191">
        <v>68.512008051948001</v>
      </c>
      <c r="M20" s="185"/>
      <c r="N20" s="192">
        <v>83.926303422253397</v>
      </c>
      <c r="O20" s="193">
        <v>75.953330466830394</v>
      </c>
      <c r="P20" s="194">
        <v>79.939816944541903</v>
      </c>
      <c r="Q20" s="185"/>
      <c r="R20" s="195">
        <v>71.777096306974798</v>
      </c>
      <c r="S20" s="168"/>
      <c r="T20" s="169">
        <v>-4.1868928113965298</v>
      </c>
      <c r="U20" s="163">
        <v>-19.404331894466999</v>
      </c>
      <c r="V20" s="163">
        <v>-16.874642600533999</v>
      </c>
      <c r="W20" s="163">
        <v>-11.846335891752499</v>
      </c>
      <c r="X20" s="163">
        <v>-3.2896372643196399</v>
      </c>
      <c r="Y20" s="170">
        <v>-11.9102159312857</v>
      </c>
      <c r="Z20" s="163"/>
      <c r="AA20" s="171">
        <v>3.49282513100311</v>
      </c>
      <c r="AB20" s="172">
        <v>-1.9067497354954199</v>
      </c>
      <c r="AC20" s="173">
        <v>0.85544062652949804</v>
      </c>
      <c r="AD20" s="163"/>
      <c r="AE20" s="174">
        <v>-8.2133600818851509</v>
      </c>
      <c r="AG20" s="190">
        <v>58.665135231660201</v>
      </c>
      <c r="AH20" s="185">
        <v>68.862894541944499</v>
      </c>
      <c r="AI20" s="185">
        <v>77.759687087574505</v>
      </c>
      <c r="AJ20" s="185">
        <v>79.686491856791804</v>
      </c>
      <c r="AK20" s="185">
        <v>78.613794989469895</v>
      </c>
      <c r="AL20" s="191">
        <v>72.717600741488198</v>
      </c>
      <c r="AM20" s="185"/>
      <c r="AN20" s="192">
        <v>96.770552671990103</v>
      </c>
      <c r="AO20" s="193">
        <v>93.9016551904176</v>
      </c>
      <c r="AP20" s="194">
        <v>95.336103931203894</v>
      </c>
      <c r="AQ20" s="185"/>
      <c r="AR20" s="195">
        <v>79.180030224264101</v>
      </c>
      <c r="AS20" s="168"/>
      <c r="AT20" s="169">
        <v>9.7347066868131602</v>
      </c>
      <c r="AU20" s="163">
        <v>-1.3274654031183499</v>
      </c>
      <c r="AV20" s="163">
        <v>-3.04847719105822</v>
      </c>
      <c r="AW20" s="163">
        <v>-0.527583261400693</v>
      </c>
      <c r="AX20" s="163">
        <v>-2.0287513010398102</v>
      </c>
      <c r="AY20" s="170">
        <v>-5.9850307072434702E-2</v>
      </c>
      <c r="AZ20" s="163"/>
      <c r="BA20" s="171">
        <v>1.08546884317074</v>
      </c>
      <c r="BB20" s="172">
        <v>-1.84089934917347</v>
      </c>
      <c r="BC20" s="173">
        <v>-0.37718998458639502</v>
      </c>
      <c r="BD20" s="163"/>
      <c r="BE20" s="174">
        <v>-0.16924685765032901</v>
      </c>
    </row>
    <row r="21" spans="1:70" x14ac:dyDescent="0.2">
      <c r="A21" s="35" t="s">
        <v>32</v>
      </c>
      <c r="B21" s="3" t="str">
        <f t="shared" si="0"/>
        <v>Newport News/Hampton, VA</v>
      </c>
      <c r="C21" s="3"/>
      <c r="D21" s="24" t="s">
        <v>16</v>
      </c>
      <c r="E21" s="27" t="s">
        <v>17</v>
      </c>
      <c r="F21" s="3"/>
      <c r="G21" s="190">
        <v>37.288338378837103</v>
      </c>
      <c r="H21" s="185">
        <v>46.374001386334697</v>
      </c>
      <c r="I21" s="185">
        <v>49.713443202716</v>
      </c>
      <c r="J21" s="185">
        <v>50.1777280520582</v>
      </c>
      <c r="K21" s="185">
        <v>50.330573772810801</v>
      </c>
      <c r="L21" s="191">
        <v>46.7768169585514</v>
      </c>
      <c r="M21" s="185"/>
      <c r="N21" s="192">
        <v>67.491294454661102</v>
      </c>
      <c r="O21" s="193">
        <v>80.913695911727203</v>
      </c>
      <c r="P21" s="194">
        <v>74.202495183194202</v>
      </c>
      <c r="Q21" s="185"/>
      <c r="R21" s="195">
        <v>54.612725022734999</v>
      </c>
      <c r="S21" s="168"/>
      <c r="T21" s="169">
        <v>-2.3384618065010101</v>
      </c>
      <c r="U21" s="163">
        <v>-12.731420361128301</v>
      </c>
      <c r="V21" s="163">
        <v>-12.5758368403626</v>
      </c>
      <c r="W21" s="163">
        <v>-9.7826350199594696</v>
      </c>
      <c r="X21" s="163">
        <v>-1.7511049137996</v>
      </c>
      <c r="Y21" s="170">
        <v>-8.2921039822450595</v>
      </c>
      <c r="Z21" s="163"/>
      <c r="AA21" s="171">
        <v>6.5234435194764</v>
      </c>
      <c r="AB21" s="172">
        <v>15.595679098327</v>
      </c>
      <c r="AC21" s="173">
        <v>11.2853887892136</v>
      </c>
      <c r="AD21" s="163"/>
      <c r="AE21" s="174">
        <v>-1.5700365192790999</v>
      </c>
      <c r="AG21" s="190">
        <v>38.279783625689603</v>
      </c>
      <c r="AH21" s="185">
        <v>47.923358844956802</v>
      </c>
      <c r="AI21" s="185">
        <v>53.513374893902899</v>
      </c>
      <c r="AJ21" s="185">
        <v>57.7892170108926</v>
      </c>
      <c r="AK21" s="185">
        <v>58.068054282783898</v>
      </c>
      <c r="AL21" s="191">
        <v>51.114757731645199</v>
      </c>
      <c r="AM21" s="185"/>
      <c r="AN21" s="192">
        <v>71.739061660065005</v>
      </c>
      <c r="AO21" s="193">
        <v>75.398995536851004</v>
      </c>
      <c r="AP21" s="194">
        <v>73.569028598458004</v>
      </c>
      <c r="AQ21" s="185"/>
      <c r="AR21" s="195">
        <v>57.530263693591699</v>
      </c>
      <c r="AS21" s="168"/>
      <c r="AT21" s="169">
        <v>-1.98245742192473</v>
      </c>
      <c r="AU21" s="163">
        <v>-6.1353305831919798</v>
      </c>
      <c r="AV21" s="163">
        <v>-6.5472784568390097</v>
      </c>
      <c r="AW21" s="163">
        <v>-1.47876816064806</v>
      </c>
      <c r="AX21" s="163">
        <v>0.37523030427447102</v>
      </c>
      <c r="AY21" s="170">
        <v>-3.1476924759656701</v>
      </c>
      <c r="AZ21" s="163"/>
      <c r="BA21" s="171">
        <v>5.1547422524975701</v>
      </c>
      <c r="BB21" s="172">
        <v>4.0107852784995703</v>
      </c>
      <c r="BC21" s="173">
        <v>4.5654104141537601</v>
      </c>
      <c r="BD21" s="163"/>
      <c r="BE21" s="174">
        <v>-0.49188255438763501</v>
      </c>
    </row>
    <row r="22" spans="1:70" x14ac:dyDescent="0.2">
      <c r="A22" s="36" t="s">
        <v>33</v>
      </c>
      <c r="B22" s="3" t="str">
        <f t="shared" si="0"/>
        <v>Chesapeake/Suffolk, VA</v>
      </c>
      <c r="C22" s="3"/>
      <c r="D22" s="25" t="s">
        <v>16</v>
      </c>
      <c r="E22" s="28" t="s">
        <v>17</v>
      </c>
      <c r="F22" s="3"/>
      <c r="G22" s="196">
        <v>50.717425502344199</v>
      </c>
      <c r="H22" s="197">
        <v>65.642576691225699</v>
      </c>
      <c r="I22" s="197">
        <v>70.504823978566606</v>
      </c>
      <c r="J22" s="197">
        <v>64.149294608171402</v>
      </c>
      <c r="K22" s="197">
        <v>58.653911620897503</v>
      </c>
      <c r="L22" s="198">
        <v>61.933606480241103</v>
      </c>
      <c r="M22" s="185"/>
      <c r="N22" s="199">
        <v>69.756693385800403</v>
      </c>
      <c r="O22" s="200">
        <v>69.037299196249094</v>
      </c>
      <c r="P22" s="201">
        <v>69.396996291024706</v>
      </c>
      <c r="Q22" s="185"/>
      <c r="R22" s="202">
        <v>64.066003569036397</v>
      </c>
      <c r="S22" s="168"/>
      <c r="T22" s="175">
        <v>3.6982982450513799</v>
      </c>
      <c r="U22" s="176">
        <v>0.257748824735066</v>
      </c>
      <c r="V22" s="176">
        <v>-3.17981834890506</v>
      </c>
      <c r="W22" s="176">
        <v>-10.050372536607901</v>
      </c>
      <c r="X22" s="176">
        <v>-10.1784950827928</v>
      </c>
      <c r="Y22" s="177">
        <v>-4.3703984602466504</v>
      </c>
      <c r="Z22" s="163"/>
      <c r="AA22" s="178">
        <v>6.6100476048200303</v>
      </c>
      <c r="AB22" s="179">
        <v>3.6432930255033602</v>
      </c>
      <c r="AC22" s="180">
        <v>5.1134269399073604</v>
      </c>
      <c r="AD22" s="163"/>
      <c r="AE22" s="181">
        <v>-1.6233756461918301</v>
      </c>
      <c r="AG22" s="196">
        <v>49.794828110348199</v>
      </c>
      <c r="AH22" s="197">
        <v>64.248205266242394</v>
      </c>
      <c r="AI22" s="197">
        <v>69.127219202109799</v>
      </c>
      <c r="AJ22" s="197">
        <v>68.863205303918207</v>
      </c>
      <c r="AK22" s="197">
        <v>65.610968561620794</v>
      </c>
      <c r="AL22" s="198">
        <v>63.528885288847903</v>
      </c>
      <c r="AM22" s="185"/>
      <c r="AN22" s="199">
        <v>80.561824443234997</v>
      </c>
      <c r="AO22" s="200">
        <v>81.3257977687541</v>
      </c>
      <c r="AP22" s="201">
        <v>80.943811105994598</v>
      </c>
      <c r="AQ22" s="185"/>
      <c r="AR22" s="202">
        <v>68.504578379461194</v>
      </c>
      <c r="AS22" s="168"/>
      <c r="AT22" s="175">
        <v>5.1948834367355596</v>
      </c>
      <c r="AU22" s="176">
        <v>3.5128396037687599</v>
      </c>
      <c r="AV22" s="176">
        <v>1.6853489577387899</v>
      </c>
      <c r="AW22" s="176">
        <v>2.53979121491821</v>
      </c>
      <c r="AX22" s="176">
        <v>3.77543561125202</v>
      </c>
      <c r="AY22" s="177">
        <v>3.2094934241194402</v>
      </c>
      <c r="AZ22" s="163"/>
      <c r="BA22" s="178">
        <v>9.9460774355501709</v>
      </c>
      <c r="BB22" s="179">
        <v>5.2238417105532697</v>
      </c>
      <c r="BC22" s="180">
        <v>7.5220052311213097</v>
      </c>
      <c r="BD22" s="163"/>
      <c r="BE22" s="181">
        <v>4.6261652479478999</v>
      </c>
    </row>
    <row r="23" spans="1:70" x14ac:dyDescent="0.2">
      <c r="A23" s="35" t="s">
        <v>105</v>
      </c>
      <c r="B23" s="3" t="s">
        <v>105</v>
      </c>
      <c r="C23" s="9"/>
      <c r="D23" s="23" t="s">
        <v>16</v>
      </c>
      <c r="E23" s="26" t="s">
        <v>17</v>
      </c>
      <c r="F23" s="3"/>
      <c r="G23" s="182">
        <v>62.039435914552698</v>
      </c>
      <c r="H23" s="183">
        <v>117.09985313751601</v>
      </c>
      <c r="I23" s="183">
        <v>142.10261014686199</v>
      </c>
      <c r="J23" s="183">
        <v>146.08968958611399</v>
      </c>
      <c r="K23" s="183">
        <v>151.605190253671</v>
      </c>
      <c r="L23" s="184">
        <v>123.787355807743</v>
      </c>
      <c r="M23" s="185"/>
      <c r="N23" s="186">
        <v>185.46291054739601</v>
      </c>
      <c r="O23" s="187">
        <v>185.53100133511299</v>
      </c>
      <c r="P23" s="188">
        <v>185.49695594125501</v>
      </c>
      <c r="Q23" s="185"/>
      <c r="R23" s="189">
        <v>141.41867013160399</v>
      </c>
      <c r="S23" s="168"/>
      <c r="T23" s="160">
        <v>-27.850995482335499</v>
      </c>
      <c r="U23" s="161">
        <v>0.64229497753779097</v>
      </c>
      <c r="V23" s="161">
        <v>-20.678738578945001</v>
      </c>
      <c r="W23" s="161">
        <v>-30.1050796730119</v>
      </c>
      <c r="X23" s="161">
        <v>-29.489406159695001</v>
      </c>
      <c r="Y23" s="162">
        <v>-23.162360377760798</v>
      </c>
      <c r="Z23" s="163"/>
      <c r="AA23" s="164">
        <v>-16.827890590184101</v>
      </c>
      <c r="AB23" s="165">
        <v>14.5542010329584</v>
      </c>
      <c r="AC23" s="166">
        <v>-3.6244385505277101</v>
      </c>
      <c r="AD23" s="163"/>
      <c r="AE23" s="167">
        <v>-16.8445882316244</v>
      </c>
      <c r="AF23" s="40"/>
      <c r="AG23" s="182">
        <v>60.8638225967957</v>
      </c>
      <c r="AH23" s="183">
        <v>104.367056074766</v>
      </c>
      <c r="AI23" s="183">
        <v>145.067490821094</v>
      </c>
      <c r="AJ23" s="183">
        <v>144.39904539385799</v>
      </c>
      <c r="AK23" s="183">
        <v>145.176885847797</v>
      </c>
      <c r="AL23" s="184">
        <v>119.974860146862</v>
      </c>
      <c r="AM23" s="185"/>
      <c r="AN23" s="186">
        <v>176.198775454561</v>
      </c>
      <c r="AO23" s="187">
        <v>180.01173398164201</v>
      </c>
      <c r="AP23" s="188">
        <v>178.105254718102</v>
      </c>
      <c r="AQ23" s="185"/>
      <c r="AR23" s="189">
        <v>136.58354431007299</v>
      </c>
      <c r="AS23" s="168"/>
      <c r="AT23" s="160">
        <v>-19.560993436749499</v>
      </c>
      <c r="AU23" s="161">
        <v>-5.0501297376784198</v>
      </c>
      <c r="AV23" s="161">
        <v>-1.2806853659647</v>
      </c>
      <c r="AW23" s="161">
        <v>8.1574787515373099</v>
      </c>
      <c r="AX23" s="161">
        <v>7.9556926157689603</v>
      </c>
      <c r="AY23" s="162">
        <v>-0.10726282067045299</v>
      </c>
      <c r="AZ23" s="163"/>
      <c r="BA23" s="164">
        <v>-4.9439626735718498</v>
      </c>
      <c r="BB23" s="165">
        <v>-1.4325178338867099</v>
      </c>
      <c r="BC23" s="166">
        <v>-3.20128990630745</v>
      </c>
      <c r="BD23" s="163"/>
      <c r="BE23" s="167">
        <v>-1.28285700543271</v>
      </c>
      <c r="BF23" s="40"/>
      <c r="BG23" s="41"/>
      <c r="BH23" s="41"/>
      <c r="BI23" s="41"/>
      <c r="BJ23" s="41"/>
      <c r="BK23" s="41"/>
      <c r="BL23" s="41"/>
      <c r="BM23" s="41"/>
      <c r="BN23" s="41"/>
      <c r="BO23" s="41"/>
      <c r="BP23" s="41"/>
      <c r="BQ23" s="41"/>
      <c r="BR23" s="41"/>
    </row>
    <row r="24" spans="1:70" x14ac:dyDescent="0.2">
      <c r="A24" s="35" t="s">
        <v>43</v>
      </c>
      <c r="B24" s="3" t="str">
        <f t="shared" si="0"/>
        <v>Richmond North/Glen Allen, VA</v>
      </c>
      <c r="C24" s="10"/>
      <c r="D24" s="24" t="s">
        <v>16</v>
      </c>
      <c r="E24" s="27" t="s">
        <v>17</v>
      </c>
      <c r="F24" s="3"/>
      <c r="G24" s="190">
        <v>44.958784961027</v>
      </c>
      <c r="H24" s="185">
        <v>67.381174919761506</v>
      </c>
      <c r="I24" s="185">
        <v>79.343614167812902</v>
      </c>
      <c r="J24" s="185">
        <v>80.116522237505706</v>
      </c>
      <c r="K24" s="185">
        <v>108.30575424117301</v>
      </c>
      <c r="L24" s="191">
        <v>76.021170105456207</v>
      </c>
      <c r="M24" s="185"/>
      <c r="N24" s="192">
        <v>137.52663571756</v>
      </c>
      <c r="O24" s="193">
        <v>139.914674461256</v>
      </c>
      <c r="P24" s="194">
        <v>138.72065508940801</v>
      </c>
      <c r="Q24" s="185"/>
      <c r="R24" s="195">
        <v>93.935308672299698</v>
      </c>
      <c r="S24" s="168"/>
      <c r="T24" s="169">
        <v>0.116401955961756</v>
      </c>
      <c r="U24" s="163">
        <v>-5.9597834798475802</v>
      </c>
      <c r="V24" s="163">
        <v>-10.416181187715001</v>
      </c>
      <c r="W24" s="163">
        <v>-13.032049240232</v>
      </c>
      <c r="X24" s="163">
        <v>-5.7571358884478503</v>
      </c>
      <c r="Y24" s="170">
        <v>-7.7795644019288197</v>
      </c>
      <c r="Z24" s="163"/>
      <c r="AA24" s="171">
        <v>-1.53016478372173</v>
      </c>
      <c r="AB24" s="172">
        <v>2.25382886011925</v>
      </c>
      <c r="AC24" s="173">
        <v>0.34244653724863</v>
      </c>
      <c r="AD24" s="163"/>
      <c r="AE24" s="174">
        <v>-4.5186324601905801</v>
      </c>
      <c r="AF24" s="40"/>
      <c r="AG24" s="190">
        <v>40.371510931545302</v>
      </c>
      <c r="AH24" s="185">
        <v>61.761423823032104</v>
      </c>
      <c r="AI24" s="185">
        <v>75.353178028023706</v>
      </c>
      <c r="AJ24" s="185">
        <v>75.843325405467297</v>
      </c>
      <c r="AK24" s="185">
        <v>75.324049802280896</v>
      </c>
      <c r="AL24" s="191">
        <v>65.730584665287395</v>
      </c>
      <c r="AM24" s="185"/>
      <c r="AN24" s="192">
        <v>113.17765717233</v>
      </c>
      <c r="AO24" s="193">
        <v>117.495874548684</v>
      </c>
      <c r="AP24" s="194">
        <v>115.336765860507</v>
      </c>
      <c r="AQ24" s="185"/>
      <c r="AR24" s="195">
        <v>79.903605238058205</v>
      </c>
      <c r="AS24" s="168"/>
      <c r="AT24" s="169">
        <v>-3.3836550504831502</v>
      </c>
      <c r="AU24" s="163">
        <v>-2.95702466872243</v>
      </c>
      <c r="AV24" s="163">
        <v>-4.4810125002949501</v>
      </c>
      <c r="AW24" s="163">
        <v>-5.4388691464021903</v>
      </c>
      <c r="AX24" s="163">
        <v>-15.1675917546506</v>
      </c>
      <c r="AY24" s="170">
        <v>-6.97996479054133</v>
      </c>
      <c r="AZ24" s="163"/>
      <c r="BA24" s="171">
        <v>-11.9651568650985</v>
      </c>
      <c r="BB24" s="172">
        <v>-8.7655967053058692</v>
      </c>
      <c r="BC24" s="173">
        <v>-10.363910773630201</v>
      </c>
      <c r="BD24" s="163"/>
      <c r="BE24" s="174">
        <v>-8.4136021444127795</v>
      </c>
      <c r="BF24" s="40"/>
      <c r="BG24" s="41"/>
      <c r="BH24" s="41"/>
      <c r="BI24" s="41"/>
      <c r="BJ24" s="41"/>
      <c r="BK24" s="41"/>
      <c r="BL24" s="41"/>
      <c r="BM24" s="41"/>
      <c r="BN24" s="41"/>
      <c r="BO24" s="41"/>
      <c r="BP24" s="41"/>
      <c r="BQ24" s="41"/>
      <c r="BR24" s="41"/>
    </row>
    <row r="25" spans="1:70" x14ac:dyDescent="0.2">
      <c r="A25" s="35" t="s">
        <v>44</v>
      </c>
      <c r="B25" s="3" t="str">
        <f t="shared" si="0"/>
        <v>Richmond West/Midlothian, VA</v>
      </c>
      <c r="C25" s="3"/>
      <c r="D25" s="24" t="s">
        <v>16</v>
      </c>
      <c r="E25" s="27" t="s">
        <v>17</v>
      </c>
      <c r="F25" s="3"/>
      <c r="G25" s="190">
        <v>36.1483143507972</v>
      </c>
      <c r="H25" s="185">
        <v>50.639643251708399</v>
      </c>
      <c r="I25" s="185">
        <v>54.840306264236901</v>
      </c>
      <c r="J25" s="185">
        <v>59.514097351936201</v>
      </c>
      <c r="K25" s="185">
        <v>95.784214151480597</v>
      </c>
      <c r="L25" s="191">
        <v>59.385315074031801</v>
      </c>
      <c r="M25" s="185"/>
      <c r="N25" s="192">
        <v>118.92565056947601</v>
      </c>
      <c r="O25" s="193">
        <v>117.817851993166</v>
      </c>
      <c r="P25" s="194">
        <v>118.371751281321</v>
      </c>
      <c r="Q25" s="185"/>
      <c r="R25" s="195">
        <v>76.238582561828807</v>
      </c>
      <c r="S25" s="168"/>
      <c r="T25" s="169">
        <v>-9.7621016330792596</v>
      </c>
      <c r="U25" s="163">
        <v>-6.1860049462696303</v>
      </c>
      <c r="V25" s="163">
        <v>-9.0641675636472101</v>
      </c>
      <c r="W25" s="163">
        <v>-9.7634111665391003</v>
      </c>
      <c r="X25" s="163">
        <v>2.1271355944121502</v>
      </c>
      <c r="Y25" s="170">
        <v>-5.4635490336366903</v>
      </c>
      <c r="Z25" s="163"/>
      <c r="AA25" s="171">
        <v>2.0554412633899202</v>
      </c>
      <c r="AB25" s="172">
        <v>4.0661986965653503</v>
      </c>
      <c r="AC25" s="173">
        <v>3.0463084852267501</v>
      </c>
      <c r="AD25" s="163"/>
      <c r="AE25" s="174">
        <v>-1.8685112999640701</v>
      </c>
      <c r="AF25" s="40"/>
      <c r="AG25" s="190">
        <v>40.390017397494297</v>
      </c>
      <c r="AH25" s="185">
        <v>53.259564493166202</v>
      </c>
      <c r="AI25" s="185">
        <v>56.433501637243701</v>
      </c>
      <c r="AJ25" s="185">
        <v>59.665422273633197</v>
      </c>
      <c r="AK25" s="185">
        <v>67.235344212699303</v>
      </c>
      <c r="AL25" s="191">
        <v>55.396770002847298</v>
      </c>
      <c r="AM25" s="185"/>
      <c r="AN25" s="192">
        <v>100.113064514521</v>
      </c>
      <c r="AO25" s="193">
        <v>101.17343735762999</v>
      </c>
      <c r="AP25" s="194">
        <v>100.643250936076</v>
      </c>
      <c r="AQ25" s="185"/>
      <c r="AR25" s="195">
        <v>68.324335983769899</v>
      </c>
      <c r="AS25" s="168"/>
      <c r="AT25" s="169">
        <v>-0.81962713591665703</v>
      </c>
      <c r="AU25" s="163">
        <v>-1.79848986342298</v>
      </c>
      <c r="AV25" s="163">
        <v>2.4889555023904699</v>
      </c>
      <c r="AW25" s="163">
        <v>0.64268992492096499</v>
      </c>
      <c r="AX25" s="163">
        <v>-8.5827272497643392</v>
      </c>
      <c r="AY25" s="170">
        <v>-2.0753070361630899</v>
      </c>
      <c r="AZ25" s="163"/>
      <c r="BA25" s="171">
        <v>-6.1469977513693097</v>
      </c>
      <c r="BB25" s="172">
        <v>-7.7652937512346503</v>
      </c>
      <c r="BC25" s="173">
        <v>-6.9674444945245702</v>
      </c>
      <c r="BD25" s="163"/>
      <c r="BE25" s="174">
        <v>-4.1955736171934097</v>
      </c>
      <c r="BF25" s="40"/>
      <c r="BG25" s="41"/>
      <c r="BH25" s="41"/>
      <c r="BI25" s="41"/>
      <c r="BJ25" s="41"/>
      <c r="BK25" s="41"/>
      <c r="BL25" s="41"/>
      <c r="BM25" s="41"/>
      <c r="BN25" s="41"/>
      <c r="BO25" s="41"/>
      <c r="BP25" s="41"/>
      <c r="BQ25" s="41"/>
      <c r="BR25" s="41"/>
    </row>
    <row r="26" spans="1:70" x14ac:dyDescent="0.2">
      <c r="A26" s="21" t="s">
        <v>45</v>
      </c>
      <c r="B26" s="3" t="str">
        <f t="shared" si="0"/>
        <v>Petersburg/Chester, VA</v>
      </c>
      <c r="C26" s="3"/>
      <c r="D26" s="24" t="s">
        <v>16</v>
      </c>
      <c r="E26" s="27" t="s">
        <v>17</v>
      </c>
      <c r="F26" s="3"/>
      <c r="G26" s="190">
        <v>50.444548933333301</v>
      </c>
      <c r="H26" s="185">
        <v>63.3206392190476</v>
      </c>
      <c r="I26" s="185">
        <v>68.1425611238095</v>
      </c>
      <c r="J26" s="185">
        <v>67.633592704761895</v>
      </c>
      <c r="K26" s="185">
        <v>84.817522800000006</v>
      </c>
      <c r="L26" s="191">
        <v>66.871772956190398</v>
      </c>
      <c r="M26" s="185"/>
      <c r="N26" s="192">
        <v>91.369358171428502</v>
      </c>
      <c r="O26" s="193">
        <v>95.856720628571395</v>
      </c>
      <c r="P26" s="194">
        <v>93.613039400000005</v>
      </c>
      <c r="Q26" s="185"/>
      <c r="R26" s="195">
        <v>74.512134797278904</v>
      </c>
      <c r="S26" s="168"/>
      <c r="T26" s="169">
        <v>2.0343421498141598</v>
      </c>
      <c r="U26" s="163">
        <v>2.0761590840913602</v>
      </c>
      <c r="V26" s="163">
        <v>1.92183287224086</v>
      </c>
      <c r="W26" s="163">
        <v>1.21546238571382</v>
      </c>
      <c r="X26" s="163">
        <v>0.39614872404771401</v>
      </c>
      <c r="Y26" s="170">
        <v>1.43353533253613</v>
      </c>
      <c r="Z26" s="163"/>
      <c r="AA26" s="171">
        <v>-3.7767695005213802</v>
      </c>
      <c r="AB26" s="172">
        <v>1.69138765727712</v>
      </c>
      <c r="AC26" s="173">
        <v>-1.05270771394734</v>
      </c>
      <c r="AD26" s="163"/>
      <c r="AE26" s="174">
        <v>0.52683666118544503</v>
      </c>
      <c r="AF26" s="40"/>
      <c r="AG26" s="190">
        <v>49.830772538095196</v>
      </c>
      <c r="AH26" s="185">
        <v>63.778188847618999</v>
      </c>
      <c r="AI26" s="185">
        <v>68.514827209523801</v>
      </c>
      <c r="AJ26" s="185">
        <v>68.574636742857095</v>
      </c>
      <c r="AK26" s="185">
        <v>67.543385728571394</v>
      </c>
      <c r="AL26" s="191">
        <v>63.6483622133333</v>
      </c>
      <c r="AM26" s="185"/>
      <c r="AN26" s="192">
        <v>79.190531719047598</v>
      </c>
      <c r="AO26" s="193">
        <v>83.169566685714202</v>
      </c>
      <c r="AP26" s="194">
        <v>81.1800492023809</v>
      </c>
      <c r="AQ26" s="185"/>
      <c r="AR26" s="195">
        <v>68.657415638775504</v>
      </c>
      <c r="AS26" s="168"/>
      <c r="AT26" s="169">
        <v>-0.64231899462103603</v>
      </c>
      <c r="AU26" s="163">
        <v>2.2257896631991301</v>
      </c>
      <c r="AV26" s="163">
        <v>3.8440358663731802</v>
      </c>
      <c r="AW26" s="163">
        <v>3.8520625143408802</v>
      </c>
      <c r="AX26" s="163">
        <v>-3.5001468249265502</v>
      </c>
      <c r="AY26" s="170">
        <v>1.17517242692266</v>
      </c>
      <c r="AZ26" s="163"/>
      <c r="BA26" s="171">
        <v>-9.8942666534525792</v>
      </c>
      <c r="BB26" s="172">
        <v>-7.9946172981899402</v>
      </c>
      <c r="BC26" s="173">
        <v>-8.9310686319662</v>
      </c>
      <c r="BD26" s="163"/>
      <c r="BE26" s="174">
        <v>-2.4517603456455799</v>
      </c>
      <c r="BF26" s="40"/>
      <c r="BG26" s="41"/>
      <c r="BH26" s="41"/>
      <c r="BI26" s="41"/>
      <c r="BJ26" s="41"/>
      <c r="BK26" s="41"/>
      <c r="BL26" s="41"/>
      <c r="BM26" s="41"/>
      <c r="BN26" s="41"/>
      <c r="BO26" s="41"/>
      <c r="BP26" s="41"/>
      <c r="BQ26" s="41"/>
      <c r="BR26" s="41"/>
    </row>
    <row r="27" spans="1:70" x14ac:dyDescent="0.2">
      <c r="A27" s="21" t="s">
        <v>93</v>
      </c>
      <c r="B27" s="47" t="s">
        <v>70</v>
      </c>
      <c r="C27" s="3"/>
      <c r="D27" s="24" t="s">
        <v>16</v>
      </c>
      <c r="E27" s="27" t="s">
        <v>17</v>
      </c>
      <c r="F27" s="3"/>
      <c r="G27" s="190">
        <v>35.029519835136497</v>
      </c>
      <c r="H27" s="185">
        <v>45.673170530654303</v>
      </c>
      <c r="I27" s="185">
        <v>49.9485048943843</v>
      </c>
      <c r="J27" s="185">
        <v>65.261746522411102</v>
      </c>
      <c r="K27" s="185">
        <v>69.290947964966506</v>
      </c>
      <c r="L27" s="191">
        <v>53.040777949510499</v>
      </c>
      <c r="M27" s="185"/>
      <c r="N27" s="192">
        <v>77.670187532199805</v>
      </c>
      <c r="O27" s="193">
        <v>68.388168985059195</v>
      </c>
      <c r="P27" s="194">
        <v>73.0291782586295</v>
      </c>
      <c r="Q27" s="185"/>
      <c r="R27" s="195">
        <v>58.751749466401698</v>
      </c>
      <c r="S27" s="168"/>
      <c r="T27" s="169">
        <v>-18.8193011036619</v>
      </c>
      <c r="U27" s="163">
        <v>-17.848502175749498</v>
      </c>
      <c r="V27" s="163">
        <v>-2.7050200409277498</v>
      </c>
      <c r="W27" s="163">
        <v>21.482930506545799</v>
      </c>
      <c r="X27" s="163">
        <v>33.225160662123699</v>
      </c>
      <c r="Y27" s="170">
        <v>3.6702507417680601</v>
      </c>
      <c r="Z27" s="163"/>
      <c r="AA27" s="171">
        <v>13.5037378121869</v>
      </c>
      <c r="AB27" s="172">
        <v>-0.60313459990110896</v>
      </c>
      <c r="AC27" s="173">
        <v>6.4311038387070498</v>
      </c>
      <c r="AD27" s="163"/>
      <c r="AE27" s="174">
        <v>4.6342039950610703</v>
      </c>
      <c r="AF27" s="40"/>
      <c r="AG27" s="190">
        <v>34.798520048539899</v>
      </c>
      <c r="AH27" s="185">
        <v>47.0773068084996</v>
      </c>
      <c r="AI27" s="185">
        <v>49.794496140042803</v>
      </c>
      <c r="AJ27" s="185">
        <v>53.8895992873925</v>
      </c>
      <c r="AK27" s="185">
        <v>52.864151196715802</v>
      </c>
      <c r="AL27" s="191">
        <v>47.684814696238099</v>
      </c>
      <c r="AM27" s="185"/>
      <c r="AN27" s="192">
        <v>68.119482585009393</v>
      </c>
      <c r="AO27" s="193">
        <v>66.499564914992206</v>
      </c>
      <c r="AP27" s="194">
        <v>67.308594215419504</v>
      </c>
      <c r="AQ27" s="185"/>
      <c r="AR27" s="195">
        <v>53.296208712196602</v>
      </c>
      <c r="AS27" s="168"/>
      <c r="AT27" s="169">
        <v>-6.3367782925285097</v>
      </c>
      <c r="AU27" s="163">
        <v>-4.4367831175830297</v>
      </c>
      <c r="AV27" s="163">
        <v>0.96429576184529497</v>
      </c>
      <c r="AW27" s="163">
        <v>5.3533086146613904</v>
      </c>
      <c r="AX27" s="163">
        <v>6.7666902830868203</v>
      </c>
      <c r="AY27" s="170">
        <v>0.85631376226720801</v>
      </c>
      <c r="AZ27" s="163"/>
      <c r="BA27" s="171">
        <v>5.58126037524206</v>
      </c>
      <c r="BB27" s="172">
        <v>-0.74933095291572804</v>
      </c>
      <c r="BC27" s="173">
        <v>2.35479057308646</v>
      </c>
      <c r="BD27" s="163"/>
      <c r="BE27" s="174">
        <v>1.3838151903839599</v>
      </c>
      <c r="BF27" s="40"/>
      <c r="BG27" s="41"/>
      <c r="BH27" s="41"/>
      <c r="BI27" s="41"/>
      <c r="BJ27" s="41"/>
      <c r="BK27" s="41"/>
      <c r="BL27" s="41"/>
      <c r="BM27" s="41"/>
      <c r="BN27" s="41"/>
      <c r="BO27" s="41"/>
      <c r="BP27" s="41"/>
      <c r="BQ27" s="41"/>
      <c r="BR27" s="41"/>
    </row>
    <row r="28" spans="1:70" x14ac:dyDescent="0.2">
      <c r="A28" s="21" t="s">
        <v>47</v>
      </c>
      <c r="B28" s="3" t="str">
        <f t="shared" si="0"/>
        <v>Roanoke, VA</v>
      </c>
      <c r="C28" s="3"/>
      <c r="D28" s="24" t="s">
        <v>16</v>
      </c>
      <c r="E28" s="27" t="s">
        <v>17</v>
      </c>
      <c r="F28" s="3"/>
      <c r="G28" s="190">
        <v>36.834891651865</v>
      </c>
      <c r="H28" s="185">
        <v>58.868829484902299</v>
      </c>
      <c r="I28" s="185">
        <v>67.6606660746003</v>
      </c>
      <c r="J28" s="185">
        <v>69.281468916518605</v>
      </c>
      <c r="K28" s="185">
        <v>65.556866785079905</v>
      </c>
      <c r="L28" s="191">
        <v>59.640544582593201</v>
      </c>
      <c r="M28" s="185"/>
      <c r="N28" s="192">
        <v>76.809920071047898</v>
      </c>
      <c r="O28" s="193">
        <v>68.0987992895204</v>
      </c>
      <c r="P28" s="194">
        <v>72.454359680284099</v>
      </c>
      <c r="Q28" s="185"/>
      <c r="R28" s="195">
        <v>63.301634610504898</v>
      </c>
      <c r="S28" s="168"/>
      <c r="T28" s="169">
        <v>-5.5307209253503098</v>
      </c>
      <c r="U28" s="163">
        <v>2.6524208309537101</v>
      </c>
      <c r="V28" s="163">
        <v>9.3252041080023993</v>
      </c>
      <c r="W28" s="163">
        <v>15.6649666003288</v>
      </c>
      <c r="X28" s="163">
        <v>4.2714908115072996</v>
      </c>
      <c r="Y28" s="170">
        <v>6.1226420109870796</v>
      </c>
      <c r="Z28" s="163"/>
      <c r="AA28" s="171">
        <v>6.3577581391582898</v>
      </c>
      <c r="AB28" s="172">
        <v>2.4463666842388099E-2</v>
      </c>
      <c r="AC28" s="173">
        <v>3.2844690952499098</v>
      </c>
      <c r="AD28" s="163"/>
      <c r="AE28" s="174">
        <v>5.17747593008803</v>
      </c>
      <c r="AF28" s="40"/>
      <c r="AG28" s="190">
        <v>39.689738010657102</v>
      </c>
      <c r="AH28" s="185">
        <v>61.464476909413797</v>
      </c>
      <c r="AI28" s="185">
        <v>69.0267526642984</v>
      </c>
      <c r="AJ28" s="185">
        <v>64.660836589697993</v>
      </c>
      <c r="AK28" s="185">
        <v>59.368513321492003</v>
      </c>
      <c r="AL28" s="191">
        <v>58.842063499111902</v>
      </c>
      <c r="AM28" s="185"/>
      <c r="AN28" s="192">
        <v>77.676356127886294</v>
      </c>
      <c r="AO28" s="193">
        <v>77.557825044404893</v>
      </c>
      <c r="AP28" s="194">
        <v>77.617090586145594</v>
      </c>
      <c r="AQ28" s="185"/>
      <c r="AR28" s="195">
        <v>64.206356952550095</v>
      </c>
      <c r="AS28" s="168"/>
      <c r="AT28" s="169">
        <v>5.2597206314448703</v>
      </c>
      <c r="AU28" s="163">
        <v>11.585802574526999</v>
      </c>
      <c r="AV28" s="163">
        <v>11.774845260676299</v>
      </c>
      <c r="AW28" s="163">
        <v>2.9252660423880998</v>
      </c>
      <c r="AX28" s="163">
        <v>-0.221534942544065</v>
      </c>
      <c r="AY28" s="170">
        <v>6.2638324206039604</v>
      </c>
      <c r="AZ28" s="163"/>
      <c r="BA28" s="171">
        <v>1.43640727129245</v>
      </c>
      <c r="BB28" s="172">
        <v>2.3321966356369401</v>
      </c>
      <c r="BC28" s="173">
        <v>1.8819909707379401</v>
      </c>
      <c r="BD28" s="163"/>
      <c r="BE28" s="174">
        <v>4.7083968284847204</v>
      </c>
      <c r="BF28" s="40"/>
      <c r="BG28" s="41"/>
      <c r="BH28" s="41"/>
      <c r="BI28" s="41"/>
      <c r="BJ28" s="41"/>
      <c r="BK28" s="41"/>
      <c r="BL28" s="41"/>
      <c r="BM28" s="41"/>
      <c r="BN28" s="41"/>
      <c r="BO28" s="41"/>
      <c r="BP28" s="41"/>
      <c r="BQ28" s="41"/>
      <c r="BR28" s="41"/>
    </row>
    <row r="29" spans="1:70" x14ac:dyDescent="0.2">
      <c r="A29" s="21" t="s">
        <v>48</v>
      </c>
      <c r="B29" s="3" t="str">
        <f t="shared" si="0"/>
        <v>Charlottesville, VA</v>
      </c>
      <c r="C29" s="3"/>
      <c r="D29" s="24" t="s">
        <v>16</v>
      </c>
      <c r="E29" s="27" t="s">
        <v>17</v>
      </c>
      <c r="F29" s="3"/>
      <c r="G29" s="190">
        <v>53.8194656794076</v>
      </c>
      <c r="H29" s="185">
        <v>70.988639183510102</v>
      </c>
      <c r="I29" s="185">
        <v>88.821917150290105</v>
      </c>
      <c r="J29" s="185">
        <v>94.785339203522099</v>
      </c>
      <c r="K29" s="185">
        <v>118.54060236141601</v>
      </c>
      <c r="L29" s="191">
        <v>85.391192715629302</v>
      </c>
      <c r="M29" s="185"/>
      <c r="N29" s="192">
        <v>174.67270562337399</v>
      </c>
      <c r="O29" s="193">
        <v>138.75446467880701</v>
      </c>
      <c r="P29" s="194">
        <v>156.71358515109</v>
      </c>
      <c r="Q29" s="185"/>
      <c r="R29" s="195">
        <v>105.76901912576101</v>
      </c>
      <c r="S29" s="168"/>
      <c r="T29" s="169">
        <v>-14.6991989252375</v>
      </c>
      <c r="U29" s="163">
        <v>-20.176721684451</v>
      </c>
      <c r="V29" s="163">
        <v>-7.9555605606492898</v>
      </c>
      <c r="W29" s="163">
        <v>3.0043334815893399</v>
      </c>
      <c r="X29" s="163">
        <v>13.7533485975631</v>
      </c>
      <c r="Y29" s="170">
        <v>-4.0017973411031402</v>
      </c>
      <c r="Z29" s="163"/>
      <c r="AA29" s="171">
        <v>14.9010856983164</v>
      </c>
      <c r="AB29" s="172">
        <v>-6.39157300660806</v>
      </c>
      <c r="AC29" s="173">
        <v>4.38919539427296</v>
      </c>
      <c r="AD29" s="163"/>
      <c r="AE29" s="174">
        <v>-0.62008598010331795</v>
      </c>
      <c r="AF29" s="40"/>
      <c r="AG29" s="190">
        <v>53.301092655593301</v>
      </c>
      <c r="AH29" s="185">
        <v>71.321324294576698</v>
      </c>
      <c r="AI29" s="185">
        <v>81.834592255353201</v>
      </c>
      <c r="AJ29" s="185">
        <v>84.966396337802607</v>
      </c>
      <c r="AK29" s="185">
        <v>91.198469081448806</v>
      </c>
      <c r="AL29" s="191">
        <v>76.524374924954898</v>
      </c>
      <c r="AM29" s="185"/>
      <c r="AN29" s="192">
        <v>128.47517160296101</v>
      </c>
      <c r="AO29" s="193">
        <v>118.165235641384</v>
      </c>
      <c r="AP29" s="194">
        <v>123.320203622173</v>
      </c>
      <c r="AQ29" s="185"/>
      <c r="AR29" s="195">
        <v>89.894611695588694</v>
      </c>
      <c r="AS29" s="168"/>
      <c r="AT29" s="169">
        <v>-8.3978172090961394</v>
      </c>
      <c r="AU29" s="163">
        <v>-10.177857815806201</v>
      </c>
      <c r="AV29" s="163">
        <v>-5.74641095831673</v>
      </c>
      <c r="AW29" s="163">
        <v>-1.3165138805282299</v>
      </c>
      <c r="AX29" s="163">
        <v>-3.4668309028119499</v>
      </c>
      <c r="AY29" s="170">
        <v>-5.5226368372097996</v>
      </c>
      <c r="AZ29" s="163"/>
      <c r="BA29" s="171">
        <v>1.01168060012373</v>
      </c>
      <c r="BB29" s="172">
        <v>-3.2025214023186601</v>
      </c>
      <c r="BC29" s="173">
        <v>-1.0521924333667301</v>
      </c>
      <c r="BD29" s="163"/>
      <c r="BE29" s="174">
        <v>-3.8194419569770499</v>
      </c>
      <c r="BF29" s="40"/>
      <c r="BG29" s="41"/>
      <c r="BH29" s="41"/>
      <c r="BI29" s="41"/>
      <c r="BJ29" s="41"/>
      <c r="BK29" s="41"/>
      <c r="BL29" s="41"/>
      <c r="BM29" s="41"/>
      <c r="BN29" s="41"/>
      <c r="BO29" s="41"/>
      <c r="BP29" s="41"/>
      <c r="BQ29" s="41"/>
      <c r="BR29" s="41"/>
    </row>
    <row r="30" spans="1:70" x14ac:dyDescent="0.2">
      <c r="A30" s="21" t="s">
        <v>49</v>
      </c>
      <c r="B30" t="s">
        <v>72</v>
      </c>
      <c r="C30" s="3"/>
      <c r="D30" s="24" t="s">
        <v>16</v>
      </c>
      <c r="E30" s="27" t="s">
        <v>17</v>
      </c>
      <c r="F30" s="3"/>
      <c r="G30" s="190">
        <v>48.483026896257201</v>
      </c>
      <c r="H30" s="185">
        <v>62.981538352070501</v>
      </c>
      <c r="I30" s="185">
        <v>71.593442436317005</v>
      </c>
      <c r="J30" s="185">
        <v>71.633170627579304</v>
      </c>
      <c r="K30" s="185">
        <v>69.591740429770795</v>
      </c>
      <c r="L30" s="191">
        <v>64.856583748399004</v>
      </c>
      <c r="M30" s="185"/>
      <c r="N30" s="192">
        <v>82.003634552440502</v>
      </c>
      <c r="O30" s="193">
        <v>79.964259285612599</v>
      </c>
      <c r="P30" s="194">
        <v>80.983946919026593</v>
      </c>
      <c r="Q30" s="185"/>
      <c r="R30" s="195">
        <v>69.464401797149705</v>
      </c>
      <c r="S30" s="168"/>
      <c r="T30" s="169">
        <v>-53.996168357086901</v>
      </c>
      <c r="U30" s="163">
        <v>20.5296193340392</v>
      </c>
      <c r="V30" s="163">
        <v>26.178966611950099</v>
      </c>
      <c r="W30" s="163">
        <v>32.650632670066798</v>
      </c>
      <c r="X30" s="163">
        <v>40.658120154629401</v>
      </c>
      <c r="Y30" s="170">
        <v>2.02071201392073</v>
      </c>
      <c r="Z30" s="163"/>
      <c r="AA30" s="171">
        <v>26.4756984171817</v>
      </c>
      <c r="AB30" s="172">
        <v>22.300045599907701</v>
      </c>
      <c r="AC30" s="173">
        <v>24.379114700616</v>
      </c>
      <c r="AD30" s="163"/>
      <c r="AE30" s="174">
        <v>8.5185024270743792</v>
      </c>
      <c r="AF30" s="40"/>
      <c r="AG30" s="190">
        <v>48.485195318058899</v>
      </c>
      <c r="AH30" s="185">
        <v>65.996716948911299</v>
      </c>
      <c r="AI30" s="185">
        <v>73.903977515298095</v>
      </c>
      <c r="AJ30" s="185">
        <v>74.405839618613896</v>
      </c>
      <c r="AK30" s="185">
        <v>70.867355557136705</v>
      </c>
      <c r="AL30" s="191">
        <v>66.731816991603793</v>
      </c>
      <c r="AM30" s="185"/>
      <c r="AN30" s="192">
        <v>83.514330083961795</v>
      </c>
      <c r="AO30" s="193">
        <v>78.516686708410404</v>
      </c>
      <c r="AP30" s="194">
        <v>81.015508396186107</v>
      </c>
      <c r="AQ30" s="185"/>
      <c r="AR30" s="195">
        <v>70.812871678627303</v>
      </c>
      <c r="AS30" s="168"/>
      <c r="AT30" s="169">
        <v>-6.1953675949743001</v>
      </c>
      <c r="AU30" s="163">
        <v>29.0017354302957</v>
      </c>
      <c r="AV30" s="163">
        <v>29.272395927768901</v>
      </c>
      <c r="AW30" s="163">
        <v>30.040771941127801</v>
      </c>
      <c r="AX30" s="163">
        <v>33.530590635763403</v>
      </c>
      <c r="AY30" s="170">
        <v>23.437779614656801</v>
      </c>
      <c r="AZ30" s="163"/>
      <c r="BA30" s="171">
        <v>21.152821438441698</v>
      </c>
      <c r="BB30" s="172">
        <v>-5.8154506407144302</v>
      </c>
      <c r="BC30" s="173">
        <v>6.3909341078507103</v>
      </c>
      <c r="BD30" s="163"/>
      <c r="BE30" s="174">
        <v>17.2944371043057</v>
      </c>
      <c r="BF30" s="40"/>
      <c r="BG30" s="41"/>
      <c r="BH30" s="41"/>
      <c r="BI30" s="41"/>
      <c r="BJ30" s="41"/>
      <c r="BK30" s="41"/>
      <c r="BL30" s="41"/>
      <c r="BM30" s="41"/>
      <c r="BN30" s="41"/>
      <c r="BO30" s="41"/>
      <c r="BP30" s="41"/>
      <c r="BQ30" s="41"/>
      <c r="BR30" s="41"/>
    </row>
    <row r="31" spans="1:70" x14ac:dyDescent="0.2">
      <c r="A31" s="21" t="s">
        <v>50</v>
      </c>
      <c r="B31" s="3" t="str">
        <f t="shared" si="0"/>
        <v>Staunton &amp; Harrisonburg, VA</v>
      </c>
      <c r="C31" s="3"/>
      <c r="D31" s="24" t="s">
        <v>16</v>
      </c>
      <c r="E31" s="27" t="s">
        <v>17</v>
      </c>
      <c r="F31" s="3"/>
      <c r="G31" s="190">
        <v>32.488533261610101</v>
      </c>
      <c r="H31" s="185">
        <v>42.850225927918203</v>
      </c>
      <c r="I31" s="185">
        <v>49.451755424063101</v>
      </c>
      <c r="J31" s="185">
        <v>56.325266272189303</v>
      </c>
      <c r="K31" s="185">
        <v>53.1736327774789</v>
      </c>
      <c r="L31" s="191">
        <v>46.857882732651902</v>
      </c>
      <c r="M31" s="185"/>
      <c r="N31" s="192">
        <v>59.148025820333501</v>
      </c>
      <c r="O31" s="193">
        <v>61.123826429980198</v>
      </c>
      <c r="P31" s="194">
        <v>60.1359261251568</v>
      </c>
      <c r="Q31" s="185"/>
      <c r="R31" s="195">
        <v>50.651609416224801</v>
      </c>
      <c r="S31" s="168"/>
      <c r="T31" s="169">
        <v>0.30018742977299501</v>
      </c>
      <c r="U31" s="163">
        <v>-2.8723701164920898</v>
      </c>
      <c r="V31" s="163">
        <v>9.6150546663339505</v>
      </c>
      <c r="W31" s="163">
        <v>12.6099767934538</v>
      </c>
      <c r="X31" s="163">
        <v>6.0615253422170596</v>
      </c>
      <c r="Y31" s="170">
        <v>5.6426180781696704</v>
      </c>
      <c r="Z31" s="163"/>
      <c r="AA31" s="171">
        <v>-10.6298513561122</v>
      </c>
      <c r="AB31" s="172">
        <v>-12.231697391924101</v>
      </c>
      <c r="AC31" s="173">
        <v>-11.451171408351801</v>
      </c>
      <c r="AD31" s="163"/>
      <c r="AE31" s="174">
        <v>-0.85001547441466097</v>
      </c>
      <c r="AF31" s="40"/>
      <c r="AG31" s="190">
        <v>32.895632956786798</v>
      </c>
      <c r="AH31" s="185">
        <v>44.800404339250399</v>
      </c>
      <c r="AI31" s="185">
        <v>49.226423256230902</v>
      </c>
      <c r="AJ31" s="185">
        <v>50.659912139142897</v>
      </c>
      <c r="AK31" s="185">
        <v>49.908151784113301</v>
      </c>
      <c r="AL31" s="191">
        <v>45.498104895104802</v>
      </c>
      <c r="AM31" s="185"/>
      <c r="AN31" s="192">
        <v>65.147032454724695</v>
      </c>
      <c r="AO31" s="193">
        <v>64.065659404697797</v>
      </c>
      <c r="AP31" s="194">
        <v>64.606345929711296</v>
      </c>
      <c r="AQ31" s="185"/>
      <c r="AR31" s="195">
        <v>50.957602333563798</v>
      </c>
      <c r="AS31" s="168"/>
      <c r="AT31" s="169">
        <v>9.0365893449595909</v>
      </c>
      <c r="AU31" s="163">
        <v>6.5788227969692299</v>
      </c>
      <c r="AV31" s="163">
        <v>12.296695513761501</v>
      </c>
      <c r="AW31" s="163">
        <v>7.8286065396302202</v>
      </c>
      <c r="AX31" s="163">
        <v>8.30591360197546</v>
      </c>
      <c r="AY31" s="170">
        <v>8.7935251829901109</v>
      </c>
      <c r="AZ31" s="163"/>
      <c r="BA31" s="171">
        <v>0.95500628986112701</v>
      </c>
      <c r="BB31" s="172">
        <v>1.3047254293252399</v>
      </c>
      <c r="BC31" s="173">
        <v>1.12810015356243</v>
      </c>
      <c r="BD31" s="163"/>
      <c r="BE31" s="174">
        <v>5.8861459633954603</v>
      </c>
      <c r="BF31" s="40"/>
      <c r="BG31" s="41"/>
      <c r="BH31" s="41"/>
      <c r="BI31" s="41"/>
      <c r="BJ31" s="41"/>
      <c r="BK31" s="41"/>
      <c r="BL31" s="41"/>
      <c r="BM31" s="41"/>
      <c r="BN31" s="41"/>
      <c r="BO31" s="41"/>
      <c r="BP31" s="41"/>
      <c r="BQ31" s="41"/>
      <c r="BR31" s="41"/>
    </row>
    <row r="32" spans="1:70" x14ac:dyDescent="0.2">
      <c r="A32" s="21" t="s">
        <v>51</v>
      </c>
      <c r="B32" s="3" t="str">
        <f t="shared" si="0"/>
        <v>Blacksburg &amp; Wytheville, VA</v>
      </c>
      <c r="C32" s="3"/>
      <c r="D32" s="24" t="s">
        <v>16</v>
      </c>
      <c r="E32" s="27" t="s">
        <v>17</v>
      </c>
      <c r="F32" s="3"/>
      <c r="G32" s="190">
        <v>42.890746650906202</v>
      </c>
      <c r="H32" s="185">
        <v>50.283867218282097</v>
      </c>
      <c r="I32" s="185">
        <v>49.608408195429398</v>
      </c>
      <c r="J32" s="185">
        <v>54.193953900709197</v>
      </c>
      <c r="K32" s="185">
        <v>58.970851063829699</v>
      </c>
      <c r="L32" s="191">
        <v>51.189565405831303</v>
      </c>
      <c r="M32" s="185"/>
      <c r="N32" s="192">
        <v>94.366187943262403</v>
      </c>
      <c r="O32" s="193">
        <v>84.985027580772197</v>
      </c>
      <c r="P32" s="194">
        <v>89.675607762017293</v>
      </c>
      <c r="Q32" s="185"/>
      <c r="R32" s="195">
        <v>62.185577507598701</v>
      </c>
      <c r="S32" s="168"/>
      <c r="T32" s="169">
        <v>27.993686631391601</v>
      </c>
      <c r="U32" s="163">
        <v>2.12153702727668</v>
      </c>
      <c r="V32" s="163">
        <v>-8.5415279388847303</v>
      </c>
      <c r="W32" s="163">
        <v>-14.4361202513442</v>
      </c>
      <c r="X32" s="163">
        <v>-18.509588569283402</v>
      </c>
      <c r="Y32" s="170">
        <v>-6.1408580777772102</v>
      </c>
      <c r="Z32" s="163"/>
      <c r="AA32" s="171">
        <v>-15.8008647294516</v>
      </c>
      <c r="AB32" s="172">
        <v>-11.9501814487499</v>
      </c>
      <c r="AC32" s="173">
        <v>-14.0191039450687</v>
      </c>
      <c r="AD32" s="163"/>
      <c r="AE32" s="174">
        <v>-9.5553573397338294</v>
      </c>
      <c r="AF32" s="40"/>
      <c r="AG32" s="190">
        <v>35.463463356973897</v>
      </c>
      <c r="AH32" s="185">
        <v>45.192706855791897</v>
      </c>
      <c r="AI32" s="185">
        <v>49.2888750985027</v>
      </c>
      <c r="AJ32" s="185">
        <v>48.8025674743892</v>
      </c>
      <c r="AK32" s="185">
        <v>49.994188829787198</v>
      </c>
      <c r="AL32" s="191">
        <v>45.748360323089003</v>
      </c>
      <c r="AM32" s="185"/>
      <c r="AN32" s="192">
        <v>80.459925137903795</v>
      </c>
      <c r="AO32" s="193">
        <v>80.804505023640601</v>
      </c>
      <c r="AP32" s="194">
        <v>80.632215080772198</v>
      </c>
      <c r="AQ32" s="185"/>
      <c r="AR32" s="195">
        <v>55.715175968141303</v>
      </c>
      <c r="AS32" s="168"/>
      <c r="AT32" s="169">
        <v>-0.20610100926570399</v>
      </c>
      <c r="AU32" s="163">
        <v>-1.5567924176104999</v>
      </c>
      <c r="AV32" s="163">
        <v>3.0473212381323602</v>
      </c>
      <c r="AW32" s="163">
        <v>-3.9350335896802799</v>
      </c>
      <c r="AX32" s="163">
        <v>-11.953944667581601</v>
      </c>
      <c r="AY32" s="170">
        <v>-3.4269705479826098</v>
      </c>
      <c r="AZ32" s="163"/>
      <c r="BA32" s="171">
        <v>-6.2063191256904897</v>
      </c>
      <c r="BB32" s="172">
        <v>-5.83924045891112</v>
      </c>
      <c r="BC32" s="173">
        <v>-6.02274607251245</v>
      </c>
      <c r="BD32" s="163"/>
      <c r="BE32" s="174">
        <v>-4.5174945501880304</v>
      </c>
      <c r="BF32" s="40"/>
      <c r="BG32" s="41"/>
      <c r="BH32" s="41"/>
      <c r="BI32" s="41"/>
      <c r="BJ32" s="41"/>
      <c r="BK32" s="41"/>
      <c r="BL32" s="41"/>
      <c r="BM32" s="41"/>
      <c r="BN32" s="41"/>
      <c r="BO32" s="41"/>
      <c r="BP32" s="41"/>
      <c r="BQ32" s="41"/>
      <c r="BR32" s="41"/>
    </row>
    <row r="33" spans="1:70" x14ac:dyDescent="0.2">
      <c r="A33" s="21" t="s">
        <v>52</v>
      </c>
      <c r="B33" s="3" t="str">
        <f t="shared" si="0"/>
        <v>Lynchburg, VA</v>
      </c>
      <c r="C33" s="3"/>
      <c r="D33" s="24" t="s">
        <v>16</v>
      </c>
      <c r="E33" s="27" t="s">
        <v>17</v>
      </c>
      <c r="F33" s="3"/>
      <c r="G33" s="190">
        <v>38.616916764361001</v>
      </c>
      <c r="H33" s="185">
        <v>55.249539859320002</v>
      </c>
      <c r="I33" s="185">
        <v>61.937901524032803</v>
      </c>
      <c r="J33" s="185">
        <v>62.049094372801797</v>
      </c>
      <c r="K33" s="185">
        <v>76.618918839730398</v>
      </c>
      <c r="L33" s="191">
        <v>58.895513158665899</v>
      </c>
      <c r="M33" s="185"/>
      <c r="N33" s="192">
        <v>96.112801054790495</v>
      </c>
      <c r="O33" s="193">
        <v>99.703158511573307</v>
      </c>
      <c r="P33" s="194">
        <v>97.907979783181901</v>
      </c>
      <c r="Q33" s="185"/>
      <c r="R33" s="195">
        <v>70.043798718968404</v>
      </c>
      <c r="S33" s="168"/>
      <c r="T33" s="169">
        <v>13.4292297612661</v>
      </c>
      <c r="U33" s="163">
        <v>-2.2957180025236701</v>
      </c>
      <c r="V33" s="163">
        <v>3.67596441624034</v>
      </c>
      <c r="W33" s="163">
        <v>8.1952440114517806</v>
      </c>
      <c r="X33" s="163">
        <v>33.749639446015799</v>
      </c>
      <c r="Y33" s="170">
        <v>11.1366153905315</v>
      </c>
      <c r="Z33" s="163"/>
      <c r="AA33" s="171">
        <v>23.141569184079302</v>
      </c>
      <c r="AB33" s="172">
        <v>49.846473142715404</v>
      </c>
      <c r="AC33" s="173">
        <v>35.430739902300999</v>
      </c>
      <c r="AD33" s="163"/>
      <c r="AE33" s="174">
        <v>19.7164666188289</v>
      </c>
      <c r="AF33" s="40"/>
      <c r="AG33" s="190">
        <v>36.369006447831097</v>
      </c>
      <c r="AH33" s="185">
        <v>60.718068581477098</v>
      </c>
      <c r="AI33" s="185">
        <v>66.450276230949498</v>
      </c>
      <c r="AJ33" s="185">
        <v>69.1994570633059</v>
      </c>
      <c r="AK33" s="185">
        <v>70.543559235108702</v>
      </c>
      <c r="AL33" s="191">
        <v>60.656218402426603</v>
      </c>
      <c r="AM33" s="185"/>
      <c r="AN33" s="192">
        <v>95.834541724668398</v>
      </c>
      <c r="AO33" s="193">
        <v>80.300518719319996</v>
      </c>
      <c r="AP33" s="194">
        <v>88.067530221994204</v>
      </c>
      <c r="AQ33" s="185"/>
      <c r="AR33" s="195">
        <v>68.488349679188602</v>
      </c>
      <c r="AS33" s="168"/>
      <c r="AT33" s="169">
        <v>1.8377905801161001</v>
      </c>
      <c r="AU33" s="163">
        <v>-3.0423183582269702</v>
      </c>
      <c r="AV33" s="163">
        <v>5.0640413980299996</v>
      </c>
      <c r="AW33" s="163">
        <v>8.8885596326077891</v>
      </c>
      <c r="AX33" s="163">
        <v>12.486595791569201</v>
      </c>
      <c r="AY33" s="170">
        <v>5.3619362019389003</v>
      </c>
      <c r="AZ33" s="163"/>
      <c r="BA33" s="171">
        <v>7.53894421215014</v>
      </c>
      <c r="BB33" s="172">
        <v>5.8304659417274598</v>
      </c>
      <c r="BC33" s="173">
        <v>6.7532520815848098</v>
      </c>
      <c r="BD33" s="163"/>
      <c r="BE33" s="174">
        <v>5.8693707792665197</v>
      </c>
      <c r="BF33" s="40"/>
      <c r="BG33" s="41"/>
      <c r="BH33" s="41"/>
      <c r="BI33" s="41"/>
      <c r="BJ33" s="41"/>
      <c r="BK33" s="41"/>
      <c r="BL33" s="41"/>
      <c r="BM33" s="41"/>
      <c r="BN33" s="41"/>
      <c r="BO33" s="41"/>
      <c r="BP33" s="41"/>
      <c r="BQ33" s="41"/>
      <c r="BR33" s="41"/>
    </row>
    <row r="34" spans="1:70" x14ac:dyDescent="0.2">
      <c r="A34" s="21" t="s">
        <v>73</v>
      </c>
      <c r="B34" s="3" t="str">
        <f t="shared" si="0"/>
        <v>Central Virginia</v>
      </c>
      <c r="C34" s="3"/>
      <c r="D34" s="24" t="s">
        <v>16</v>
      </c>
      <c r="E34" s="27" t="s">
        <v>17</v>
      </c>
      <c r="F34" s="3"/>
      <c r="G34" s="190">
        <v>47.936894927205799</v>
      </c>
      <c r="H34" s="185">
        <v>69.137981520318505</v>
      </c>
      <c r="I34" s="185">
        <v>79.937739886325602</v>
      </c>
      <c r="J34" s="185">
        <v>83.028483024831999</v>
      </c>
      <c r="K34" s="185">
        <v>104.84243237493099</v>
      </c>
      <c r="L34" s="191">
        <v>76.976875737055096</v>
      </c>
      <c r="M34" s="185"/>
      <c r="N34" s="192">
        <v>130.544951066804</v>
      </c>
      <c r="O34" s="193">
        <v>126.32498541122099</v>
      </c>
      <c r="P34" s="194">
        <v>128.43496823901199</v>
      </c>
      <c r="Q34" s="185"/>
      <c r="R34" s="195">
        <v>91.679443228691696</v>
      </c>
      <c r="S34" s="168"/>
      <c r="T34" s="169">
        <v>-6.20840072027553</v>
      </c>
      <c r="U34" s="163">
        <v>-5.1270329322381398</v>
      </c>
      <c r="V34" s="163">
        <v>-8.4992746608792196</v>
      </c>
      <c r="W34" s="163">
        <v>-9.0553401267328297</v>
      </c>
      <c r="X34" s="163">
        <v>-2.2520798887748001</v>
      </c>
      <c r="Y34" s="170">
        <v>-6.1030461656388004</v>
      </c>
      <c r="Z34" s="163"/>
      <c r="AA34" s="171">
        <v>0.84210310457320103</v>
      </c>
      <c r="AB34" s="172">
        <v>5.0241811677952404</v>
      </c>
      <c r="AC34" s="173">
        <v>2.8563368261005402</v>
      </c>
      <c r="AD34" s="163"/>
      <c r="AE34" s="174">
        <v>-2.7107815093183301</v>
      </c>
      <c r="AF34" s="40"/>
      <c r="AG34" s="190">
        <v>46.767507754295202</v>
      </c>
      <c r="AH34" s="185">
        <v>67.751646875475103</v>
      </c>
      <c r="AI34" s="185">
        <v>79.0969140945719</v>
      </c>
      <c r="AJ34" s="185">
        <v>80.885323592242599</v>
      </c>
      <c r="AK34" s="185">
        <v>82.436710506309794</v>
      </c>
      <c r="AL34" s="191">
        <v>71.387606123773907</v>
      </c>
      <c r="AM34" s="185"/>
      <c r="AN34" s="192">
        <v>110.83875764026099</v>
      </c>
      <c r="AO34" s="193">
        <v>109.788736997272</v>
      </c>
      <c r="AP34" s="194">
        <v>110.31361364560399</v>
      </c>
      <c r="AQ34" s="185"/>
      <c r="AR34" s="195">
        <v>82.511357653722698</v>
      </c>
      <c r="AS34" s="168"/>
      <c r="AT34" s="169">
        <v>-4.0150518242818798</v>
      </c>
      <c r="AU34" s="163">
        <v>-1.7002891664406099</v>
      </c>
      <c r="AV34" s="163">
        <v>3.4542313130900899E-2</v>
      </c>
      <c r="AW34" s="163">
        <v>2.52955994110342</v>
      </c>
      <c r="AX34" s="163">
        <v>-3.3516416326959502</v>
      </c>
      <c r="AY34" s="170">
        <v>-1.0984086066580001</v>
      </c>
      <c r="AZ34" s="163"/>
      <c r="BA34" s="171">
        <v>-5.66158449282839</v>
      </c>
      <c r="BB34" s="172">
        <v>-5.33298188925282</v>
      </c>
      <c r="BC34" s="173">
        <v>-5.4986073746356396</v>
      </c>
      <c r="BD34" s="163"/>
      <c r="BE34" s="174">
        <v>-2.8247569716086902</v>
      </c>
      <c r="BF34" s="40"/>
      <c r="BG34" s="41"/>
      <c r="BH34" s="41"/>
      <c r="BI34" s="41"/>
      <c r="BJ34" s="41"/>
      <c r="BK34" s="41"/>
      <c r="BL34" s="41"/>
      <c r="BM34" s="41"/>
      <c r="BN34" s="41"/>
      <c r="BO34" s="41"/>
      <c r="BP34" s="41"/>
      <c r="BQ34" s="41"/>
      <c r="BR34" s="41"/>
    </row>
    <row r="35" spans="1:70" x14ac:dyDescent="0.2">
      <c r="A35" s="21" t="s">
        <v>74</v>
      </c>
      <c r="B35" s="3" t="str">
        <f t="shared" si="0"/>
        <v>Chesapeake Bay</v>
      </c>
      <c r="C35" s="3"/>
      <c r="D35" s="24" t="s">
        <v>16</v>
      </c>
      <c r="E35" s="27" t="s">
        <v>17</v>
      </c>
      <c r="F35" s="3"/>
      <c r="G35" s="190">
        <v>36.1855277560594</v>
      </c>
      <c r="H35" s="185">
        <v>49.847779515246202</v>
      </c>
      <c r="I35" s="185">
        <v>56.719014855355702</v>
      </c>
      <c r="J35" s="185">
        <v>59.414534792806798</v>
      </c>
      <c r="K35" s="185">
        <v>57.846465989053897</v>
      </c>
      <c r="L35" s="191">
        <v>52.002664581704401</v>
      </c>
      <c r="M35" s="185"/>
      <c r="N35" s="192">
        <v>74.363479280687997</v>
      </c>
      <c r="O35" s="193">
        <v>74.3703127443315</v>
      </c>
      <c r="P35" s="194">
        <v>74.366896012509699</v>
      </c>
      <c r="Q35" s="185"/>
      <c r="R35" s="195">
        <v>58.392444990505901</v>
      </c>
      <c r="S35" s="168"/>
      <c r="T35" s="169">
        <v>-10.1095921540369</v>
      </c>
      <c r="U35" s="163">
        <v>-11.0610971230975</v>
      </c>
      <c r="V35" s="163">
        <v>-3.3956325392657001</v>
      </c>
      <c r="W35" s="163">
        <v>0.23846329283801501</v>
      </c>
      <c r="X35" s="163">
        <v>-3.40944711142722</v>
      </c>
      <c r="Y35" s="170">
        <v>-5.1657412810791898</v>
      </c>
      <c r="Z35" s="163"/>
      <c r="AA35" s="171">
        <v>-2.7858030782401801</v>
      </c>
      <c r="AB35" s="172">
        <v>7.3825569272573999</v>
      </c>
      <c r="AC35" s="173">
        <v>2.0459286425021102</v>
      </c>
      <c r="AD35" s="163"/>
      <c r="AE35" s="174">
        <v>-2.6626621862869801</v>
      </c>
      <c r="AF35" s="40"/>
      <c r="AG35" s="190">
        <v>35.859001172791203</v>
      </c>
      <c r="AH35" s="185">
        <v>56.131448397185302</v>
      </c>
      <c r="AI35" s="185">
        <v>60.2747224394057</v>
      </c>
      <c r="AJ35" s="185">
        <v>58.8971716184519</v>
      </c>
      <c r="AK35" s="185">
        <v>53.213344409694997</v>
      </c>
      <c r="AL35" s="191">
        <v>52.875137607505799</v>
      </c>
      <c r="AM35" s="185"/>
      <c r="AN35" s="192">
        <v>60.569190774042198</v>
      </c>
      <c r="AO35" s="193">
        <v>62.554966770914703</v>
      </c>
      <c r="AP35" s="194">
        <v>61.562078772478401</v>
      </c>
      <c r="AQ35" s="185"/>
      <c r="AR35" s="195">
        <v>55.357120797497998</v>
      </c>
      <c r="AS35" s="168"/>
      <c r="AT35" s="169">
        <v>-11.6006667969293</v>
      </c>
      <c r="AU35" s="163">
        <v>-0.93291963919204901</v>
      </c>
      <c r="AV35" s="163">
        <v>4.9023562366414302</v>
      </c>
      <c r="AW35" s="163">
        <v>1.64859624321317</v>
      </c>
      <c r="AX35" s="163">
        <v>-2.98305243479727</v>
      </c>
      <c r="AY35" s="170">
        <v>-1.1584471622254899</v>
      </c>
      <c r="AZ35" s="163"/>
      <c r="BA35" s="171">
        <v>-5.8026125768926402</v>
      </c>
      <c r="BB35" s="172">
        <v>-1.0139023241679499</v>
      </c>
      <c r="BC35" s="173">
        <v>-3.42900125089395</v>
      </c>
      <c r="BD35" s="163"/>
      <c r="BE35" s="174">
        <v>-1.8913797558530701</v>
      </c>
      <c r="BF35" s="40"/>
      <c r="BG35" s="41"/>
      <c r="BH35" s="41"/>
      <c r="BI35" s="41"/>
      <c r="BJ35" s="41"/>
      <c r="BK35" s="41"/>
      <c r="BL35" s="41"/>
      <c r="BM35" s="41"/>
      <c r="BN35" s="41"/>
      <c r="BO35" s="41"/>
      <c r="BP35" s="41"/>
      <c r="BQ35" s="41"/>
      <c r="BR35" s="41"/>
    </row>
    <row r="36" spans="1:70" x14ac:dyDescent="0.2">
      <c r="A36" s="21" t="s">
        <v>75</v>
      </c>
      <c r="B36" s="3" t="str">
        <f t="shared" si="0"/>
        <v>Coastal Virginia - Eastern Shore</v>
      </c>
      <c r="C36" s="3"/>
      <c r="D36" s="24" t="s">
        <v>16</v>
      </c>
      <c r="E36" s="27" t="s">
        <v>17</v>
      </c>
      <c r="F36" s="3"/>
      <c r="G36" s="190">
        <v>29.855220264317101</v>
      </c>
      <c r="H36" s="185">
        <v>41.105939794419903</v>
      </c>
      <c r="I36" s="185">
        <v>43.869067547723901</v>
      </c>
      <c r="J36" s="185">
        <v>46.074052863436101</v>
      </c>
      <c r="K36" s="185">
        <v>47.328766519823702</v>
      </c>
      <c r="L36" s="191">
        <v>41.646609397944097</v>
      </c>
      <c r="M36" s="185"/>
      <c r="N36" s="192">
        <v>59.321607929515402</v>
      </c>
      <c r="O36" s="193">
        <v>58.230190895741501</v>
      </c>
      <c r="P36" s="194">
        <v>58.775899412628398</v>
      </c>
      <c r="Q36" s="185"/>
      <c r="R36" s="195">
        <v>46.540692259282501</v>
      </c>
      <c r="S36" s="168"/>
      <c r="T36" s="169">
        <v>-12.2018295671408</v>
      </c>
      <c r="U36" s="163">
        <v>-4.2704393411827297</v>
      </c>
      <c r="V36" s="163">
        <v>-9.2402940386298305</v>
      </c>
      <c r="W36" s="163">
        <v>-20.020726762536501</v>
      </c>
      <c r="X36" s="163">
        <v>-11.267208039076699</v>
      </c>
      <c r="Y36" s="170">
        <v>-11.8498673828599</v>
      </c>
      <c r="Z36" s="163"/>
      <c r="AA36" s="171">
        <v>-5.44779091202515</v>
      </c>
      <c r="AB36" s="172">
        <v>-15.0870035396986</v>
      </c>
      <c r="AC36" s="173">
        <v>-10.48162083781</v>
      </c>
      <c r="AD36" s="163"/>
      <c r="AE36" s="174">
        <v>-11.3610177296841</v>
      </c>
      <c r="AF36" s="40"/>
      <c r="AG36" s="190">
        <v>28.197932178400201</v>
      </c>
      <c r="AH36" s="185">
        <v>39.9330851455952</v>
      </c>
      <c r="AI36" s="185">
        <v>43.344045337265001</v>
      </c>
      <c r="AJ36" s="185">
        <v>44.1646037596756</v>
      </c>
      <c r="AK36" s="185">
        <v>42.297406929598203</v>
      </c>
      <c r="AL36" s="191">
        <v>39.587414670106803</v>
      </c>
      <c r="AM36" s="185"/>
      <c r="AN36" s="192">
        <v>54.569791743457401</v>
      </c>
      <c r="AO36" s="193">
        <v>54.589526431717999</v>
      </c>
      <c r="AP36" s="194">
        <v>54.579679050947199</v>
      </c>
      <c r="AQ36" s="185"/>
      <c r="AR36" s="195">
        <v>43.8771179349542</v>
      </c>
      <c r="AS36" s="168"/>
      <c r="AT36" s="169">
        <v>-22.6047829538219</v>
      </c>
      <c r="AU36" s="163">
        <v>-16.3711976000471</v>
      </c>
      <c r="AV36" s="163">
        <v>-14.3608407527827</v>
      </c>
      <c r="AW36" s="163">
        <v>-16.390262412377201</v>
      </c>
      <c r="AX36" s="163">
        <v>-17.257826526880802</v>
      </c>
      <c r="AY36" s="170">
        <v>-17.0903723599607</v>
      </c>
      <c r="AZ36" s="163"/>
      <c r="BA36" s="171">
        <v>-10.504582661258301</v>
      </c>
      <c r="BB36" s="172">
        <v>-13.664737243736701</v>
      </c>
      <c r="BC36" s="173">
        <v>-12.113311650066001</v>
      </c>
      <c r="BD36" s="163"/>
      <c r="BE36" s="174">
        <v>-15.393561965300201</v>
      </c>
      <c r="BF36" s="40"/>
      <c r="BG36" s="41"/>
      <c r="BH36" s="41"/>
      <c r="BI36" s="41"/>
      <c r="BJ36" s="41"/>
      <c r="BK36" s="41"/>
      <c r="BL36" s="41"/>
      <c r="BM36" s="41"/>
      <c r="BN36" s="41"/>
      <c r="BO36" s="41"/>
      <c r="BP36" s="41"/>
      <c r="BQ36" s="41"/>
      <c r="BR36" s="41"/>
    </row>
    <row r="37" spans="1:70" x14ac:dyDescent="0.2">
      <c r="A37" s="21" t="s">
        <v>76</v>
      </c>
      <c r="B37" s="3" t="str">
        <f t="shared" si="0"/>
        <v>Coastal Virginia - Hampton Roads</v>
      </c>
      <c r="C37" s="3"/>
      <c r="D37" s="24" t="s">
        <v>16</v>
      </c>
      <c r="E37" s="27" t="s">
        <v>17</v>
      </c>
      <c r="F37" s="3"/>
      <c r="G37" s="190">
        <v>49.2402006133401</v>
      </c>
      <c r="H37" s="185">
        <v>55.551960132890301</v>
      </c>
      <c r="I37" s="185">
        <v>59.2466930743674</v>
      </c>
      <c r="J37" s="185">
        <v>58.426516739074799</v>
      </c>
      <c r="K37" s="185">
        <v>59.928523383593102</v>
      </c>
      <c r="L37" s="191">
        <v>56.478778788653202</v>
      </c>
      <c r="M37" s="185"/>
      <c r="N37" s="192">
        <v>86.8574037822642</v>
      </c>
      <c r="O37" s="193">
        <v>94.065066700741099</v>
      </c>
      <c r="P37" s="194">
        <v>90.461235241502607</v>
      </c>
      <c r="Q37" s="185"/>
      <c r="R37" s="195">
        <v>66.188052060895899</v>
      </c>
      <c r="S37" s="168"/>
      <c r="T37" s="169">
        <v>0.74825252099043804</v>
      </c>
      <c r="U37" s="163">
        <v>-3.2283945424463001</v>
      </c>
      <c r="V37" s="163">
        <v>-6.0109111818806999</v>
      </c>
      <c r="W37" s="163">
        <v>-5.0186989395689201</v>
      </c>
      <c r="X37" s="163">
        <v>0.63582013438856599</v>
      </c>
      <c r="Y37" s="170">
        <v>-2.7499026495074599</v>
      </c>
      <c r="Z37" s="163"/>
      <c r="AA37" s="171">
        <v>8.7770590610285808</v>
      </c>
      <c r="AB37" s="172">
        <v>3.91321210912812</v>
      </c>
      <c r="AC37" s="173">
        <v>6.1927766830875397</v>
      </c>
      <c r="AD37" s="163"/>
      <c r="AE37" s="174">
        <v>0.55683032608970195</v>
      </c>
      <c r="AF37" s="40"/>
      <c r="AG37" s="190">
        <v>44.488021914795603</v>
      </c>
      <c r="AH37" s="185">
        <v>53.877452053393299</v>
      </c>
      <c r="AI37" s="185">
        <v>59.340806461923997</v>
      </c>
      <c r="AJ37" s="185">
        <v>61.239561192655799</v>
      </c>
      <c r="AK37" s="185">
        <v>62.885995499411798</v>
      </c>
      <c r="AL37" s="191">
        <v>56.366367424436099</v>
      </c>
      <c r="AM37" s="185"/>
      <c r="AN37" s="192">
        <v>96.375418989413305</v>
      </c>
      <c r="AO37" s="193">
        <v>102.326589381548</v>
      </c>
      <c r="AP37" s="194">
        <v>99.351916988342893</v>
      </c>
      <c r="AQ37" s="185"/>
      <c r="AR37" s="195">
        <v>68.650644711176597</v>
      </c>
      <c r="AS37" s="168"/>
      <c r="AT37" s="169">
        <v>1.18470809896566</v>
      </c>
      <c r="AU37" s="163">
        <v>-0.69668572986157196</v>
      </c>
      <c r="AV37" s="163">
        <v>-0.67833591434303997</v>
      </c>
      <c r="AW37" s="163">
        <v>0.93055925547581397</v>
      </c>
      <c r="AX37" s="163">
        <v>0.88571949808208605</v>
      </c>
      <c r="AY37" s="170">
        <v>0.30405741554133298</v>
      </c>
      <c r="AZ37" s="163"/>
      <c r="BA37" s="171">
        <v>6.3916376379235702</v>
      </c>
      <c r="BB37" s="172">
        <v>3.0357669994415599</v>
      </c>
      <c r="BC37" s="173">
        <v>4.63755886042828</v>
      </c>
      <c r="BD37" s="163"/>
      <c r="BE37" s="174">
        <v>2.0391641029426899</v>
      </c>
      <c r="BF37" s="40"/>
      <c r="BG37" s="41"/>
      <c r="BH37" s="41"/>
      <c r="BI37" s="41"/>
      <c r="BJ37" s="41"/>
      <c r="BK37" s="41"/>
      <c r="BL37" s="41"/>
      <c r="BM37" s="41"/>
      <c r="BN37" s="41"/>
      <c r="BO37" s="41"/>
      <c r="BP37" s="41"/>
      <c r="BQ37" s="41"/>
      <c r="BR37" s="41"/>
    </row>
    <row r="38" spans="1:70" x14ac:dyDescent="0.2">
      <c r="A38" s="20" t="s">
        <v>77</v>
      </c>
      <c r="B38" s="3" t="str">
        <f t="shared" si="0"/>
        <v>Northern Virginia</v>
      </c>
      <c r="C38" s="3"/>
      <c r="D38" s="24" t="s">
        <v>16</v>
      </c>
      <c r="E38" s="27" t="s">
        <v>17</v>
      </c>
      <c r="F38" s="3"/>
      <c r="G38" s="190">
        <v>79.629542873260604</v>
      </c>
      <c r="H38" s="185">
        <v>116.201564497931</v>
      </c>
      <c r="I38" s="185">
        <v>134.62420270778401</v>
      </c>
      <c r="J38" s="185">
        <v>124.82880462579899</v>
      </c>
      <c r="K38" s="185">
        <v>103.623193305754</v>
      </c>
      <c r="L38" s="191">
        <v>111.78146160210601</v>
      </c>
      <c r="M38" s="185"/>
      <c r="N38" s="192">
        <v>94.741617901466697</v>
      </c>
      <c r="O38" s="193">
        <v>94.346144039112403</v>
      </c>
      <c r="P38" s="194">
        <v>94.543880970289507</v>
      </c>
      <c r="Q38" s="185"/>
      <c r="R38" s="195">
        <v>106.85643856444401</v>
      </c>
      <c r="S38" s="168"/>
      <c r="T38" s="169">
        <v>-7.2634832826916398</v>
      </c>
      <c r="U38" s="163">
        <v>-15.232342521575299</v>
      </c>
      <c r="V38" s="163">
        <v>-15.091860958317801</v>
      </c>
      <c r="W38" s="163">
        <v>-20.379829735368499</v>
      </c>
      <c r="X38" s="163">
        <v>-12.7246144014018</v>
      </c>
      <c r="Y38" s="170">
        <v>-14.9321170992296</v>
      </c>
      <c r="Z38" s="163"/>
      <c r="AA38" s="171">
        <v>-8.1428915330146907</v>
      </c>
      <c r="AB38" s="172">
        <v>-14.533349404119701</v>
      </c>
      <c r="AC38" s="173">
        <v>-11.446596695397201</v>
      </c>
      <c r="AD38" s="163"/>
      <c r="AE38" s="174">
        <v>-14.077177181261501</v>
      </c>
      <c r="AF38" s="40"/>
      <c r="AG38" s="190">
        <v>73.841610238811498</v>
      </c>
      <c r="AH38" s="185">
        <v>115.03187203836001</v>
      </c>
      <c r="AI38" s="185">
        <v>135.92362006393299</v>
      </c>
      <c r="AJ38" s="185">
        <v>126.528679202707</v>
      </c>
      <c r="AK38" s="185">
        <v>97.280244781872796</v>
      </c>
      <c r="AL38" s="191">
        <v>109.721205265137</v>
      </c>
      <c r="AM38" s="185"/>
      <c r="AN38" s="192">
        <v>86.248401184655805</v>
      </c>
      <c r="AO38" s="193">
        <v>89.810460887551699</v>
      </c>
      <c r="AP38" s="194">
        <v>88.029431036103702</v>
      </c>
      <c r="AQ38" s="185"/>
      <c r="AR38" s="195">
        <v>103.523555485413</v>
      </c>
      <c r="AS38" s="168"/>
      <c r="AT38" s="169">
        <v>-4.0599482642518803</v>
      </c>
      <c r="AU38" s="163">
        <v>-6.3600153597994096</v>
      </c>
      <c r="AV38" s="163">
        <v>-5.1191554214027599</v>
      </c>
      <c r="AW38" s="163">
        <v>-8.7582767460912692</v>
      </c>
      <c r="AX38" s="163">
        <v>-7.8355962604198304</v>
      </c>
      <c r="AY38" s="170">
        <v>-6.58738992634997</v>
      </c>
      <c r="AZ38" s="163"/>
      <c r="BA38" s="171">
        <v>-6.5473477358256398</v>
      </c>
      <c r="BB38" s="172">
        <v>-8.6020575318449009</v>
      </c>
      <c r="BC38" s="173">
        <v>-7.6069006319470898</v>
      </c>
      <c r="BD38" s="163"/>
      <c r="BE38" s="174">
        <v>-6.8386682353494201</v>
      </c>
      <c r="BF38" s="40"/>
      <c r="BG38" s="41"/>
      <c r="BH38" s="41"/>
      <c r="BI38" s="41"/>
      <c r="BJ38" s="41"/>
      <c r="BK38" s="41"/>
      <c r="BL38" s="41"/>
      <c r="BM38" s="41"/>
      <c r="BN38" s="41"/>
      <c r="BO38" s="41"/>
      <c r="BP38" s="41"/>
      <c r="BQ38" s="41"/>
      <c r="BR38" s="41"/>
    </row>
    <row r="39" spans="1:70" x14ac:dyDescent="0.2">
      <c r="A39" s="22" t="s">
        <v>78</v>
      </c>
      <c r="B39" s="3" t="str">
        <f t="shared" si="0"/>
        <v>Shenandoah Valley</v>
      </c>
      <c r="C39" s="3"/>
      <c r="D39" s="25" t="s">
        <v>16</v>
      </c>
      <c r="E39" s="28" t="s">
        <v>17</v>
      </c>
      <c r="F39" s="3"/>
      <c r="G39" s="196">
        <v>31.894877822716499</v>
      </c>
      <c r="H39" s="197">
        <v>42.577927199191102</v>
      </c>
      <c r="I39" s="197">
        <v>47.4988515335355</v>
      </c>
      <c r="J39" s="197">
        <v>50.616251263902903</v>
      </c>
      <c r="K39" s="197">
        <v>49.450753286147602</v>
      </c>
      <c r="L39" s="198">
        <v>44.407732221098698</v>
      </c>
      <c r="M39" s="185"/>
      <c r="N39" s="199">
        <v>59.629014155712802</v>
      </c>
      <c r="O39" s="200">
        <v>60.312585102797399</v>
      </c>
      <c r="P39" s="201">
        <v>59.970799629255097</v>
      </c>
      <c r="Q39" s="185"/>
      <c r="R39" s="202">
        <v>48.854322909143399</v>
      </c>
      <c r="S39" s="168"/>
      <c r="T39" s="175">
        <v>-3.8964664575886698</v>
      </c>
      <c r="U39" s="176">
        <v>-3.89391451562402</v>
      </c>
      <c r="V39" s="176">
        <v>0.98146604093545498</v>
      </c>
      <c r="W39" s="176">
        <v>-3.3010049480012</v>
      </c>
      <c r="X39" s="176">
        <v>-0.46585007004842599</v>
      </c>
      <c r="Y39" s="177">
        <v>-1.99331914548296</v>
      </c>
      <c r="Z39" s="163"/>
      <c r="AA39" s="178">
        <v>-6.1775084911370497</v>
      </c>
      <c r="AB39" s="179">
        <v>-7.0713965885582404</v>
      </c>
      <c r="AC39" s="180">
        <v>-6.6291389419435598</v>
      </c>
      <c r="AD39" s="163"/>
      <c r="AE39" s="181">
        <v>-3.6707406244972902</v>
      </c>
      <c r="AF39" s="40"/>
      <c r="AG39" s="196">
        <v>31.530217478346898</v>
      </c>
      <c r="AH39" s="197">
        <v>43.553267443575699</v>
      </c>
      <c r="AI39" s="197">
        <v>46.772847238319997</v>
      </c>
      <c r="AJ39" s="197">
        <v>47.333842117463497</v>
      </c>
      <c r="AK39" s="197">
        <v>46.930485743788502</v>
      </c>
      <c r="AL39" s="198">
        <v>43.224132004298902</v>
      </c>
      <c r="AM39" s="185"/>
      <c r="AN39" s="199">
        <v>60.509699281394198</v>
      </c>
      <c r="AO39" s="200">
        <v>58.918102671048104</v>
      </c>
      <c r="AP39" s="201">
        <v>59.713741690808497</v>
      </c>
      <c r="AQ39" s="185"/>
      <c r="AR39" s="202">
        <v>47.936122730967199</v>
      </c>
      <c r="AS39" s="168"/>
      <c r="AT39" s="175">
        <v>-0.26615760334974398</v>
      </c>
      <c r="AU39" s="176">
        <v>1.1790867925152699</v>
      </c>
      <c r="AV39" s="176">
        <v>3.61697626053141</v>
      </c>
      <c r="AW39" s="176">
        <v>-1.39673254312991</v>
      </c>
      <c r="AX39" s="176">
        <v>-0.463532795294408</v>
      </c>
      <c r="AY39" s="177">
        <v>0.542939095168682</v>
      </c>
      <c r="AZ39" s="163"/>
      <c r="BA39" s="178">
        <v>-2.2338166532803099</v>
      </c>
      <c r="BB39" s="179">
        <v>-4.0797582813815998</v>
      </c>
      <c r="BC39" s="180">
        <v>-3.1535414993837501</v>
      </c>
      <c r="BD39" s="163"/>
      <c r="BE39" s="181">
        <v>-0.80637936200504301</v>
      </c>
      <c r="BF39" s="40"/>
      <c r="BG39" s="41"/>
      <c r="BH39" s="41"/>
      <c r="BI39" s="41"/>
      <c r="BJ39" s="41"/>
      <c r="BK39" s="41"/>
      <c r="BL39" s="41"/>
      <c r="BM39" s="41"/>
      <c r="BN39" s="41"/>
      <c r="BO39" s="41"/>
      <c r="BP39" s="41"/>
      <c r="BQ39" s="41"/>
      <c r="BR39" s="41"/>
    </row>
    <row r="40" spans="1:70" x14ac:dyDescent="0.2">
      <c r="A40" s="19" t="s">
        <v>79</v>
      </c>
      <c r="B40" s="3" t="str">
        <f t="shared" si="0"/>
        <v>Southern Virginia</v>
      </c>
      <c r="C40" s="9"/>
      <c r="D40" s="23" t="s">
        <v>16</v>
      </c>
      <c r="E40" s="26" t="s">
        <v>17</v>
      </c>
      <c r="F40" s="3"/>
      <c r="G40" s="182">
        <v>44.000977126360198</v>
      </c>
      <c r="H40" s="183">
        <v>63.041956473462101</v>
      </c>
      <c r="I40" s="183">
        <v>70.734985565178704</v>
      </c>
      <c r="J40" s="183">
        <v>70.666009327115205</v>
      </c>
      <c r="K40" s="183">
        <v>67.296644459249293</v>
      </c>
      <c r="L40" s="184">
        <v>63.148114590273103</v>
      </c>
      <c r="M40" s="185"/>
      <c r="N40" s="186">
        <v>78.929398178991704</v>
      </c>
      <c r="O40" s="187">
        <v>76.515849433710798</v>
      </c>
      <c r="P40" s="188">
        <v>77.722623806351294</v>
      </c>
      <c r="Q40" s="185"/>
      <c r="R40" s="189">
        <v>67.312260080581098</v>
      </c>
      <c r="S40" s="168"/>
      <c r="T40" s="160">
        <v>7.96772638363234</v>
      </c>
      <c r="U40" s="161">
        <v>-6.0790250746512902</v>
      </c>
      <c r="V40" s="161">
        <v>-0.28542020959627301</v>
      </c>
      <c r="W40" s="161">
        <v>-0.14911111897587701</v>
      </c>
      <c r="X40" s="161">
        <v>7.2031386452082602</v>
      </c>
      <c r="Y40" s="162">
        <v>1.0822552866489099</v>
      </c>
      <c r="Z40" s="163"/>
      <c r="AA40" s="164">
        <v>21.237496495720301</v>
      </c>
      <c r="AB40" s="165">
        <v>17.951414325013801</v>
      </c>
      <c r="AC40" s="166">
        <v>19.597394192651699</v>
      </c>
      <c r="AD40" s="163"/>
      <c r="AE40" s="167">
        <v>6.5226770056387204</v>
      </c>
      <c r="AF40" s="40"/>
      <c r="AG40" s="182">
        <v>43.0606900954918</v>
      </c>
      <c r="AH40" s="183">
        <v>67.206072063069001</v>
      </c>
      <c r="AI40" s="183">
        <v>73.962429491450095</v>
      </c>
      <c r="AJ40" s="183">
        <v>71.389355984898899</v>
      </c>
      <c r="AK40" s="183">
        <v>65.805557961359</v>
      </c>
      <c r="AL40" s="184">
        <v>64.284821119253806</v>
      </c>
      <c r="AM40" s="185"/>
      <c r="AN40" s="186">
        <v>72.082451698867402</v>
      </c>
      <c r="AO40" s="187">
        <v>70.269742393959504</v>
      </c>
      <c r="AP40" s="188">
        <v>71.176097046413503</v>
      </c>
      <c r="AQ40" s="185"/>
      <c r="AR40" s="189">
        <v>66.253757098442307</v>
      </c>
      <c r="AS40" s="168"/>
      <c r="AT40" s="160">
        <v>1.80389220222566</v>
      </c>
      <c r="AU40" s="161">
        <v>4.3370895136714598</v>
      </c>
      <c r="AV40" s="161">
        <v>9.4251582515162706</v>
      </c>
      <c r="AW40" s="161">
        <v>4.8952668097742897</v>
      </c>
      <c r="AX40" s="161">
        <v>8.6932215916688893</v>
      </c>
      <c r="AY40" s="162">
        <v>6.1148339299633703</v>
      </c>
      <c r="AZ40" s="163"/>
      <c r="BA40" s="164">
        <v>15.2138269228619</v>
      </c>
      <c r="BB40" s="165">
        <v>11.419257564667801</v>
      </c>
      <c r="BC40" s="166">
        <v>13.308933928041901</v>
      </c>
      <c r="BD40" s="163"/>
      <c r="BE40" s="167">
        <v>8.2239045876825791</v>
      </c>
      <c r="BF40" s="40"/>
    </row>
    <row r="41" spans="1:70" x14ac:dyDescent="0.2">
      <c r="A41" s="20" t="s">
        <v>80</v>
      </c>
      <c r="B41" s="3" t="str">
        <f t="shared" si="0"/>
        <v>Southwest Virginia - Blue Ridge Highlands</v>
      </c>
      <c r="C41" s="10"/>
      <c r="D41" s="24" t="s">
        <v>16</v>
      </c>
      <c r="E41" s="27" t="s">
        <v>17</v>
      </c>
      <c r="F41" s="3"/>
      <c r="G41" s="190">
        <v>47.366210752202299</v>
      </c>
      <c r="H41" s="185">
        <v>54.2846702055568</v>
      </c>
      <c r="I41" s="185">
        <v>55.079464648746303</v>
      </c>
      <c r="J41" s="185">
        <v>59.049539191325898</v>
      </c>
      <c r="K41" s="185">
        <v>64.045155861757294</v>
      </c>
      <c r="L41" s="191">
        <v>55.965008131917699</v>
      </c>
      <c r="M41" s="185"/>
      <c r="N41" s="192">
        <v>95.532115428055107</v>
      </c>
      <c r="O41" s="193">
        <v>90.494747007002402</v>
      </c>
      <c r="P41" s="194">
        <v>93.013431217528804</v>
      </c>
      <c r="Q41" s="185"/>
      <c r="R41" s="195">
        <v>66.550271870663707</v>
      </c>
      <c r="S41" s="168"/>
      <c r="T41" s="169">
        <v>-17.399839548462602</v>
      </c>
      <c r="U41" s="163">
        <v>9.2313591445199705</v>
      </c>
      <c r="V41" s="163">
        <v>2.1743777433584399</v>
      </c>
      <c r="W41" s="163">
        <v>-0.51459379748658896</v>
      </c>
      <c r="X41" s="163">
        <v>-3.4353777975013799</v>
      </c>
      <c r="Y41" s="170">
        <v>-2.3730535824943599</v>
      </c>
      <c r="Z41" s="163"/>
      <c r="AA41" s="171">
        <v>-4.2435542221544296</v>
      </c>
      <c r="AB41" s="172">
        <v>1.4256049980266701</v>
      </c>
      <c r="AC41" s="173">
        <v>-1.5671049588297501</v>
      </c>
      <c r="AD41" s="163"/>
      <c r="AE41" s="174">
        <v>-2.0528052412907898</v>
      </c>
      <c r="AF41" s="40"/>
      <c r="AG41" s="190">
        <v>41.662905184097497</v>
      </c>
      <c r="AH41" s="185">
        <v>51.060965947594298</v>
      </c>
      <c r="AI41" s="185">
        <v>54.553419076123703</v>
      </c>
      <c r="AJ41" s="185">
        <v>54.943638186130499</v>
      </c>
      <c r="AK41" s="185">
        <v>56.274368082222701</v>
      </c>
      <c r="AL41" s="191">
        <v>51.699059295233702</v>
      </c>
      <c r="AM41" s="185"/>
      <c r="AN41" s="192">
        <v>84.952015473232393</v>
      </c>
      <c r="AO41" s="193">
        <v>84.354729500790597</v>
      </c>
      <c r="AP41" s="194">
        <v>84.653372487011495</v>
      </c>
      <c r="AQ41" s="185"/>
      <c r="AR41" s="195">
        <v>61.114577350027403</v>
      </c>
      <c r="AS41" s="168"/>
      <c r="AT41" s="169">
        <v>8.5319233840212796E-2</v>
      </c>
      <c r="AU41" s="163">
        <v>8.63129959916842</v>
      </c>
      <c r="AV41" s="163">
        <v>10.2154741376725</v>
      </c>
      <c r="AW41" s="163">
        <v>5.6731318046189196</v>
      </c>
      <c r="AX41" s="163">
        <v>-1.69388787336589</v>
      </c>
      <c r="AY41" s="170">
        <v>4.4989793610375504</v>
      </c>
      <c r="AZ41" s="163"/>
      <c r="BA41" s="171">
        <v>3.30091225253426</v>
      </c>
      <c r="BB41" s="172">
        <v>-2.8645749126417401</v>
      </c>
      <c r="BC41" s="173">
        <v>0.134208765399699</v>
      </c>
      <c r="BD41" s="163"/>
      <c r="BE41" s="174">
        <v>2.7268543721735798</v>
      </c>
      <c r="BF41" s="40"/>
    </row>
    <row r="42" spans="1:70" x14ac:dyDescent="0.2">
      <c r="A42" s="21" t="s">
        <v>81</v>
      </c>
      <c r="B42" s="3" t="str">
        <f t="shared" si="0"/>
        <v>Southwest Virginia - Heart of Appalachia</v>
      </c>
      <c r="C42" s="3"/>
      <c r="D42" s="24" t="s">
        <v>16</v>
      </c>
      <c r="E42" s="27" t="s">
        <v>17</v>
      </c>
      <c r="F42" s="3"/>
      <c r="G42" s="190">
        <v>32.485481228668903</v>
      </c>
      <c r="H42" s="185">
        <v>47.381877133105803</v>
      </c>
      <c r="I42" s="185">
        <v>51.897419795221801</v>
      </c>
      <c r="J42" s="185">
        <v>49.329372013651799</v>
      </c>
      <c r="K42" s="185">
        <v>45.786334470989701</v>
      </c>
      <c r="L42" s="191">
        <v>45.376096928327598</v>
      </c>
      <c r="M42" s="185"/>
      <c r="N42" s="192">
        <v>47.168088737201302</v>
      </c>
      <c r="O42" s="193">
        <v>42.416409556313901</v>
      </c>
      <c r="P42" s="194">
        <v>44.792249146757598</v>
      </c>
      <c r="Q42" s="185"/>
      <c r="R42" s="195">
        <v>45.209283276450499</v>
      </c>
      <c r="S42" s="168"/>
      <c r="T42" s="169">
        <v>-11.716495925586001</v>
      </c>
      <c r="U42" s="163">
        <v>-8.3240781485914095</v>
      </c>
      <c r="V42" s="163">
        <v>-2.4992133787801998</v>
      </c>
      <c r="W42" s="163">
        <v>-6.6196710819040501</v>
      </c>
      <c r="X42" s="163">
        <v>8.8323519118420908</v>
      </c>
      <c r="Y42" s="170">
        <v>-4.1101778571828902</v>
      </c>
      <c r="Z42" s="163"/>
      <c r="AA42" s="171">
        <v>2.74567879342225</v>
      </c>
      <c r="AB42" s="172">
        <v>-2.9379912487069002</v>
      </c>
      <c r="AC42" s="173">
        <v>-2.6153948570898498E-2</v>
      </c>
      <c r="AD42" s="163"/>
      <c r="AE42" s="174">
        <v>-2.98833235805006</v>
      </c>
      <c r="AF42" s="40"/>
      <c r="AG42" s="190">
        <v>31.6414368600682</v>
      </c>
      <c r="AH42" s="185">
        <v>46.711080204778099</v>
      </c>
      <c r="AI42" s="185">
        <v>50.007904436860002</v>
      </c>
      <c r="AJ42" s="185">
        <v>48.405762798634797</v>
      </c>
      <c r="AK42" s="185">
        <v>42.2646911262798</v>
      </c>
      <c r="AL42" s="191">
        <v>43.806175085324199</v>
      </c>
      <c r="AM42" s="185"/>
      <c r="AN42" s="192">
        <v>45.2567423208191</v>
      </c>
      <c r="AO42" s="193">
        <v>42.812882252559703</v>
      </c>
      <c r="AP42" s="194">
        <v>44.034812286689402</v>
      </c>
      <c r="AQ42" s="185"/>
      <c r="AR42" s="195">
        <v>43.871499999999997</v>
      </c>
      <c r="AS42" s="168"/>
      <c r="AT42" s="169">
        <v>-5.4138504386985096</v>
      </c>
      <c r="AU42" s="163">
        <v>-4.6390185858377899</v>
      </c>
      <c r="AV42" s="163">
        <v>-1.09218248841998</v>
      </c>
      <c r="AW42" s="163">
        <v>-5.3210115001263896</v>
      </c>
      <c r="AX42" s="163">
        <v>0.47721796411835499</v>
      </c>
      <c r="AY42" s="170">
        <v>-3.1634652096523799</v>
      </c>
      <c r="AZ42" s="163"/>
      <c r="BA42" s="171">
        <v>4.7026237143315903</v>
      </c>
      <c r="BB42" s="172">
        <v>-2.2844260335466302</v>
      </c>
      <c r="BC42" s="173">
        <v>1.18542950870168</v>
      </c>
      <c r="BD42" s="163"/>
      <c r="BE42" s="174">
        <v>-1.9550061000562</v>
      </c>
      <c r="BF42" s="40"/>
    </row>
    <row r="43" spans="1:70" x14ac:dyDescent="0.2">
      <c r="A43" s="22" t="s">
        <v>82</v>
      </c>
      <c r="B43" s="3" t="str">
        <f t="shared" si="0"/>
        <v>Virginia Mountains</v>
      </c>
      <c r="C43" s="3"/>
      <c r="D43" s="25" t="s">
        <v>16</v>
      </c>
      <c r="E43" s="28" t="s">
        <v>17</v>
      </c>
      <c r="F43" s="3"/>
      <c r="G43" s="190">
        <v>37.676854084812298</v>
      </c>
      <c r="H43" s="185">
        <v>56.214316488280701</v>
      </c>
      <c r="I43" s="185">
        <v>64.783225850155802</v>
      </c>
      <c r="J43" s="185">
        <v>82.304653840942905</v>
      </c>
      <c r="K43" s="185">
        <v>83.217404145779696</v>
      </c>
      <c r="L43" s="191">
        <v>64.839290881994302</v>
      </c>
      <c r="M43" s="185"/>
      <c r="N43" s="192">
        <v>92.802753014496602</v>
      </c>
      <c r="O43" s="193">
        <v>79.042937271372395</v>
      </c>
      <c r="P43" s="194">
        <v>85.922845142934506</v>
      </c>
      <c r="Q43" s="185"/>
      <c r="R43" s="195">
        <v>70.863163527977207</v>
      </c>
      <c r="S43" s="168"/>
      <c r="T43" s="169">
        <v>-21.078946910423699</v>
      </c>
      <c r="U43" s="163">
        <v>-13.920170947571799</v>
      </c>
      <c r="V43" s="163">
        <v>5.2397991741577998</v>
      </c>
      <c r="W43" s="163">
        <v>38.730475386636201</v>
      </c>
      <c r="X43" s="163">
        <v>34.645351298361703</v>
      </c>
      <c r="Y43" s="170">
        <v>9.6241869684770496</v>
      </c>
      <c r="Z43" s="163"/>
      <c r="AA43" s="171">
        <v>22.8732821470348</v>
      </c>
      <c r="AB43" s="172">
        <v>5.5047742605394498</v>
      </c>
      <c r="AC43" s="173">
        <v>14.2241458263439</v>
      </c>
      <c r="AD43" s="163"/>
      <c r="AE43" s="174">
        <v>11.175231037353401</v>
      </c>
      <c r="AF43" s="40"/>
      <c r="AG43" s="190">
        <v>40.423551348055803</v>
      </c>
      <c r="AH43" s="185">
        <v>58.8215685543964</v>
      </c>
      <c r="AI43" s="185">
        <v>65.126012735401702</v>
      </c>
      <c r="AJ43" s="185">
        <v>66.817912884432999</v>
      </c>
      <c r="AK43" s="185">
        <v>63.499759517680502</v>
      </c>
      <c r="AL43" s="191">
        <v>58.937761007993402</v>
      </c>
      <c r="AM43" s="185"/>
      <c r="AN43" s="192">
        <v>86.461961116379797</v>
      </c>
      <c r="AO43" s="193">
        <v>84.973369123425002</v>
      </c>
      <c r="AP43" s="194">
        <v>85.717665119902406</v>
      </c>
      <c r="AQ43" s="185"/>
      <c r="AR43" s="195">
        <v>66.589162182824595</v>
      </c>
      <c r="AS43" s="168"/>
      <c r="AT43" s="169">
        <v>2.0188688126570198</v>
      </c>
      <c r="AU43" s="163">
        <v>5.3300896232409798</v>
      </c>
      <c r="AV43" s="163">
        <v>9.2003046521826697</v>
      </c>
      <c r="AW43" s="163">
        <v>10.607273781478</v>
      </c>
      <c r="AX43" s="163">
        <v>9.4305962083872394</v>
      </c>
      <c r="AY43" s="170">
        <v>7.7295119588877004</v>
      </c>
      <c r="AZ43" s="163"/>
      <c r="BA43" s="171">
        <v>9.5858473266876505</v>
      </c>
      <c r="BB43" s="172">
        <v>4.9695472248655799</v>
      </c>
      <c r="BC43" s="173">
        <v>7.2480723012138002</v>
      </c>
      <c r="BD43" s="163"/>
      <c r="BE43" s="174">
        <v>7.5519420543415796</v>
      </c>
      <c r="BF43" s="40"/>
    </row>
    <row r="44" spans="1:70" x14ac:dyDescent="0.2">
      <c r="A44" s="48" t="s">
        <v>106</v>
      </c>
      <c r="B44" s="3" t="s">
        <v>112</v>
      </c>
      <c r="D44" s="25" t="s">
        <v>16</v>
      </c>
      <c r="E44" s="28" t="s">
        <v>17</v>
      </c>
      <c r="G44" s="190">
        <v>136.46180777238001</v>
      </c>
      <c r="H44" s="185">
        <v>179.87886884108201</v>
      </c>
      <c r="I44" s="185">
        <v>205.68845940319201</v>
      </c>
      <c r="J44" s="185">
        <v>181.994437890353</v>
      </c>
      <c r="K44" s="185">
        <v>162.21904233171401</v>
      </c>
      <c r="L44" s="191">
        <v>173.248523247744</v>
      </c>
      <c r="M44" s="185"/>
      <c r="N44" s="192">
        <v>202.83577029840299</v>
      </c>
      <c r="O44" s="193">
        <v>219.782165163081</v>
      </c>
      <c r="P44" s="194">
        <v>211.30896773074201</v>
      </c>
      <c r="Q44" s="185"/>
      <c r="R44" s="195">
        <v>184.12293595717199</v>
      </c>
      <c r="S44" s="168"/>
      <c r="T44" s="169">
        <v>-8.9788279963754807</v>
      </c>
      <c r="U44" s="163">
        <v>-5.3749338452529596</v>
      </c>
      <c r="V44" s="163">
        <v>-4.9702150267983596</v>
      </c>
      <c r="W44" s="163">
        <v>-13.789469071605099</v>
      </c>
      <c r="X44" s="163">
        <v>-8.3163293016496702</v>
      </c>
      <c r="Y44" s="170">
        <v>-8.2859708225316702</v>
      </c>
      <c r="Z44" s="163"/>
      <c r="AA44" s="171">
        <v>-12.002796354163401</v>
      </c>
      <c r="AB44" s="172">
        <v>-11.74365921425</v>
      </c>
      <c r="AC44" s="173">
        <v>-11.8682224670743</v>
      </c>
      <c r="AD44" s="163"/>
      <c r="AE44" s="174">
        <v>-9.4922595698382608</v>
      </c>
      <c r="AF44" s="43"/>
      <c r="AG44" s="190">
        <v>125.12888705759801</v>
      </c>
      <c r="AH44" s="185">
        <v>169.91261016655099</v>
      </c>
      <c r="AI44" s="185">
        <v>189.603414295628</v>
      </c>
      <c r="AJ44" s="185">
        <v>176.917003816793</v>
      </c>
      <c r="AK44" s="185">
        <v>156.04046321998601</v>
      </c>
      <c r="AL44" s="191">
        <v>163.52047571131101</v>
      </c>
      <c r="AM44" s="185"/>
      <c r="AN44" s="192">
        <v>197.948695695249</v>
      </c>
      <c r="AO44" s="193">
        <v>212.17197155880299</v>
      </c>
      <c r="AP44" s="194">
        <v>205.06033362702601</v>
      </c>
      <c r="AQ44" s="185"/>
      <c r="AR44" s="195">
        <v>175.38900654437299</v>
      </c>
      <c r="AS44" s="168"/>
      <c r="AT44" s="169">
        <v>0.21177397047672</v>
      </c>
      <c r="AU44" s="163">
        <v>9.6687726581682495E-2</v>
      </c>
      <c r="AV44" s="163">
        <v>-1.8723660055779801</v>
      </c>
      <c r="AW44" s="163">
        <v>-5.2018752165603903</v>
      </c>
      <c r="AX44" s="163">
        <v>-3.4054760304893499</v>
      </c>
      <c r="AY44" s="170">
        <v>-2.20077716013907</v>
      </c>
      <c r="AZ44" s="163"/>
      <c r="BA44" s="171">
        <v>-1.2086724066783401</v>
      </c>
      <c r="BB44" s="172">
        <v>-5.1357882921036104</v>
      </c>
      <c r="BC44" s="173">
        <v>-3.2800708301081598</v>
      </c>
      <c r="BD44" s="163"/>
      <c r="BE44" s="174">
        <v>-2.5639843389807999</v>
      </c>
    </row>
    <row r="45" spans="1:70" x14ac:dyDescent="0.2">
      <c r="A45" s="48" t="s">
        <v>107</v>
      </c>
      <c r="B45" s="3" t="s">
        <v>113</v>
      </c>
      <c r="D45" s="25" t="s">
        <v>16</v>
      </c>
      <c r="E45" s="28" t="s">
        <v>17</v>
      </c>
      <c r="G45" s="190">
        <v>92.140482107175202</v>
      </c>
      <c r="H45" s="185">
        <v>138.45162543142499</v>
      </c>
      <c r="I45" s="185">
        <v>159.501996730245</v>
      </c>
      <c r="J45" s="185">
        <v>150.86874368755599</v>
      </c>
      <c r="K45" s="185">
        <v>133.963650499545</v>
      </c>
      <c r="L45" s="191">
        <v>134.985299691189</v>
      </c>
      <c r="M45" s="185"/>
      <c r="N45" s="192">
        <v>140.057863760217</v>
      </c>
      <c r="O45" s="193">
        <v>142.36639963669299</v>
      </c>
      <c r="P45" s="194">
        <v>141.21213169845501</v>
      </c>
      <c r="Q45" s="185"/>
      <c r="R45" s="195">
        <v>136.76439455040801</v>
      </c>
      <c r="S45" s="168"/>
      <c r="T45" s="169">
        <v>-9.9619127266741696</v>
      </c>
      <c r="U45" s="163">
        <v>-14.5993872031246</v>
      </c>
      <c r="V45" s="163">
        <v>-14.695941591847101</v>
      </c>
      <c r="W45" s="163">
        <v>-16.420756174134301</v>
      </c>
      <c r="X45" s="163">
        <v>-7.9565893942119503</v>
      </c>
      <c r="Y45" s="170">
        <v>-13.191565716462501</v>
      </c>
      <c r="Z45" s="163"/>
      <c r="AA45" s="171">
        <v>1.8667453034299799</v>
      </c>
      <c r="AB45" s="172">
        <v>-5.0915845982299999</v>
      </c>
      <c r="AC45" s="173">
        <v>-1.7638442138191199</v>
      </c>
      <c r="AD45" s="163"/>
      <c r="AE45" s="174">
        <v>-10.1066244866149</v>
      </c>
      <c r="AF45" s="43"/>
      <c r="AG45" s="190">
        <v>84.697739761534393</v>
      </c>
      <c r="AH45" s="185">
        <v>133.523102507434</v>
      </c>
      <c r="AI45" s="185">
        <v>159.64612752721601</v>
      </c>
      <c r="AJ45" s="185">
        <v>149.91440224459501</v>
      </c>
      <c r="AK45" s="185">
        <v>123.22070511946001</v>
      </c>
      <c r="AL45" s="191">
        <v>130.200415432048</v>
      </c>
      <c r="AM45" s="185"/>
      <c r="AN45" s="192">
        <v>130.18360726856</v>
      </c>
      <c r="AO45" s="193">
        <v>136.391144686648</v>
      </c>
      <c r="AP45" s="194">
        <v>133.28944935992601</v>
      </c>
      <c r="AQ45" s="185"/>
      <c r="AR45" s="195">
        <v>131.083417885785</v>
      </c>
      <c r="AS45" s="168"/>
      <c r="AT45" s="169">
        <v>-4.5101032586834</v>
      </c>
      <c r="AU45" s="163">
        <v>-6.7494074067626899</v>
      </c>
      <c r="AV45" s="163">
        <v>-5.1681981017684002</v>
      </c>
      <c r="AW45" s="163">
        <v>-6.4567154094279102</v>
      </c>
      <c r="AX45" s="163">
        <v>-4.8084274903463697</v>
      </c>
      <c r="AY45" s="170">
        <v>-5.6435551264789501</v>
      </c>
      <c r="AZ45" s="163"/>
      <c r="BA45" s="171">
        <v>3.3926053198953601E-2</v>
      </c>
      <c r="BB45" s="172">
        <v>-3.4207278096871399</v>
      </c>
      <c r="BC45" s="173">
        <v>-1.7624174590450701</v>
      </c>
      <c r="BD45" s="163"/>
      <c r="BE45" s="174">
        <v>-4.5472526763929499</v>
      </c>
    </row>
    <row r="46" spans="1:70" x14ac:dyDescent="0.2">
      <c r="A46" s="48" t="s">
        <v>108</v>
      </c>
      <c r="B46" s="3" t="s">
        <v>114</v>
      </c>
      <c r="D46" s="25" t="s">
        <v>16</v>
      </c>
      <c r="E46" s="28" t="s">
        <v>17</v>
      </c>
      <c r="G46" s="190">
        <v>66.627969441454297</v>
      </c>
      <c r="H46" s="185">
        <v>95.540353725630894</v>
      </c>
      <c r="I46" s="185">
        <v>112.14190736753901</v>
      </c>
      <c r="J46" s="185">
        <v>110.907291890922</v>
      </c>
      <c r="K46" s="185">
        <v>107.596138021767</v>
      </c>
      <c r="L46" s="191">
        <v>98.562732089462898</v>
      </c>
      <c r="M46" s="185"/>
      <c r="N46" s="192">
        <v>119.8858524698</v>
      </c>
      <c r="O46" s="193">
        <v>118.322244647769</v>
      </c>
      <c r="P46" s="194">
        <v>119.104048558784</v>
      </c>
      <c r="Q46" s="185"/>
      <c r="R46" s="195">
        <v>104.43167965212599</v>
      </c>
      <c r="S46" s="168"/>
      <c r="T46" s="169">
        <v>-11.138783147460201</v>
      </c>
      <c r="U46" s="163">
        <v>-15.0596857925843</v>
      </c>
      <c r="V46" s="163">
        <v>-14.7238088124508</v>
      </c>
      <c r="W46" s="163">
        <v>-16.268637094667099</v>
      </c>
      <c r="X46" s="163">
        <v>-8.7605649896744406</v>
      </c>
      <c r="Y46" s="170">
        <v>-13.442283931870801</v>
      </c>
      <c r="Z46" s="163"/>
      <c r="AA46" s="171">
        <v>-1.88966805958432</v>
      </c>
      <c r="AB46" s="172">
        <v>-3.7481639449330499</v>
      </c>
      <c r="AC46" s="173">
        <v>-2.8217020470617298</v>
      </c>
      <c r="AD46" s="163"/>
      <c r="AE46" s="174">
        <v>-10.2458954381725</v>
      </c>
      <c r="AF46" s="43"/>
      <c r="AG46" s="190">
        <v>63.495243741864002</v>
      </c>
      <c r="AH46" s="185">
        <v>98.987188739095899</v>
      </c>
      <c r="AI46" s="185">
        <v>117.953203582062</v>
      </c>
      <c r="AJ46" s="185">
        <v>114.01385475738</v>
      </c>
      <c r="AK46" s="185">
        <v>97.692146469558395</v>
      </c>
      <c r="AL46" s="191">
        <v>98.428327457992296</v>
      </c>
      <c r="AM46" s="185"/>
      <c r="AN46" s="192">
        <v>112.790818457947</v>
      </c>
      <c r="AO46" s="193">
        <v>113.503586218753</v>
      </c>
      <c r="AP46" s="194">
        <v>113.147348920513</v>
      </c>
      <c r="AQ46" s="185"/>
      <c r="AR46" s="195">
        <v>102.634998033709</v>
      </c>
      <c r="AS46" s="168"/>
      <c r="AT46" s="169">
        <v>-5.5279527163640196</v>
      </c>
      <c r="AU46" s="163">
        <v>-4.5543390565279402</v>
      </c>
      <c r="AV46" s="163">
        <v>-1.62908742649464</v>
      </c>
      <c r="AW46" s="163">
        <v>-4.0493045529623997</v>
      </c>
      <c r="AX46" s="163">
        <v>-5.9093562273216298</v>
      </c>
      <c r="AY46" s="170">
        <v>-4.1557995509598902</v>
      </c>
      <c r="AZ46" s="163"/>
      <c r="BA46" s="171">
        <v>-3.8915324415949799</v>
      </c>
      <c r="BB46" s="172">
        <v>-6.0356188606429804</v>
      </c>
      <c r="BC46" s="173">
        <v>-4.97892166782181</v>
      </c>
      <c r="BD46" s="163"/>
      <c r="BE46" s="174">
        <v>-4.4154517479119697</v>
      </c>
    </row>
    <row r="47" spans="1:70" x14ac:dyDescent="0.2">
      <c r="A47" s="48" t="s">
        <v>109</v>
      </c>
      <c r="B47" s="3" t="s">
        <v>115</v>
      </c>
      <c r="D47" s="25" t="s">
        <v>16</v>
      </c>
      <c r="E47" s="28" t="s">
        <v>17</v>
      </c>
      <c r="G47" s="190">
        <v>50.465166058744401</v>
      </c>
      <c r="H47" s="185">
        <v>69.4424815223651</v>
      </c>
      <c r="I47" s="185">
        <v>77.669035323478496</v>
      </c>
      <c r="J47" s="185">
        <v>79.063446918794298</v>
      </c>
      <c r="K47" s="185">
        <v>83.965938039930805</v>
      </c>
      <c r="L47" s="191">
        <v>72.121213572662597</v>
      </c>
      <c r="M47" s="185"/>
      <c r="N47" s="192">
        <v>102.393938375887</v>
      </c>
      <c r="O47" s="193">
        <v>100.472386254559</v>
      </c>
      <c r="P47" s="194">
        <v>101.433162315223</v>
      </c>
      <c r="Q47" s="185"/>
      <c r="R47" s="195">
        <v>80.496056070537193</v>
      </c>
      <c r="S47" s="168"/>
      <c r="T47" s="169">
        <v>-2.9137133285747301</v>
      </c>
      <c r="U47" s="163">
        <v>-6.2138277021507298</v>
      </c>
      <c r="V47" s="163">
        <v>-7.8315751043091897</v>
      </c>
      <c r="W47" s="163">
        <v>-9.4900242076906594</v>
      </c>
      <c r="X47" s="163">
        <v>-1.9593146462927</v>
      </c>
      <c r="Y47" s="170">
        <v>-5.9179660413318498</v>
      </c>
      <c r="Z47" s="163"/>
      <c r="AA47" s="171">
        <v>0.45533605433740898</v>
      </c>
      <c r="AB47" s="172">
        <v>-2.4756853686817002</v>
      </c>
      <c r="AC47" s="173">
        <v>-1.01799080706294</v>
      </c>
      <c r="AD47" s="163"/>
      <c r="AE47" s="174">
        <v>-4.2107370783427198</v>
      </c>
      <c r="AF47" s="43"/>
      <c r="AG47" s="190">
        <v>47.165383290938699</v>
      </c>
      <c r="AH47" s="185">
        <v>68.143710645037402</v>
      </c>
      <c r="AI47" s="185">
        <v>76.567746028508296</v>
      </c>
      <c r="AJ47" s="185">
        <v>77.178842148205007</v>
      </c>
      <c r="AK47" s="185">
        <v>73.104784687559899</v>
      </c>
      <c r="AL47" s="191">
        <v>68.432093360049905</v>
      </c>
      <c r="AM47" s="185"/>
      <c r="AN47" s="192">
        <v>95.726787891149897</v>
      </c>
      <c r="AO47" s="193">
        <v>97.2231688543866</v>
      </c>
      <c r="AP47" s="194">
        <v>96.474978372768206</v>
      </c>
      <c r="AQ47" s="185"/>
      <c r="AR47" s="195">
        <v>76.444346220826503</v>
      </c>
      <c r="AS47" s="168"/>
      <c r="AT47" s="169">
        <v>-1.86504773435867</v>
      </c>
      <c r="AU47" s="163">
        <v>-2.2304229609816302</v>
      </c>
      <c r="AV47" s="163">
        <v>-2.14874435261792</v>
      </c>
      <c r="AW47" s="163">
        <v>-2.9199027710389398</v>
      </c>
      <c r="AX47" s="163">
        <v>-3.8858182185719001</v>
      </c>
      <c r="AY47" s="170">
        <v>-2.6763426838528601</v>
      </c>
      <c r="AZ47" s="163"/>
      <c r="BA47" s="171">
        <v>-2.2865835179895799</v>
      </c>
      <c r="BB47" s="172">
        <v>-3.1109409303780802</v>
      </c>
      <c r="BC47" s="173">
        <v>-2.7037046573079602</v>
      </c>
      <c r="BD47" s="163"/>
      <c r="BE47" s="174">
        <v>-2.68250842063651</v>
      </c>
    </row>
    <row r="48" spans="1:70" x14ac:dyDescent="0.2">
      <c r="A48" s="48" t="s">
        <v>110</v>
      </c>
      <c r="B48" s="3" t="s">
        <v>116</v>
      </c>
      <c r="D48" s="25" t="s">
        <v>16</v>
      </c>
      <c r="E48" s="28" t="s">
        <v>17</v>
      </c>
      <c r="G48" s="190">
        <v>39.281636087736203</v>
      </c>
      <c r="H48" s="185">
        <v>46.410251069112903</v>
      </c>
      <c r="I48" s="185">
        <v>50.7476709431185</v>
      </c>
      <c r="J48" s="185">
        <v>51.228754310939401</v>
      </c>
      <c r="K48" s="185">
        <v>53.705407393783297</v>
      </c>
      <c r="L48" s="191">
        <v>48.274793904502602</v>
      </c>
      <c r="M48" s="185"/>
      <c r="N48" s="192">
        <v>65.078088559867496</v>
      </c>
      <c r="O48" s="193">
        <v>64.296516461283701</v>
      </c>
      <c r="P48" s="194">
        <v>64.687302510575606</v>
      </c>
      <c r="Q48" s="185"/>
      <c r="R48" s="195">
        <v>52.964205291922802</v>
      </c>
      <c r="S48" s="168"/>
      <c r="T48" s="169">
        <v>-1.01761217480245</v>
      </c>
      <c r="U48" s="163">
        <v>-2.2608659881982001</v>
      </c>
      <c r="V48" s="163">
        <v>0.72372132679527901</v>
      </c>
      <c r="W48" s="163">
        <v>-4.7953443026906903</v>
      </c>
      <c r="X48" s="163">
        <v>1.02277691519487</v>
      </c>
      <c r="Y48" s="170">
        <v>-1.2878588937708</v>
      </c>
      <c r="Z48" s="163"/>
      <c r="AA48" s="171">
        <v>0.45596857754952402</v>
      </c>
      <c r="AB48" s="172">
        <v>0.53573792821480104</v>
      </c>
      <c r="AC48" s="173">
        <v>0.495596474591807</v>
      </c>
      <c r="AD48" s="163"/>
      <c r="AE48" s="174">
        <v>-0.67251726682655599</v>
      </c>
      <c r="AF48" s="43"/>
      <c r="AG48" s="190">
        <v>37.3535862163993</v>
      </c>
      <c r="AH48" s="185">
        <v>45.520286947834897</v>
      </c>
      <c r="AI48" s="185">
        <v>49.002386064830198</v>
      </c>
      <c r="AJ48" s="185">
        <v>50.154328101137899</v>
      </c>
      <c r="AK48" s="185">
        <v>49.4877392352738</v>
      </c>
      <c r="AL48" s="191">
        <v>46.303672625308302</v>
      </c>
      <c r="AM48" s="185"/>
      <c r="AN48" s="192">
        <v>61.761364335744602</v>
      </c>
      <c r="AO48" s="193">
        <v>62.099794916598597</v>
      </c>
      <c r="AP48" s="194">
        <v>61.930481448078098</v>
      </c>
      <c r="AQ48" s="185"/>
      <c r="AR48" s="195">
        <v>50.7666548705959</v>
      </c>
      <c r="AS48" s="168"/>
      <c r="AT48" s="169">
        <v>-0.103235024352668</v>
      </c>
      <c r="AU48" s="163">
        <v>0.56540090174924995</v>
      </c>
      <c r="AV48" s="163">
        <v>1.9701792165370899</v>
      </c>
      <c r="AW48" s="163">
        <v>-0.124334319904399</v>
      </c>
      <c r="AX48" s="163">
        <v>-1.3696171515785001</v>
      </c>
      <c r="AY48" s="170">
        <v>0.179356612202692</v>
      </c>
      <c r="AZ48" s="163"/>
      <c r="BA48" s="171">
        <v>-0.73685298331697102</v>
      </c>
      <c r="BB48" s="172">
        <v>-2.2568042518648501</v>
      </c>
      <c r="BC48" s="173">
        <v>-1.5049244990803201</v>
      </c>
      <c r="BD48" s="163"/>
      <c r="BE48" s="174">
        <v>-0.41404347021529497</v>
      </c>
    </row>
    <row r="49" spans="1:57" x14ac:dyDescent="0.2">
      <c r="A49" s="49" t="s">
        <v>111</v>
      </c>
      <c r="B49" s="3" t="s">
        <v>117</v>
      </c>
      <c r="D49" s="25" t="s">
        <v>16</v>
      </c>
      <c r="E49" s="28" t="s">
        <v>17</v>
      </c>
      <c r="G49" s="196">
        <v>29.647773422168001</v>
      </c>
      <c r="H49" s="197">
        <v>30.8490849997096</v>
      </c>
      <c r="I49" s="197">
        <v>31.3582831823724</v>
      </c>
      <c r="J49" s="197">
        <v>32.302662047843</v>
      </c>
      <c r="K49" s="197">
        <v>33.491487896998201</v>
      </c>
      <c r="L49" s="198">
        <v>31.529858309818199</v>
      </c>
      <c r="M49" s="185"/>
      <c r="N49" s="199">
        <v>41.535136886721197</v>
      </c>
      <c r="O49" s="200">
        <v>41.539588558903702</v>
      </c>
      <c r="P49" s="201">
        <v>41.537362722812503</v>
      </c>
      <c r="Q49" s="185"/>
      <c r="R49" s="202">
        <v>34.389145284959397</v>
      </c>
      <c r="S49" s="168"/>
      <c r="T49" s="175">
        <v>3.8186025644621502</v>
      </c>
      <c r="U49" s="176">
        <v>3.0828739696766001</v>
      </c>
      <c r="V49" s="176">
        <v>1.7814667533239901</v>
      </c>
      <c r="W49" s="176">
        <v>0.90467797735586397</v>
      </c>
      <c r="X49" s="176">
        <v>1.4695351973250801</v>
      </c>
      <c r="Y49" s="177">
        <v>2.1622337690213298</v>
      </c>
      <c r="Z49" s="163"/>
      <c r="AA49" s="178">
        <v>-1.21802240044688</v>
      </c>
      <c r="AB49" s="179">
        <v>0.35792031636686999</v>
      </c>
      <c r="AC49" s="180">
        <v>-0.436244625913636</v>
      </c>
      <c r="AD49" s="163"/>
      <c r="AE49" s="181">
        <v>1.2502992621286599</v>
      </c>
      <c r="AG49" s="196">
        <v>28.214456788563801</v>
      </c>
      <c r="AH49" s="197">
        <v>30.302726036924899</v>
      </c>
      <c r="AI49" s="197">
        <v>30.982260210252701</v>
      </c>
      <c r="AJ49" s="197">
        <v>31.751533230481002</v>
      </c>
      <c r="AK49" s="197">
        <v>32.415365844574403</v>
      </c>
      <c r="AL49" s="198">
        <v>30.733264501163699</v>
      </c>
      <c r="AM49" s="185"/>
      <c r="AN49" s="199">
        <v>40.313384016756402</v>
      </c>
      <c r="AO49" s="200">
        <v>41.300236286705399</v>
      </c>
      <c r="AP49" s="201">
        <v>40.806896113224198</v>
      </c>
      <c r="AQ49" s="185"/>
      <c r="AR49" s="202">
        <v>33.611794205868499</v>
      </c>
      <c r="AS49" s="168"/>
      <c r="AT49" s="175">
        <v>2.6223968917411602</v>
      </c>
      <c r="AU49" s="176">
        <v>3.6404846739108399</v>
      </c>
      <c r="AV49" s="176">
        <v>4.0241326053597</v>
      </c>
      <c r="AW49" s="176">
        <v>3.23688362951866</v>
      </c>
      <c r="AX49" s="176">
        <v>1.8849051094132101</v>
      </c>
      <c r="AY49" s="177">
        <v>3.0714594860087399</v>
      </c>
      <c r="AZ49" s="163"/>
      <c r="BA49" s="178">
        <v>-0.39819563779443301</v>
      </c>
      <c r="BB49" s="179">
        <v>-1.9830553929024199</v>
      </c>
      <c r="BC49" s="180">
        <v>-1.20593016410753</v>
      </c>
      <c r="BD49" s="163"/>
      <c r="BE49" s="181">
        <v>1.53848609239482</v>
      </c>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F29" sqref="F29"/>
    </sheetView>
  </sheetViews>
  <sheetFormatPr defaultRowHeight="12.75" x14ac:dyDescent="0.2"/>
  <cols>
    <col min="1" max="1" width="4.42578125" customWidth="1"/>
    <col min="2" max="2" width="3.42578125" customWidth="1"/>
    <col min="3" max="3" width="6.85546875" customWidth="1"/>
    <col min="4" max="4" width="9.140625" customWidth="1"/>
    <col min="5" max="5" width="39" customWidth="1"/>
    <col min="6" max="6" width="24.5703125" customWidth="1"/>
    <col min="7" max="11" width="9.140625" customWidth="1"/>
    <col min="12" max="12" width="18.42578125" customWidth="1"/>
    <col min="13" max="50" width="9.140625" customWidth="1"/>
  </cols>
  <sheetData>
    <row r="1" spans="1:50" ht="15" customHeight="1" x14ac:dyDescent="0.25">
      <c r="A1" s="11"/>
      <c r="B1" s="11" t="s">
        <v>53</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3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3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25">
      <c r="A4" s="15" t="s">
        <v>54</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25">
      <c r="A5" s="250" t="str">
        <f>HYPERLINK("http://www.str.com/data-insights/resources/glossary", "For all STR definitions, please visit www.str.com/data-insights/resources/glossary")</f>
        <v>For all STR definitions, please visit www.str.com/data-insights/resources/glossary</v>
      </c>
      <c r="B5" s="250"/>
      <c r="C5" s="250"/>
      <c r="D5" s="250"/>
      <c r="E5" s="250"/>
      <c r="F5" s="250"/>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2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2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25">
      <c r="A8" s="15" t="s">
        <v>55</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25">
      <c r="A9" s="250" t="str">
        <f>HYPERLINK("http://www.str.com/data-insights/resources/FAQ", "For all STR FAQs, please click here or visit http://www.str.com/data-insights/resources/FAQ")</f>
        <v>For all STR FAQs, please click here or visit http://www.str.com/data-insights/resources/FAQ</v>
      </c>
      <c r="B9" s="250"/>
      <c r="C9" s="250"/>
      <c r="D9" s="250"/>
      <c r="E9" s="250"/>
      <c r="F9" s="250"/>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2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2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25">
      <c r="A12" s="250" t="str">
        <f>HYPERLINK("http://www.str.com/contact", "For additional support, please contact your regional office")</f>
        <v>For additional support, please contact your regional office</v>
      </c>
      <c r="B12" s="250"/>
      <c r="C12" s="250"/>
      <c r="D12" s="250"/>
      <c r="E12" s="250"/>
      <c r="F12" s="250"/>
      <c r="G12" s="250"/>
      <c r="H12" s="250"/>
      <c r="I12" s="250"/>
      <c r="J12" s="250"/>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2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25">
      <c r="A14" s="249" t="str">
        <f>HYPERLINK("http://www.hotelnewsnow.com/", "For the latest in industry news, visit HotelNewsNow.com.")</f>
        <v>For the latest in industry news, visit HotelNewsNow.com.</v>
      </c>
      <c r="B14" s="249"/>
      <c r="C14" s="249"/>
      <c r="D14" s="249"/>
      <c r="E14" s="249"/>
      <c r="F14" s="249"/>
      <c r="G14" s="249"/>
      <c r="H14" s="249"/>
      <c r="I14" s="249"/>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25">
      <c r="A15" s="249" t="str">
        <f>HYPERLINK("http://www.hoteldataconference.com/", "To learn more about the Hotel Data Conference, visit HotelDataConference.com.")</f>
        <v>To learn more about the Hotel Data Conference, visit HotelDataConference.com.</v>
      </c>
      <c r="B15" s="249"/>
      <c r="C15" s="249"/>
      <c r="D15" s="249"/>
      <c r="E15" s="249"/>
      <c r="F15" s="249"/>
      <c r="G15" s="249"/>
      <c r="H15" s="249"/>
      <c r="I15" s="249"/>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2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2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2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2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2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2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2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2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2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2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2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2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2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2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2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2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2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2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2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2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2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2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2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2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2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2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2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2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2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2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2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2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2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2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2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2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2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2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2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2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2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2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2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2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2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2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2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2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2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2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2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2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2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2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2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2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2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2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2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2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2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2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2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2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2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2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2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2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2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2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2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2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2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2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2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2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2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2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2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2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2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2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2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2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75" x14ac:dyDescent="0.2"/>
  <sheetData>
    <row r="1" spans="1:1" x14ac:dyDescent="0.2">
      <c r="A1" s="9" t="s">
        <v>91</v>
      </c>
    </row>
    <row r="2" spans="1:1" x14ac:dyDescent="0.2">
      <c r="A2" s="9" t="s">
        <v>92</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workbookViewId="0">
      <selection activeCell="R23" sqref="R23"/>
    </sheetView>
  </sheetViews>
  <sheetFormatPr defaultRowHeight="12.75" x14ac:dyDescent="0.2"/>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809EBC9-AC9B-41C1-B4C4-BFDA1F422BC1}">
  <ds:schemaRefs>
    <ds:schemaRef ds:uri="http://schemas.microsoft.com/office/2006/metadata/properties"/>
    <ds:schemaRef ds:uri="http://schemas.microsoft.com/office/infopath/2007/PartnerControls"/>
    <ds:schemaRef ds:uri="http://schemas.microsoft.com/sharepoint/v3"/>
    <ds:schemaRef ds:uri="7a85900e-6fd2-45c2-923c-a8c58575d173"/>
    <ds:schemaRef ds:uri="e3f431ef-2a63-4b2b-860e-646449a1814e"/>
  </ds:schemaRefs>
</ds:datastoreItem>
</file>

<file path=customXml/itemProps2.xml><?xml version="1.0" encoding="utf-8"?>
<ds:datastoreItem xmlns:ds="http://schemas.openxmlformats.org/officeDocument/2006/customXml" ds:itemID="{58DC8093-1785-400C-8E86-CABCB2541B89}"/>
</file>

<file path=customXml/itemProps3.xml><?xml version="1.0" encoding="utf-8"?>
<ds:datastoreItem xmlns:ds="http://schemas.openxmlformats.org/officeDocument/2006/customXml" ds:itemID="{DD76D074-13AA-49D0-9CF5-7C3E583D8790}">
  <ds:schemaRefs>
    <ds:schemaRef ds:uri="http://schemas.microsoft.com/sharepoint/v3/contenttype/forms"/>
  </ds:schemaRefs>
</ds:datastoreItem>
</file>

<file path=docMetadata/LabelInfo.xml><?xml version="1.0" encoding="utf-8"?>
<clbl:labelList xmlns:clbl="http://schemas.microsoft.com/office/2020/mipLabelMetadata">
  <clbl:label id="{8a0e7531-20dc-49a7-b88e-b68840ca4168}" enabled="0" method="" siteId="{8a0e7531-20dc-49a7-b88e-b68840ca4168}"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6</vt:i4>
      </vt:variant>
    </vt:vector>
  </HeadingPairs>
  <TitlesOfParts>
    <vt:vector size="20" baseType="lpstr">
      <vt:lpstr>Current Week View</vt:lpstr>
      <vt:lpstr>Rolling-28 Day View</vt:lpstr>
      <vt:lpstr>Translation Table</vt:lpstr>
      <vt:lpstr>Occupancy Raw Data</vt:lpstr>
      <vt:lpstr>ADR Raw Data</vt:lpstr>
      <vt:lpstr>RevPAR Raw Data</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'Current Week View'!Print_Area</vt:lpstr>
      <vt:lpstr>Help!Print_Area</vt:lpstr>
      <vt:lpstr>'Rolling-28 Day View'!Print_Area</vt:lpstr>
      <vt:lpstr>'Translation Table'!Print_Area</vt:lpstr>
      <vt:lpstr>'Current Week View'!Print_Titles</vt:lpstr>
      <vt:lpstr>'Rolling-28 Day View'!Print_Titles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2025-03-27T17:58:03Z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y fmtid="{D5CDD505-2E9C-101B-9397-08002B2CF9AE}" pid="4" name="MediaServiceImageTags">
    <vt:lpwstr/>
  </property>
</Properties>
</file>