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49" documentId="8_{0E8AA73F-4FCF-4D27-8135-822CC25D2F4F}" xr6:coauthVersionLast="47" xr6:coauthVersionMax="47" xr10:uidLastSave="{87F0648A-84D5-4D3F-B856-85BCB040ECCB}"/>
  <workbookProtection workbookAlgorithmName="SHA-512" workbookHashValue="A0I5O490ZK8djIhDIJJmwnyvVnzw8YaBi9vccrjekANmd0ssP8tJho8NkMDcrkgVgV8Lrk+CIS4MCJXjcvDPgw==" workbookSaltValue="2Dk291ObJaRaVXjudkYitQ==" workbookSpinCount="100000" lockStructure="1"/>
  <bookViews>
    <workbookView xWindow="-28920" yWindow="-16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<sst xmlns="http://schemas.openxmlformats.org/spreadsheetml/2006/main" count="879" uniqueCount="140">
  <si>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</si>
  <si>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</si>
  <si>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</si>
  <si>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</si>
  <si>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</si>
  <si>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</si>
  <si>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</si>
  <si>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</si>
  <si>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</si>
  <si>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</si>
  <si>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</si>
  <si>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</si>
  <si>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</si>
  <si>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</si>
  <si>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</si>
  <si>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</si>
  <si>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</si>
  <si>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</si>
  <si>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</si>
  <si>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</si>
  <si>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</si>
  <si>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</si>
  <si>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</si>
  <si>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</si>
  <si>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</si>
  <si>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</si>
  <si>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</si>
  <si>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</si>
  <si>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</si>
  <si>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</si>
  <si>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</si>
  <si>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</si>
  <si>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</si>
  <si>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</si>
  <si>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</si>
  <si>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</si>
  <si>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</si>
  <si>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</si>
  <si>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</si>
  <si>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</si>
  <si>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</si>
  <si>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</si>
  <si>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</si>
  <si>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</si>
  <si>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</si>
  <si>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</si>
  <si>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</si>
  <si>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</si>
  <si>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</si>
  <si>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</si>
  <si>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</si>
  <si>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</si>
  <si>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</si>
  <si>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</si>
  <si>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</si>
  <si>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</si>
  <si>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</si>
  <si>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</si>
  <si>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</si>
  <si>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</si>
  <si>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</si>
  <si>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</si>
  <si>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</si>
  <si>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</si>
  <si>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</si>
  <si>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</si>
  <si>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</si>
  <si>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</si>
  <si>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</si>
  <si>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</si>
  <si>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</si>
  <si>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</si>
  <si>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</si>
  <si>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</si>
  <si>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</si>
  <si>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</si>
  <si>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</si>
  <si>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</si>
  <si>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</si>
  <si>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</si>
  <si>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</si>
  <si>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</si>
  <si>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</si>
  <si>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</si>
  <si>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</si>
  <si>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</si>
  <si>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</si>
  <si>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</si>
  <si>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</si>
  <si>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</si>
  <si>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</si>
  <si>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</si>
  <si>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</si>
  <si>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</si>
  <si>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</si>
  <si>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</si>
  <si>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</si>
  <si>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</si>
  <si>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</si>
  <si>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</si>
  <si>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</si>
  <si>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</si>
  <si>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</si>
  <si>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</si>
  <si>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</si>
  <si>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</si>
  <si>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</si>
  <si>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</si>
  <si>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</si>
  <si>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</si>
  <si>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</si>
  <si>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</si>
  <si>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</si>
  <si>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</si>
  <si>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</si>
  <si>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</si>
  <si>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</si>
  <si>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</si>
  <si>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</si>
  <si>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</si>
  <si>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</si>
  <si>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xml:space="preserve"> - First Day of Ramadan</t>
  </si>
  <si>
    <t>Mar</t>
  </si>
  <si>
    <t>% Change Vs. 2024</t>
  </si>
  <si>
    <t>VTC Defined Tourism Regions</t>
  </si>
  <si>
    <t>STR/CoSTAR Designated Hospitality Markets</t>
  </si>
  <si>
    <t>Monday, Mar 11th</t>
  </si>
  <si>
    <t>Monday, Mar 17th</t>
  </si>
  <si>
    <t xml:space="preserve"> - St. Patrick's Day</t>
  </si>
  <si>
    <t>Sunday, Mar 17th</t>
  </si>
  <si>
    <t>Friday, Mar 29th</t>
  </si>
  <si>
    <t xml:space="preserve"> - Good Friday</t>
  </si>
  <si>
    <t>Mar / Apr</t>
  </si>
  <si>
    <t>Sunday, Mar 31st</t>
  </si>
  <si>
    <t xml:space="preserve"> - Easter Sunday</t>
  </si>
  <si>
    <t>Week of March 23 to March 29, 2025</t>
  </si>
  <si>
    <t>March 2 - March 29, 2025
Rolling-28 Day Period</t>
  </si>
  <si>
    <t>For the Week of March 23, 2025 to March 29, 2025</t>
  </si>
  <si>
    <t>Apr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</si>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</sst>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1" fillId="3" borderId="0" xfId="0" applyFont="1" applyFill="1" applyAlignment="1">
      <alignment horizontal="right"/>
    </xf>
    <xf numFmtId="0" fontId="33" fillId="0" borderId="0" xfId="0" applyFont="1" applyAlignment="1">
      <alignment horizontal="right"/>
    </xf>
    <xf numFmtId="0" fontId="7" fillId="3" borderId="0" xfId="0" applyFont="1" applyFill="1" applyAlignment="1">
      <alignment horizontal="left" vertical="center" wrapText="1"/>
    </xf>
    <xf numFmtId="49" fontId="22"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sqref="A1:A3"/>
    </sheetView>
  </sheetViews>
  <sheetFormatPr defaultColWidth="9.140625" defaultRowHeight="15"/>
  <cols>
    <col min="1" max="1" width="44.7109375" style="102" customWidth="1"/>
    <col min="2" max="6" width="9" style="102" customWidth="1"/>
    <col min="7" max="7" width="9" style="108" customWidth="1"/>
    <col min="8" max="9" width="9" style="102" customWidth="1"/>
    <col min="10" max="10" width="8.28515625" style="108" customWidth="1"/>
    <col min="11" max="11" width="9" style="108" customWidth="1"/>
    <col min="12" max="12" width="2.7109375" style="102" customWidth="1"/>
    <col min="13" max="17" width="9" style="102" customWidth="1"/>
    <col min="18" max="18" width="9" style="108" customWidth="1"/>
    <col min="19" max="20" width="9" style="102" customWidth="1"/>
    <col min="21" max="21" width="8.42578125" style="102" customWidth="1"/>
    <col min="22" max="22" width="9" style="102" customWidth="1"/>
    <col min="23" max="23" width="2.7109375" style="102" customWidth="1"/>
    <col min="24" max="31" width="9" style="102" customWidth="1"/>
    <col min="32" max="32" width="8.42578125" style="102" customWidth="1"/>
    <col min="33" max="33" width="9" style="102" customWidth="1"/>
    <col min="34" max="16384" width="9.140625" style="102"/>
  </cols>
  <sheetData>
    <row r="1" spans="1:34">
      <c r="A1" s="248" t="str">
        <f>'Occupancy Raw Data'!B1</f>
        <v>Week of March 23 to March 29, 2025</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c r="AH1" s="103"/>
    </row>
    <row r="2" spans="1:34">
      <c r="A2" s="249"/>
      <c r="B2" s="107"/>
      <c r="C2" s="108"/>
      <c r="D2" s="108"/>
      <c r="E2" s="108"/>
      <c r="F2" s="109"/>
      <c r="G2" s="206" t="s">
        <v>64</v>
      </c>
      <c r="H2" s="108"/>
      <c r="I2" s="108"/>
      <c r="J2" s="206" t="s">
        <v>65</v>
      </c>
      <c r="K2" s="208" t="s">
        <v>56</v>
      </c>
      <c r="L2" s="103"/>
      <c r="M2" s="107"/>
      <c r="N2" s="108"/>
      <c r="O2" s="108"/>
      <c r="P2" s="108"/>
      <c r="Q2" s="108"/>
      <c r="R2" s="206" t="s">
        <v>64</v>
      </c>
      <c r="S2" s="108"/>
      <c r="T2" s="108"/>
      <c r="U2" s="206" t="s">
        <v>65</v>
      </c>
      <c r="V2" s="208" t="s">
        <v>56</v>
      </c>
      <c r="W2" s="103"/>
      <c r="X2" s="110"/>
      <c r="Y2" s="111"/>
      <c r="Z2" s="111"/>
      <c r="AA2" s="111"/>
      <c r="AB2" s="111"/>
      <c r="AC2" s="210" t="s">
        <v>64</v>
      </c>
      <c r="AD2" s="112"/>
      <c r="AE2" s="112"/>
      <c r="AF2" s="210" t="s">
        <v>65</v>
      </c>
      <c r="AG2" s="211" t="s">
        <v>56</v>
      </c>
      <c r="AH2" s="103"/>
    </row>
    <row r="3" spans="1:34">
      <c r="A3" s="250"/>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4" t="s">
        <v>62</v>
      </c>
      <c r="T3" s="114" t="s">
        <v>63</v>
      </c>
      <c r="U3" s="207"/>
      <c r="V3" s="209"/>
      <c r="W3" s="103"/>
      <c r="X3" s="113" t="s">
        <v>57</v>
      </c>
      <c r="Y3" s="114" t="s">
        <v>58</v>
      </c>
      <c r="Z3" s="114" t="s">
        <v>59</v>
      </c>
      <c r="AA3" s="114" t="s">
        <v>60</v>
      </c>
      <c r="AB3" s="114" t="s">
        <v>61</v>
      </c>
      <c r="AC3" s="207"/>
      <c r="AD3" s="115" t="s">
        <v>62</v>
      </c>
      <c r="AE3" s="115" t="s">
        <v>63</v>
      </c>
      <c r="AF3" s="207"/>
      <c r="AG3" s="209"/>
      <c r="AH3" s="103"/>
    </row>
    <row r="4" spans="1:34">
      <c r="A4" s="134" t="s">
        <v>15</v>
      </c>
      <c r="B4" s="117">
        <f>(VLOOKUP($A4,'Occupancy Raw Data'!$B$8:$BE$45,'Occupancy Raw Data'!G$3,FALSE))/100</f>
        <v>0.51001665652873296</v>
      </c>
      <c r="C4" s="118">
        <f>(VLOOKUP($A4,'Occupancy Raw Data'!$B$8:$BE$45,'Occupancy Raw Data'!H$3,FALSE))/100</f>
        <v>0.61733825791129493</v>
      </c>
      <c r="D4" s="118">
        <f>(VLOOKUP($A4,'Occupancy Raw Data'!$B$8:$BE$45,'Occupancy Raw Data'!I$3,FALSE))/100</f>
        <v>0.66537623692346903</v>
      </c>
      <c r="E4" s="118">
        <f>(VLOOKUP($A4,'Occupancy Raw Data'!$B$8:$BE$45,'Occupancy Raw Data'!J$3,FALSE))/100</f>
        <v>0.66800918154342692</v>
      </c>
      <c r="F4" s="118">
        <f>(VLOOKUP($A4,'Occupancy Raw Data'!$B$8:$BE$45,'Occupancy Raw Data'!K$3,FALSE))/100</f>
        <v>0.64961013212179297</v>
      </c>
      <c r="G4" s="119">
        <f>(VLOOKUP($A4,'Occupancy Raw Data'!$B$8:$BE$45,'Occupancy Raw Data'!L$3,FALSE))/100</f>
        <v>0.62207043256702399</v>
      </c>
      <c r="H4" s="99">
        <f>(VLOOKUP($A4,'Occupancy Raw Data'!$B$8:$BE$45,'Occupancy Raw Data'!N$3,FALSE))/100</f>
        <v>0.71789687378605505</v>
      </c>
      <c r="I4" s="99">
        <f>(VLOOKUP($A4,'Occupancy Raw Data'!$B$8:$BE$45,'Occupancy Raw Data'!O$3,FALSE))/100</f>
        <v>0.72696158276464895</v>
      </c>
      <c r="J4" s="119">
        <f>(VLOOKUP($A4,'Occupancy Raw Data'!$B$8:$BE$45,'Occupancy Raw Data'!P$3,FALSE))/100</f>
        <v>0.72242922827535194</v>
      </c>
      <c r="K4" s="120">
        <f>(VLOOKUP($A4,'Occupancy Raw Data'!$B$8:$BE$45,'Occupancy Raw Data'!R$3,FALSE))/100</f>
        <v>0.65074713403528706</v>
      </c>
      <c r="M4" s="121">
        <f>VLOOKUP($A4,'ADR Raw Data'!$B$6:$BE$43,'ADR Raw Data'!G$1,FALSE)</f>
        <v>150.08240591859899</v>
      </c>
      <c r="N4" s="122">
        <f>VLOOKUP($A4,'ADR Raw Data'!$B$6:$BE$43,'ADR Raw Data'!H$1,FALSE)</f>
        <v>159.11587836417399</v>
      </c>
      <c r="O4" s="122">
        <f>VLOOKUP($A4,'ADR Raw Data'!$B$6:$BE$43,'ADR Raw Data'!I$1,FALSE)</f>
        <v>164.39131994345701</v>
      </c>
      <c r="P4" s="122">
        <f>VLOOKUP($A4,'ADR Raw Data'!$B$6:$BE$43,'ADR Raw Data'!J$1,FALSE)</f>
        <v>162.80317351237201</v>
      </c>
      <c r="Q4" s="122">
        <f>VLOOKUP($A4,'ADR Raw Data'!$B$6:$BE$43,'ADR Raw Data'!K$1,FALSE)</f>
        <v>156.93688554309301</v>
      </c>
      <c r="R4" s="123">
        <f>VLOOKUP($A4,'ADR Raw Data'!$B$6:$BE$43,'ADR Raw Data'!L$1,FALSE)</f>
        <v>159.099973609443</v>
      </c>
      <c r="S4" s="122">
        <f>VLOOKUP($A4,'ADR Raw Data'!$B$6:$BE$43,'ADR Raw Data'!N$1,FALSE)</f>
        <v>167.124750988485</v>
      </c>
      <c r="T4" s="122">
        <f>VLOOKUP($A4,'ADR Raw Data'!$B$6:$BE$43,'ADR Raw Data'!O$1,FALSE)</f>
        <v>167.14908128697201</v>
      </c>
      <c r="U4" s="123">
        <f>VLOOKUP($A4,'ADR Raw Data'!$B$6:$BE$43,'ADR Raw Data'!P$1,FALSE)</f>
        <v>167.136992459071</v>
      </c>
      <c r="V4" s="124">
        <f>VLOOKUP($A4,'ADR Raw Data'!$B$6:$BE$43,'ADR Raw Data'!R$1,FALSE)</f>
        <v>161.649454642221</v>
      </c>
      <c r="X4" s="121">
        <f>VLOOKUP($A4,'RevPAR Raw Data'!$B$6:$BE$43,'RevPAR Raw Data'!G$1,FALSE)</f>
        <v>76.544526870392403</v>
      </c>
      <c r="Y4" s="122">
        <f>VLOOKUP($A4,'RevPAR Raw Data'!$B$6:$BE$43,'RevPAR Raw Data'!H$1,FALSE)</f>
        <v>98.228319155365099</v>
      </c>
      <c r="Z4" s="122">
        <f>VLOOKUP($A4,'RevPAR Raw Data'!$B$6:$BE$43,'RevPAR Raw Data'!I$1,FALSE)</f>
        <v>109.382077846859</v>
      </c>
      <c r="AA4" s="122">
        <f>VLOOKUP($A4,'RevPAR Raw Data'!$B$6:$BE$43,'RevPAR Raw Data'!J$1,FALSE)</f>
        <v>108.75401469067199</v>
      </c>
      <c r="AB4" s="122">
        <f>VLOOKUP($A4,'RevPAR Raw Data'!$B$6:$BE$43,'RevPAR Raw Data'!K$1,FALSE)</f>
        <v>101.94779095243101</v>
      </c>
      <c r="AC4" s="123">
        <f>VLOOKUP($A4,'RevPAR Raw Data'!$B$6:$BE$43,'RevPAR Raw Data'!L$1,FALSE)</f>
        <v>98.971389404628894</v>
      </c>
      <c r="AD4" s="122">
        <f>VLOOKUP($A4,'RevPAR Raw Data'!$B$6:$BE$43,'RevPAR Raw Data'!N$1,FALSE)</f>
        <v>119.978336266906</v>
      </c>
      <c r="AE4" s="122">
        <f>VLOOKUP($A4,'RevPAR Raw Data'!$B$6:$BE$43,'RevPAR Raw Data'!O$1,FALSE)</f>
        <v>121.510960690034</v>
      </c>
      <c r="AF4" s="123">
        <f>VLOOKUP($A4,'RevPAR Raw Data'!$B$6:$BE$43,'RevPAR Raw Data'!P$1,FALSE)</f>
        <v>120.74464847847</v>
      </c>
      <c r="AG4" s="124">
        <f>VLOOKUP($A4,'RevPAR Raw Data'!$B$6:$BE$43,'RevPAR Raw Data'!R$1,FALSE)</f>
        <v>105.19291932679199</v>
      </c>
    </row>
    <row r="5" spans="1:34" ht="14.25">
      <c r="A5" s="101" t="s">
        <v>123</v>
      </c>
      <c r="B5" s="89">
        <f>(VLOOKUP($A4,'Occupancy Raw Data'!$B$8:$BE$51,'Occupancy Raw Data'!T$3,FALSE))/100</f>
        <v>-4.9812631315435799E-2</v>
      </c>
      <c r="C5" s="90">
        <f>(VLOOKUP($A4,'Occupancy Raw Data'!$B$8:$BE$51,'Occupancy Raw Data'!U$3,FALSE))/100</f>
        <v>-1.5665905448971999E-2</v>
      </c>
      <c r="D5" s="90">
        <f>(VLOOKUP($A4,'Occupancy Raw Data'!$B$8:$BE$51,'Occupancy Raw Data'!V$3,FALSE))/100</f>
        <v>1.6863245038575699E-3</v>
      </c>
      <c r="E5" s="90">
        <f>(VLOOKUP($A4,'Occupancy Raw Data'!$B$8:$BE$51,'Occupancy Raw Data'!W$3,FALSE))/100</f>
        <v>2.7253500498820801E-2</v>
      </c>
      <c r="F5" s="90">
        <f>(VLOOKUP($A4,'Occupancy Raw Data'!$B$8:$BE$51,'Occupancy Raw Data'!X$3,FALSE))/100</f>
        <v>5.37047677633187E-2</v>
      </c>
      <c r="G5" s="90">
        <f>(VLOOKUP($A4,'Occupancy Raw Data'!$B$8:$BE$51,'Occupancy Raw Data'!Y$3,FALSE))/100</f>
        <v>4.9727326219719901E-3</v>
      </c>
      <c r="H5" s="91">
        <f>(VLOOKUP($A4,'Occupancy Raw Data'!$B$8:$BE$51,'Occupancy Raw Data'!AA$3,FALSE))/100</f>
        <v>9.4795454675664498E-2</v>
      </c>
      <c r="I5" s="91">
        <f>(VLOOKUP($A4,'Occupancy Raw Data'!$B$8:$BE$51,'Occupancy Raw Data'!AB$3,FALSE))/100</f>
        <v>0.188671253870763</v>
      </c>
      <c r="J5" s="90">
        <f>(VLOOKUP($A4,'Occupancy Raw Data'!$B$8:$BE$51,'Occupancy Raw Data'!AC$3,FALSE))/100</f>
        <v>0.14009743985686499</v>
      </c>
      <c r="K5" s="92">
        <f>(VLOOKUP($A4,'Occupancy Raw Data'!$B$8:$BE$51,'Occupancy Raw Data'!AE$3,FALSE))/100</f>
        <v>4.4232594154345606E-2</v>
      </c>
      <c r="M5" s="89">
        <f>(VLOOKUP($A4,'ADR Raw Data'!$B$6:$BE$43,'ADR Raw Data'!T$1,FALSE))/100</f>
        <v>-1.8174256236056601E-2</v>
      </c>
      <c r="N5" s="90">
        <f>(VLOOKUP($A4,'ADR Raw Data'!$B$6:$BE$43,'ADR Raw Data'!U$1,FALSE))/100</f>
        <v>8.5471185669450007E-3</v>
      </c>
      <c r="O5" s="90">
        <f>(VLOOKUP($A4,'ADR Raw Data'!$B$6:$BE$43,'ADR Raw Data'!V$1,FALSE))/100</f>
        <v>2.68707046135605E-2</v>
      </c>
      <c r="P5" s="90">
        <f>(VLOOKUP($A4,'ADR Raw Data'!$B$6:$BE$43,'ADR Raw Data'!W$1,FALSE))/100</f>
        <v>3.7037424892594602E-2</v>
      </c>
      <c r="Q5" s="90">
        <f>(VLOOKUP($A4,'ADR Raw Data'!$B$6:$BE$43,'ADR Raw Data'!X$1,FALSE))/100</f>
        <v>2.1117276372323E-2</v>
      </c>
      <c r="R5" s="90">
        <f>(VLOOKUP($A4,'ADR Raw Data'!$B$6:$BE$43,'ADR Raw Data'!Y$1,FALSE))/100</f>
        <v>1.7007975246484099E-2</v>
      </c>
      <c r="S5" s="91">
        <f>(VLOOKUP($A4,'ADR Raw Data'!$B$6:$BE$43,'ADR Raw Data'!AA$1,FALSE))/100</f>
        <v>3.2866502152584298E-2</v>
      </c>
      <c r="T5" s="91">
        <f>(VLOOKUP($A4,'ADR Raw Data'!$B$6:$BE$43,'ADR Raw Data'!AB$1,FALSE))/100</f>
        <v>4.6765677632292404E-2</v>
      </c>
      <c r="U5" s="90">
        <f>(VLOOKUP($A4,'ADR Raw Data'!$B$6:$BE$43,'ADR Raw Data'!AC$1,FALSE))/100</f>
        <v>3.9531106271310096E-2</v>
      </c>
      <c r="V5" s="92">
        <f>(VLOOKUP($A4,'ADR Raw Data'!$B$6:$BE$43,'ADR Raw Data'!AE$1,FALSE))/100</f>
        <v>2.5039335525558499E-2</v>
      </c>
      <c r="X5" s="89">
        <f>(VLOOKUP($A4,'RevPAR Raw Data'!$B$6:$BE$43,'RevPAR Raw Data'!T$1,FALSE))/100</f>
        <v>-6.7081580026173496E-2</v>
      </c>
      <c r="Y5" s="90">
        <f>(VLOOKUP($A4,'RevPAR Raw Data'!$B$6:$BE$43,'RevPAR Raw Data'!U$1,FALSE))/100</f>
        <v>-7.2526852333579701E-3</v>
      </c>
      <c r="Z5" s="90">
        <f>(VLOOKUP($A4,'RevPAR Raw Data'!$B$6:$BE$43,'RevPAR Raw Data'!V$1,FALSE))/100</f>
        <v>2.8602341845043799E-2</v>
      </c>
      <c r="AA5" s="90">
        <f>(VLOOKUP($A4,'RevPAR Raw Data'!$B$6:$BE$43,'RevPAR Raw Data'!W$1,FALSE))/100</f>
        <v>6.5300324869200801E-2</v>
      </c>
      <c r="AB5" s="90">
        <f>(VLOOKUP($A4,'RevPAR Raw Data'!$B$6:$BE$43,'RevPAR Raw Data'!X$1,FALSE))/100</f>
        <v>7.5956142559011106E-2</v>
      </c>
      <c r="AC5" s="90">
        <f>(VLOOKUP($A4,'RevPAR Raw Data'!$B$6:$BE$43,'RevPAR Raw Data'!Y$1,FALSE))/100</f>
        <v>2.2065283981797999E-2</v>
      </c>
      <c r="AD5" s="91">
        <f>(VLOOKUP($A4,'RevPAR Raw Data'!$B$6:$BE$43,'RevPAR Raw Data'!AA$1,FALSE))/100</f>
        <v>0.13077755184340101</v>
      </c>
      <c r="AE5" s="91">
        <f>(VLOOKUP($A4,'RevPAR Raw Data'!$B$6:$BE$43,'RevPAR Raw Data'!AB$1,FALSE))/100</f>
        <v>0.244260270540056</v>
      </c>
      <c r="AF5" s="90">
        <f>(VLOOKUP($A4,'RevPAR Raw Data'!$B$6:$BE$43,'RevPAR Raw Data'!AC$1,FALSE))/100</f>
        <v>0.18516675291149501</v>
      </c>
      <c r="AG5" s="92">
        <f>(VLOOKUP($A4,'RevPAR Raw Data'!$B$6:$BE$43,'RevPAR Raw Data'!AE$1,FALSE))/100</f>
        <v>7.0379484446100704E-2</v>
      </c>
    </row>
    <row r="6" spans="1:34">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c r="A7" s="134" t="s">
        <v>69</v>
      </c>
      <c r="B7" s="125">
        <f>(VLOOKUP($A7,'Occupancy Raw Data'!$B$8:$BE$45,'Occupancy Raw Data'!G$3,FALSE))/100</f>
        <v>0.48153873742401798</v>
      </c>
      <c r="C7" s="126">
        <f>(VLOOKUP($A7,'Occupancy Raw Data'!$B$8:$BE$45,'Occupancy Raw Data'!H$3,FALSE))/100</f>
        <v>0.60530432793089095</v>
      </c>
      <c r="D7" s="126">
        <f>(VLOOKUP($A7,'Occupancy Raw Data'!$B$8:$BE$45,'Occupancy Raw Data'!I$3,FALSE))/100</f>
        <v>0.6551939499248679</v>
      </c>
      <c r="E7" s="126">
        <f>(VLOOKUP($A7,'Occupancy Raw Data'!$B$8:$BE$45,'Occupancy Raw Data'!J$3,FALSE))/100</f>
        <v>0.66769108999053894</v>
      </c>
      <c r="F7" s="126">
        <f>(VLOOKUP($A7,'Occupancy Raw Data'!$B$8:$BE$45,'Occupancy Raw Data'!K$3,FALSE))/100</f>
        <v>0.67943382575734101</v>
      </c>
      <c r="G7" s="127">
        <f>(VLOOKUP($A7,'Occupancy Raw Data'!$B$8:$BE$45,'Occupancy Raw Data'!L$3,FALSE))/100</f>
        <v>0.61783238620553105</v>
      </c>
      <c r="H7" s="99">
        <f>(VLOOKUP($A7,'Occupancy Raw Data'!$B$8:$BE$45,'Occupancy Raw Data'!N$3,FALSE))/100</f>
        <v>0.77219463630910701</v>
      </c>
      <c r="I7" s="99">
        <f>(VLOOKUP($A7,'Occupancy Raw Data'!$B$8:$BE$45,'Occupancy Raw Data'!O$3,FALSE))/100</f>
        <v>0.81713734486788592</v>
      </c>
      <c r="J7" s="127">
        <f>(VLOOKUP($A7,'Occupancy Raw Data'!$B$8:$BE$45,'Occupancy Raw Data'!P$3,FALSE))/100</f>
        <v>0.79466599058849696</v>
      </c>
      <c r="K7" s="128">
        <f>(VLOOKUP($A7,'Occupancy Raw Data'!$B$8:$BE$45,'Occupancy Raw Data'!R$3,FALSE))/100</f>
        <v>0.66835627317209301</v>
      </c>
      <c r="M7" s="121">
        <f>VLOOKUP($A7,'ADR Raw Data'!$B$6:$BE$43,'ADR Raw Data'!G$1,FALSE)</f>
        <v>115.758068764526</v>
      </c>
      <c r="N7" s="122">
        <f>VLOOKUP($A7,'ADR Raw Data'!$B$6:$BE$43,'ADR Raw Data'!H$1,FALSE)</f>
        <v>131.78264205111901</v>
      </c>
      <c r="O7" s="122">
        <f>VLOOKUP($A7,'ADR Raw Data'!$B$6:$BE$43,'ADR Raw Data'!I$1,FALSE)</f>
        <v>138.34739579070501</v>
      </c>
      <c r="P7" s="122">
        <f>VLOOKUP($A7,'ADR Raw Data'!$B$6:$BE$43,'ADR Raw Data'!J$1,FALSE)</f>
        <v>134.486370592811</v>
      </c>
      <c r="Q7" s="122">
        <f>VLOOKUP($A7,'ADR Raw Data'!$B$6:$BE$43,'ADR Raw Data'!K$1,FALSE)</f>
        <v>129.56305845225501</v>
      </c>
      <c r="R7" s="123">
        <f>VLOOKUP($A7,'ADR Raw Data'!$B$6:$BE$43,'ADR Raw Data'!L$1,FALSE)</f>
        <v>130.773283965009</v>
      </c>
      <c r="S7" s="122">
        <f>VLOOKUP($A7,'ADR Raw Data'!$B$6:$BE$43,'ADR Raw Data'!N$1,FALSE)</f>
        <v>141.57529969409799</v>
      </c>
      <c r="T7" s="122">
        <f>VLOOKUP($A7,'ADR Raw Data'!$B$6:$BE$43,'ADR Raw Data'!O$1,FALSE)</f>
        <v>145.10232924211999</v>
      </c>
      <c r="U7" s="123">
        <f>VLOOKUP($A7,'ADR Raw Data'!$B$6:$BE$43,'ADR Raw Data'!P$1,FALSE)</f>
        <v>143.38868267152199</v>
      </c>
      <c r="V7" s="124">
        <f>VLOOKUP($A7,'ADR Raw Data'!$B$6:$BE$43,'ADR Raw Data'!R$1,FALSE)</f>
        <v>135.058863255228</v>
      </c>
      <c r="X7" s="121">
        <f>VLOOKUP($A7,'RevPAR Raw Data'!$B$6:$BE$43,'RevPAR Raw Data'!G$1,FALSE)</f>
        <v>55.741994279512902</v>
      </c>
      <c r="Y7" s="122">
        <f>VLOOKUP($A7,'RevPAR Raw Data'!$B$6:$BE$43,'RevPAR Raw Data'!H$1,FALSE)</f>
        <v>79.768603579710202</v>
      </c>
      <c r="Z7" s="122">
        <f>VLOOKUP($A7,'RevPAR Raw Data'!$B$6:$BE$43,'RevPAR Raw Data'!I$1,FALSE)</f>
        <v>90.644376709931507</v>
      </c>
      <c r="AA7" s="122">
        <f>VLOOKUP($A7,'RevPAR Raw Data'!$B$6:$BE$43,'RevPAR Raw Data'!J$1,FALSE)</f>
        <v>89.795351369985795</v>
      </c>
      <c r="AB7" s="122">
        <f>VLOOKUP($A7,'RevPAR Raw Data'!$B$6:$BE$43,'RevPAR Raw Data'!K$1,FALSE)</f>
        <v>88.029524481037797</v>
      </c>
      <c r="AC7" s="123">
        <f>VLOOKUP($A7,'RevPAR Raw Data'!$B$6:$BE$43,'RevPAR Raw Data'!L$1,FALSE)</f>
        <v>80.795970084035602</v>
      </c>
      <c r="AD7" s="122">
        <f>VLOOKUP($A7,'RevPAR Raw Data'!$B$6:$BE$43,'RevPAR Raw Data'!N$1,FALSE)</f>
        <v>109.323687057637</v>
      </c>
      <c r="AE7" s="122">
        <f>VLOOKUP($A7,'RevPAR Raw Data'!$B$6:$BE$43,'RevPAR Raw Data'!O$1,FALSE)</f>
        <v>118.568532051052</v>
      </c>
      <c r="AF7" s="123">
        <f>VLOOKUP($A7,'RevPAR Raw Data'!$B$6:$BE$43,'RevPAR Raw Data'!P$1,FALSE)</f>
        <v>113.94610955434401</v>
      </c>
      <c r="AG7" s="124">
        <f>VLOOKUP($A7,'RevPAR Raw Data'!$B$6:$BE$43,'RevPAR Raw Data'!R$1,FALSE)</f>
        <v>90.267438504124001</v>
      </c>
    </row>
    <row r="8" spans="1:34" ht="14.25">
      <c r="A8" s="101" t="s">
        <v>123</v>
      </c>
      <c r="B8" s="89">
        <f>(VLOOKUP($A7,'Occupancy Raw Data'!$B$8:$BE$51,'Occupancy Raw Data'!T$3,FALSE))/100</f>
        <v>-6.74408121832272E-2</v>
      </c>
      <c r="C8" s="90">
        <f>(VLOOKUP($A7,'Occupancy Raw Data'!$B$8:$BE$51,'Occupancy Raw Data'!U$3,FALSE))/100</f>
        <v>-4.0168194899301797E-2</v>
      </c>
      <c r="D8" s="90">
        <f>(VLOOKUP($A7,'Occupancy Raw Data'!$B$8:$BE$51,'Occupancy Raw Data'!V$3,FALSE))/100</f>
        <v>-1.2705662031526599E-2</v>
      </c>
      <c r="E8" s="90">
        <f>(VLOOKUP($A7,'Occupancy Raw Data'!$B$8:$BE$51,'Occupancy Raw Data'!W$3,FALSE))/100</f>
        <v>3.0991787411930802E-2</v>
      </c>
      <c r="F8" s="90">
        <f>(VLOOKUP($A7,'Occupancy Raw Data'!$B$8:$BE$51,'Occupancy Raw Data'!X$3,FALSE))/100</f>
        <v>0.12215958401318699</v>
      </c>
      <c r="G8" s="90">
        <f>(VLOOKUP($A7,'Occupancy Raw Data'!$B$8:$BE$51,'Occupancy Raw Data'!Y$3,FALSE))/100</f>
        <v>8.2707052231848002E-3</v>
      </c>
      <c r="H8" s="91">
        <f>(VLOOKUP($A7,'Occupancy Raw Data'!$B$8:$BE$51,'Occupancy Raw Data'!AA$3,FALSE))/100</f>
        <v>0.16721918708122199</v>
      </c>
      <c r="I8" s="91">
        <f>(VLOOKUP($A7,'Occupancy Raw Data'!$B$8:$BE$51,'Occupancy Raw Data'!AB$3,FALSE))/100</f>
        <v>0.29795678991163499</v>
      </c>
      <c r="J8" s="90">
        <f>(VLOOKUP($A7,'Occupancy Raw Data'!$B$8:$BE$51,'Occupancy Raw Data'!AC$3,FALSE))/100</f>
        <v>0.23096728491292498</v>
      </c>
      <c r="K8" s="92">
        <f>(VLOOKUP($A7,'Occupancy Raw Data'!$B$8:$BE$51,'Occupancy Raw Data'!AE$3,FALSE))/100</f>
        <v>7.4291668477512604E-2</v>
      </c>
      <c r="M8" s="89">
        <f>(VLOOKUP($A7,'ADR Raw Data'!$B$6:$BE$43,'ADR Raw Data'!T$1,FALSE))/100</f>
        <v>-3.8422666395092703E-2</v>
      </c>
      <c r="N8" s="90">
        <f>(VLOOKUP($A7,'ADR Raw Data'!$B$6:$BE$43,'ADR Raw Data'!U$1,FALSE))/100</f>
        <v>1.2224848623713501E-2</v>
      </c>
      <c r="O8" s="90">
        <f>(VLOOKUP($A7,'ADR Raw Data'!$B$6:$BE$43,'ADR Raw Data'!V$1,FALSE))/100</f>
        <v>3.9774598064066399E-2</v>
      </c>
      <c r="P8" s="90">
        <f>(VLOOKUP($A7,'ADR Raw Data'!$B$6:$BE$43,'ADR Raw Data'!W$1,FALSE))/100</f>
        <v>4.0146682974220596E-2</v>
      </c>
      <c r="Q8" s="90">
        <f>(VLOOKUP($A7,'ADR Raw Data'!$B$6:$BE$43,'ADR Raw Data'!X$1,FALSE))/100</f>
        <v>5.6652127781630895E-2</v>
      </c>
      <c r="R8" s="90">
        <f>(VLOOKUP($A7,'ADR Raw Data'!$B$6:$BE$43,'ADR Raw Data'!Y$1,FALSE))/100</f>
        <v>2.5885175102767E-2</v>
      </c>
      <c r="S8" s="91">
        <f>(VLOOKUP($A7,'ADR Raw Data'!$B$6:$BE$43,'ADR Raw Data'!AA$1,FALSE))/100</f>
        <v>0.10411193941808899</v>
      </c>
      <c r="T8" s="91">
        <f>(VLOOKUP($A7,'ADR Raw Data'!$B$6:$BE$43,'ADR Raw Data'!AB$1,FALSE))/100</f>
        <v>0.14331351601256101</v>
      </c>
      <c r="U8" s="90">
        <f>(VLOOKUP($A7,'ADR Raw Data'!$B$6:$BE$43,'ADR Raw Data'!AC$1,FALSE))/100</f>
        <v>0.12385962667556599</v>
      </c>
      <c r="V8" s="92">
        <f>(VLOOKUP($A7,'ADR Raw Data'!$B$6:$BE$43,'ADR Raw Data'!AE$1,FALSE))/100</f>
        <v>5.9227754006932198E-2</v>
      </c>
      <c r="X8" s="89">
        <f>(VLOOKUP($A7,'RevPAR Raw Data'!$B$6:$BE$43,'RevPAR Raw Data'!T$1,FALSE))/100</f>
        <v>-0.10327222275038901</v>
      </c>
      <c r="Y8" s="90">
        <f>(VLOOKUP($A7,'RevPAR Raw Data'!$B$6:$BE$43,'RevPAR Raw Data'!U$1,FALSE))/100</f>
        <v>-2.8434396377720099E-2</v>
      </c>
      <c r="Z8" s="90">
        <f>(VLOOKUP($A7,'RevPAR Raw Data'!$B$6:$BE$43,'RevPAR Raw Data'!V$1,FALSE))/100</f>
        <v>2.6563573432098E-2</v>
      </c>
      <c r="AA8" s="90">
        <f>(VLOOKUP($A7,'RevPAR Raw Data'!$B$6:$BE$43,'RevPAR Raw Data'!W$1,FALSE))/100</f>
        <v>7.2382687850182703E-2</v>
      </c>
      <c r="AB8" s="90">
        <f>(VLOOKUP($A7,'RevPAR Raw Data'!$B$6:$BE$43,'RevPAR Raw Data'!X$1,FALSE))/100</f>
        <v>0.18573231215808397</v>
      </c>
      <c r="AC8" s="90">
        <f>(VLOOKUP($A7,'RevPAR Raw Data'!$B$6:$BE$43,'RevPAR Raw Data'!Y$1,FALSE))/100</f>
        <v>3.4369968978877299E-2</v>
      </c>
      <c r="AD8" s="91">
        <f>(VLOOKUP($A7,'RevPAR Raw Data'!$B$6:$BE$43,'RevPAR Raw Data'!AA$1,FALSE))/100</f>
        <v>0.28874064037425301</v>
      </c>
      <c r="AE8" s="91">
        <f>(VLOOKUP($A7,'RevPAR Raw Data'!$B$6:$BE$43,'RevPAR Raw Data'!AB$1,FALSE))/100</f>
        <v>0.48397154110624901</v>
      </c>
      <c r="AF8" s="90">
        <f>(VLOOKUP($A7,'RevPAR Raw Data'!$B$6:$BE$43,'RevPAR Raw Data'!AC$1,FALSE))/100</f>
        <v>0.38343443327207605</v>
      </c>
      <c r="AG8" s="92">
        <f>(VLOOKUP($A7,'RevPAR Raw Data'!$B$6:$BE$43,'RevPAR Raw Data'!AE$1,FALSE))/100</f>
        <v>0.13791955114979498</v>
      </c>
    </row>
    <row r="9" spans="1:34">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c r="A11" s="116" t="s">
        <v>112</v>
      </c>
      <c r="B11" s="93">
        <f>(VLOOKUP($A11,'Occupancy Raw Data'!$B$8:$BE$51,'Occupancy Raw Data'!G$3,FALSE))/100</f>
        <v>0.49444829979181099</v>
      </c>
      <c r="C11" s="99">
        <f>(VLOOKUP($A11,'Occupancy Raw Data'!$B$8:$BE$51,'Occupancy Raw Data'!H$3,FALSE))/100</f>
        <v>0.62526023594725799</v>
      </c>
      <c r="D11" s="99">
        <f>(VLOOKUP($A11,'Occupancy Raw Data'!$B$8:$BE$51,'Occupancy Raw Data'!I$3,FALSE))/100</f>
        <v>0.75746009715475293</v>
      </c>
      <c r="E11" s="99">
        <f>(VLOOKUP($A11,'Occupancy Raw Data'!$B$8:$BE$51,'Occupancy Raw Data'!J$3,FALSE))/100</f>
        <v>0.68632893823733498</v>
      </c>
      <c r="F11" s="99">
        <f>(VLOOKUP($A11,'Occupancy Raw Data'!$B$8:$BE$51,'Occupancy Raw Data'!K$3,FALSE))/100</f>
        <v>0.66967383761276811</v>
      </c>
      <c r="G11" s="100">
        <f>(VLOOKUP($A11,'Occupancy Raw Data'!$B$8:$BE$51,'Occupancy Raw Data'!L$3,FALSE))/100</f>
        <v>0.64663428174878501</v>
      </c>
      <c r="H11" s="99">
        <f>(VLOOKUP($A11,'Occupancy Raw Data'!$B$8:$BE$51,'Occupancy Raw Data'!N$3,FALSE))/100</f>
        <v>0.75815405968077698</v>
      </c>
      <c r="I11" s="99">
        <f>(VLOOKUP($A11,'Occupancy Raw Data'!$B$8:$BE$51,'Occupancy Raw Data'!O$3,FALSE))/100</f>
        <v>0.88792505204718908</v>
      </c>
      <c r="J11" s="100">
        <f>(VLOOKUP($A11,'Occupancy Raw Data'!$B$8:$BE$51,'Occupancy Raw Data'!P$3,FALSE))/100</f>
        <v>0.82303955586398303</v>
      </c>
      <c r="K11" s="94">
        <f>(VLOOKUP($A11,'Occupancy Raw Data'!$B$8:$BE$51,'Occupancy Raw Data'!R$3,FALSE))/100</f>
        <v>0.69703578863884208</v>
      </c>
      <c r="M11" s="121">
        <f>VLOOKUP($A11,'ADR Raw Data'!$B$6:$BE$49,'ADR Raw Data'!G$1,FALSE)</f>
        <v>289.339396491228</v>
      </c>
      <c r="N11" s="122">
        <f>VLOOKUP($A11,'ADR Raw Data'!$B$6:$BE$49,'ADR Raw Data'!H$1,FALSE)</f>
        <v>302.24847391786898</v>
      </c>
      <c r="O11" s="122">
        <f>VLOOKUP($A11,'ADR Raw Data'!$B$6:$BE$49,'ADR Raw Data'!I$1,FALSE)</f>
        <v>300.00961520842799</v>
      </c>
      <c r="P11" s="122">
        <f>VLOOKUP($A11,'ADR Raw Data'!$B$6:$BE$49,'ADR Raw Data'!J$1,FALSE)</f>
        <v>295.85962082911999</v>
      </c>
      <c r="Q11" s="122">
        <f>VLOOKUP($A11,'ADR Raw Data'!$B$6:$BE$49,'ADR Raw Data'!K$1,FALSE)</f>
        <v>290.30240414507699</v>
      </c>
      <c r="R11" s="123">
        <f>VLOOKUP($A11,'ADR Raw Data'!$B$6:$BE$49,'ADR Raw Data'!L$1,FALSE)</f>
        <v>295.91922622880401</v>
      </c>
      <c r="S11" s="122">
        <f>VLOOKUP($A11,'ADR Raw Data'!$B$6:$BE$49,'ADR Raw Data'!N$1,FALSE)</f>
        <v>347.32523569794</v>
      </c>
      <c r="T11" s="122">
        <f>VLOOKUP($A11,'ADR Raw Data'!$B$6:$BE$49,'ADR Raw Data'!O$1,FALSE)</f>
        <v>337.92692457991399</v>
      </c>
      <c r="U11" s="123">
        <f>VLOOKUP($A11,'ADR Raw Data'!$B$6:$BE$49,'ADR Raw Data'!P$1,FALSE)</f>
        <v>342.25561551433299</v>
      </c>
      <c r="V11" s="124">
        <f>VLOOKUP($A11,'ADR Raw Data'!$B$6:$BE$49,'ADR Raw Data'!R$1,FALSE)</f>
        <v>311.55141445029102</v>
      </c>
      <c r="X11" s="121">
        <f>VLOOKUP($A11,'RevPAR Raw Data'!$B$6:$BE$49,'RevPAR Raw Data'!G$1,FALSE)</f>
        <v>143.06337265787599</v>
      </c>
      <c r="Y11" s="122">
        <f>VLOOKUP($A11,'RevPAR Raw Data'!$B$6:$BE$49,'RevPAR Raw Data'!H$1,FALSE)</f>
        <v>188.98395211658499</v>
      </c>
      <c r="Z11" s="122">
        <f>VLOOKUP($A11,'RevPAR Raw Data'!$B$6:$BE$49,'RevPAR Raw Data'!I$1,FALSE)</f>
        <v>227.245312283136</v>
      </c>
      <c r="AA11" s="122">
        <f>VLOOKUP($A11,'RevPAR Raw Data'!$B$6:$BE$49,'RevPAR Raw Data'!J$1,FALSE)</f>
        <v>203.05701943094999</v>
      </c>
      <c r="AB11" s="122">
        <f>VLOOKUP($A11,'RevPAR Raw Data'!$B$6:$BE$49,'RevPAR Raw Data'!K$1,FALSE)</f>
        <v>194.40792505204701</v>
      </c>
      <c r="AC11" s="123">
        <f>VLOOKUP($A11,'RevPAR Raw Data'!$B$6:$BE$49,'RevPAR Raw Data'!L$1,FALSE)</f>
        <v>191.35151630811899</v>
      </c>
      <c r="AD11" s="122">
        <f>VLOOKUP($A11,'RevPAR Raw Data'!$B$6:$BE$49,'RevPAR Raw Data'!N$1,FALSE)</f>
        <v>263.32603747397599</v>
      </c>
      <c r="AE11" s="122">
        <f>VLOOKUP($A11,'RevPAR Raw Data'!$B$6:$BE$49,'RevPAR Raw Data'!O$1,FALSE)</f>
        <v>300.053782095766</v>
      </c>
      <c r="AF11" s="123">
        <f>VLOOKUP($A11,'RevPAR Raw Data'!$B$6:$BE$49,'RevPAR Raw Data'!P$1,FALSE)</f>
        <v>281.68990978487102</v>
      </c>
      <c r="AG11" s="124">
        <f>VLOOKUP($A11,'RevPAR Raw Data'!$B$6:$BE$49,'RevPAR Raw Data'!R$1,FALSE)</f>
        <v>217.16248587290499</v>
      </c>
    </row>
    <row r="12" spans="1:34" ht="14.25">
      <c r="A12" s="101" t="s">
        <v>123</v>
      </c>
      <c r="B12" s="89">
        <f>(VLOOKUP($A11,'Occupancy Raw Data'!$B$8:$BE$51,'Occupancy Raw Data'!T$3,FALSE))/100</f>
        <v>4.9845542547173903E-2</v>
      </c>
      <c r="C12" s="90">
        <f>(VLOOKUP($A11,'Occupancy Raw Data'!$B$8:$BE$51,'Occupancy Raw Data'!U$3,FALSE))/100</f>
        <v>7.7684309112348499E-2</v>
      </c>
      <c r="D12" s="90">
        <f>(VLOOKUP($A11,'Occupancy Raw Data'!$B$8:$BE$51,'Occupancy Raw Data'!V$3,FALSE))/100</f>
        <v>0.23378252231589802</v>
      </c>
      <c r="E12" s="90">
        <f>(VLOOKUP($A11,'Occupancy Raw Data'!$B$8:$BE$51,'Occupancy Raw Data'!W$3,FALSE))/100</f>
        <v>0.25183491315823597</v>
      </c>
      <c r="F12" s="90">
        <f>(VLOOKUP($A11,'Occupancy Raw Data'!$B$8:$BE$51,'Occupancy Raw Data'!X$3,FALSE))/100</f>
        <v>0.314544940499138</v>
      </c>
      <c r="G12" s="90">
        <f>(VLOOKUP($A11,'Occupancy Raw Data'!$B$8:$BE$51,'Occupancy Raw Data'!Y$3,FALSE))/100</f>
        <v>0.18744941397897899</v>
      </c>
      <c r="H12" s="91">
        <f>(VLOOKUP($A11,'Occupancy Raw Data'!$B$8:$BE$51,'Occupancy Raw Data'!AA$3,FALSE))/100</f>
        <v>0.33342220068935602</v>
      </c>
      <c r="I12" s="91">
        <f>(VLOOKUP($A11,'Occupancy Raw Data'!$B$8:$BE$51,'Occupancy Raw Data'!AB$3,FALSE))/100</f>
        <v>0.58903989833899606</v>
      </c>
      <c r="J12" s="90">
        <f>(VLOOKUP($A11,'Occupancy Raw Data'!$B$8:$BE$51,'Occupancy Raw Data'!AC$3,FALSE))/100</f>
        <v>0.46012038362480701</v>
      </c>
      <c r="K12" s="92">
        <f>(VLOOKUP($A11,'Occupancy Raw Data'!$B$8:$BE$51,'Occupancy Raw Data'!AE$3,FALSE))/100</f>
        <v>0.267290023034637</v>
      </c>
      <c r="M12" s="89">
        <f>(VLOOKUP($A11,'ADR Raw Data'!$B$6:$BE$49,'ADR Raw Data'!T$1,FALSE))/100</f>
        <v>-5.1262053071081198E-2</v>
      </c>
      <c r="N12" s="90">
        <f>(VLOOKUP($A11,'ADR Raw Data'!$B$6:$BE$49,'ADR Raw Data'!U$1,FALSE))/100</f>
        <v>2.2559787745145702E-3</v>
      </c>
      <c r="O12" s="90">
        <f>(VLOOKUP($A11,'ADR Raw Data'!$B$6:$BE$49,'ADR Raw Data'!V$1,FALSE))/100</f>
        <v>4.7553708552996402E-3</v>
      </c>
      <c r="P12" s="90">
        <f>(VLOOKUP($A11,'ADR Raw Data'!$B$6:$BE$49,'ADR Raw Data'!W$1,FALSE))/100</f>
        <v>-2.1944498780926101E-3</v>
      </c>
      <c r="Q12" s="90">
        <f>(VLOOKUP($A11,'ADR Raw Data'!$B$6:$BE$49,'ADR Raw Data'!X$1,FALSE))/100</f>
        <v>-6.1036383637619297E-2</v>
      </c>
      <c r="R12" s="90">
        <f>(VLOOKUP($A11,'ADR Raw Data'!$B$6:$BE$49,'ADR Raw Data'!Y$1,FALSE))/100</f>
        <v>-1.9777900090779E-2</v>
      </c>
      <c r="S12" s="91">
        <f>(VLOOKUP($A11,'ADR Raw Data'!$B$6:$BE$49,'ADR Raw Data'!AA$1,FALSE))/100</f>
        <v>-3.9199992383147801E-2</v>
      </c>
      <c r="T12" s="91">
        <f>(VLOOKUP($A11,'ADR Raw Data'!$B$6:$BE$49,'ADR Raw Data'!AB$1,FALSE))/100</f>
        <v>-0.10053704314700701</v>
      </c>
      <c r="U12" s="90">
        <f>(VLOOKUP($A11,'ADR Raw Data'!$B$6:$BE$49,'ADR Raw Data'!AC$1,FALSE))/100</f>
        <v>-7.1308956518414596E-2</v>
      </c>
      <c r="V12" s="92">
        <f>(VLOOKUP($A11,'ADR Raw Data'!$B$6:$BE$49,'ADR Raw Data'!AE$1,FALSE))/100</f>
        <v>-3.06560613485444E-2</v>
      </c>
      <c r="X12" s="89">
        <f>(VLOOKUP($A11,'RevPAR Raw Data'!$B$6:$BE$49,'RevPAR Raw Data'!T$1,FALSE))/100</f>
        <v>-3.9716953713173596E-3</v>
      </c>
      <c r="Y12" s="90">
        <f>(VLOOKUP($A11,'RevPAR Raw Data'!$B$6:$BE$49,'RevPAR Raw Data'!U$1,FALSE))/100</f>
        <v>8.0115542039333396E-2</v>
      </c>
      <c r="Z12" s="90">
        <f>(VLOOKUP($A11,'RevPAR Raw Data'!$B$6:$BE$49,'RevPAR Raw Data'!V$1,FALSE))/100</f>
        <v>0.239649615764298</v>
      </c>
      <c r="AA12" s="90">
        <f>(VLOOKUP($A11,'RevPAR Raw Data'!$B$6:$BE$49,'RevPAR Raw Data'!W$1,FALSE))/100</f>
        <v>0.249087824185664</v>
      </c>
      <c r="AB12" s="90">
        <f>(VLOOKUP($A11,'RevPAR Raw Data'!$B$6:$BE$49,'RevPAR Raw Data'!X$1,FALSE))/100</f>
        <v>0.23430987120194199</v>
      </c>
      <c r="AC12" s="90">
        <f>(VLOOKUP($A11,'RevPAR Raw Data'!$B$6:$BE$49,'RevPAR Raw Data'!Y$1,FALSE))/100</f>
        <v>0.16396415810644899</v>
      </c>
      <c r="AD12" s="91">
        <f>(VLOOKUP($A11,'RevPAR Raw Data'!$B$6:$BE$49,'RevPAR Raw Data'!AA$1,FALSE))/100</f>
        <v>0.28115206057881298</v>
      </c>
      <c r="AE12" s="91">
        <f>(VLOOKUP($A11,'RevPAR Raw Data'!$B$6:$BE$49,'RevPAR Raw Data'!AB$1,FALSE))/100</f>
        <v>0.429282525517372</v>
      </c>
      <c r="AF12" s="90">
        <f>(VLOOKUP($A11,'RevPAR Raw Data'!$B$6:$BE$49,'RevPAR Raw Data'!AC$1,FALSE))/100</f>
        <v>0.35600072267725502</v>
      </c>
      <c r="AG12" s="92">
        <f>(VLOOKUP($A11,'RevPAR Raw Data'!$B$6:$BE$49,'RevPAR Raw Data'!AE$1,FALSE))/100</f>
        <v>0.228439902342089</v>
      </c>
    </row>
    <row r="13" spans="1:34">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c r="A14" s="116" t="s">
        <v>113</v>
      </c>
      <c r="B14" s="93">
        <f>(VLOOKUP($A14,'Occupancy Raw Data'!$B$8:$BE$51,'Occupancy Raw Data'!G$3,FALSE))/100</f>
        <v>0.50633969118982702</v>
      </c>
      <c r="C14" s="99">
        <f>(VLOOKUP($A14,'Occupancy Raw Data'!$B$8:$BE$51,'Occupancy Raw Data'!H$3,FALSE))/100</f>
        <v>0.6871571298819249</v>
      </c>
      <c r="D14" s="99">
        <f>(VLOOKUP($A14,'Occupancy Raw Data'!$B$8:$BE$51,'Occupancy Raw Data'!I$3,FALSE))/100</f>
        <v>0.75945504087193394</v>
      </c>
      <c r="E14" s="99">
        <f>(VLOOKUP($A14,'Occupancy Raw Data'!$B$8:$BE$51,'Occupancy Raw Data'!J$3,FALSE))/100</f>
        <v>0.76058128973660299</v>
      </c>
      <c r="F14" s="99">
        <f>(VLOOKUP($A14,'Occupancy Raw Data'!$B$8:$BE$51,'Occupancy Raw Data'!K$3,FALSE))/100</f>
        <v>0.72319709355131589</v>
      </c>
      <c r="G14" s="100">
        <f>(VLOOKUP($A14,'Occupancy Raw Data'!$B$8:$BE$51,'Occupancy Raw Data'!L$3,FALSE))/100</f>
        <v>0.68734604904632102</v>
      </c>
      <c r="H14" s="99">
        <f>(VLOOKUP($A14,'Occupancy Raw Data'!$B$8:$BE$51,'Occupancy Raw Data'!N$3,FALSE))/100</f>
        <v>0.82016348773841896</v>
      </c>
      <c r="I14" s="99">
        <f>(VLOOKUP($A14,'Occupancy Raw Data'!$B$8:$BE$51,'Occupancy Raw Data'!O$3,FALSE))/100</f>
        <v>0.89453224341507709</v>
      </c>
      <c r="J14" s="100">
        <f>(VLOOKUP($A14,'Occupancy Raw Data'!$B$8:$BE$51,'Occupancy Raw Data'!P$3,FALSE))/100</f>
        <v>0.85734786557674791</v>
      </c>
      <c r="K14" s="94">
        <f>(VLOOKUP($A14,'Occupancy Raw Data'!$B$8:$BE$51,'Occupancy Raw Data'!R$3,FALSE))/100</f>
        <v>0.73591799662644308</v>
      </c>
      <c r="M14" s="121">
        <f>VLOOKUP($A14,'ADR Raw Data'!$B$6:$BE$49,'ADR Raw Data'!G$1,FALSE)</f>
        <v>177.561239147592</v>
      </c>
      <c r="N14" s="122">
        <f>VLOOKUP($A14,'ADR Raw Data'!$B$6:$BE$49,'ADR Raw Data'!H$1,FALSE)</f>
        <v>208.55549910119399</v>
      </c>
      <c r="O14" s="122">
        <f>VLOOKUP($A14,'ADR Raw Data'!$B$6:$BE$49,'ADR Raw Data'!I$1,FALSE)</f>
        <v>217.26476894374201</v>
      </c>
      <c r="P14" s="122">
        <f>VLOOKUP($A14,'ADR Raw Data'!$B$6:$BE$49,'ADR Raw Data'!J$1,FALSE)</f>
        <v>209.84739670408399</v>
      </c>
      <c r="Q14" s="122">
        <f>VLOOKUP($A14,'ADR Raw Data'!$B$6:$BE$49,'ADR Raw Data'!K$1,FALSE)</f>
        <v>191.698159851301</v>
      </c>
      <c r="R14" s="123">
        <f>VLOOKUP($A14,'ADR Raw Data'!$B$6:$BE$49,'ADR Raw Data'!L$1,FALSE)</f>
        <v>202.65223952386901</v>
      </c>
      <c r="S14" s="122">
        <f>VLOOKUP($A14,'ADR Raw Data'!$B$6:$BE$49,'ADR Raw Data'!N$1,FALSE)</f>
        <v>197.16802170542601</v>
      </c>
      <c r="T14" s="122">
        <f>VLOOKUP($A14,'ADR Raw Data'!$B$6:$BE$49,'ADR Raw Data'!O$1,FALSE)</f>
        <v>201.65589432215</v>
      </c>
      <c r="U14" s="123">
        <f>VLOOKUP($A14,'ADR Raw Data'!$B$6:$BE$49,'ADR Raw Data'!P$1,FALSE)</f>
        <v>199.50928067461899</v>
      </c>
      <c r="V14" s="124">
        <f>VLOOKUP($A14,'ADR Raw Data'!$B$6:$BE$49,'ADR Raw Data'!R$1,FALSE)</f>
        <v>201.606079073014</v>
      </c>
      <c r="X14" s="121">
        <f>VLOOKUP($A14,'RevPAR Raw Data'!$B$6:$BE$49,'RevPAR Raw Data'!G$1,FALSE)</f>
        <v>89.906302997275205</v>
      </c>
      <c r="Y14" s="122">
        <f>VLOOKUP($A14,'RevPAR Raw Data'!$B$6:$BE$49,'RevPAR Raw Data'!H$1,FALSE)</f>
        <v>143.310398183469</v>
      </c>
      <c r="Z14" s="122">
        <f>VLOOKUP($A14,'RevPAR Raw Data'!$B$6:$BE$49,'RevPAR Raw Data'!I$1,FALSE)</f>
        <v>165.00282397820101</v>
      </c>
      <c r="AA14" s="122">
        <f>VLOOKUP($A14,'RevPAR Raw Data'!$B$6:$BE$49,'RevPAR Raw Data'!J$1,FALSE)</f>
        <v>159.60600363306</v>
      </c>
      <c r="AB14" s="122">
        <f>VLOOKUP($A14,'RevPAR Raw Data'!$B$6:$BE$49,'RevPAR Raw Data'!K$1,FALSE)</f>
        <v>138.63555204359599</v>
      </c>
      <c r="AC14" s="123">
        <f>VLOOKUP($A14,'RevPAR Raw Data'!$B$6:$BE$49,'RevPAR Raw Data'!L$1,FALSE)</f>
        <v>139.29221616711999</v>
      </c>
      <c r="AD14" s="122">
        <f>VLOOKUP($A14,'RevPAR Raw Data'!$B$6:$BE$49,'RevPAR Raw Data'!N$1,FALSE)</f>
        <v>161.71001235240601</v>
      </c>
      <c r="AE14" s="122">
        <f>VLOOKUP($A14,'RevPAR Raw Data'!$B$6:$BE$49,'RevPAR Raw Data'!O$1,FALSE)</f>
        <v>180.38769954586701</v>
      </c>
      <c r="AF14" s="123">
        <f>VLOOKUP($A14,'RevPAR Raw Data'!$B$6:$BE$49,'RevPAR Raw Data'!P$1,FALSE)</f>
        <v>171.04885594913699</v>
      </c>
      <c r="AG14" s="124">
        <f>VLOOKUP($A14,'RevPAR Raw Data'!$B$6:$BE$49,'RevPAR Raw Data'!R$1,FALSE)</f>
        <v>148.36554181912501</v>
      </c>
    </row>
    <row r="15" spans="1:34" ht="14.25">
      <c r="A15" s="101" t="s">
        <v>123</v>
      </c>
      <c r="B15" s="89">
        <f>(VLOOKUP($A14,'Occupancy Raw Data'!$B$8:$BE$51,'Occupancy Raw Data'!T$3,FALSE))/100</f>
        <v>-8.4918887975381011E-2</v>
      </c>
      <c r="C15" s="90">
        <f>(VLOOKUP($A14,'Occupancy Raw Data'!$B$8:$BE$51,'Occupancy Raw Data'!U$3,FALSE))/100</f>
        <v>-3.67905647850542E-2</v>
      </c>
      <c r="D15" s="90">
        <f>(VLOOKUP($A14,'Occupancy Raw Data'!$B$8:$BE$51,'Occupancy Raw Data'!V$3,FALSE))/100</f>
        <v>-4.3838975146003999E-3</v>
      </c>
      <c r="E15" s="90">
        <f>(VLOOKUP($A14,'Occupancy Raw Data'!$B$8:$BE$51,'Occupancy Raw Data'!W$3,FALSE))/100</f>
        <v>5.8712657310238496E-2</v>
      </c>
      <c r="F15" s="90">
        <f>(VLOOKUP($A14,'Occupancy Raw Data'!$B$8:$BE$51,'Occupancy Raw Data'!X$3,FALSE))/100</f>
        <v>0.19127435031104098</v>
      </c>
      <c r="G15" s="90">
        <f>(VLOOKUP($A14,'Occupancy Raw Data'!$B$8:$BE$51,'Occupancy Raw Data'!Y$3,FALSE))/100</f>
        <v>2.41220955145037E-2</v>
      </c>
      <c r="H15" s="91">
        <f>(VLOOKUP($A14,'Occupancy Raw Data'!$B$8:$BE$51,'Occupancy Raw Data'!AA$3,FALSE))/100</f>
        <v>0.17904730479604003</v>
      </c>
      <c r="I15" s="91">
        <f>(VLOOKUP($A14,'Occupancy Raw Data'!$B$8:$BE$51,'Occupancy Raw Data'!AB$3,FALSE))/100</f>
        <v>0.312376135613115</v>
      </c>
      <c r="J15" s="90">
        <f>(VLOOKUP($A14,'Occupancy Raw Data'!$B$8:$BE$51,'Occupancy Raw Data'!AC$3,FALSE))/100</f>
        <v>0.245033921729124</v>
      </c>
      <c r="K15" s="92">
        <f>(VLOOKUP($A14,'Occupancy Raw Data'!$B$8:$BE$51,'Occupancy Raw Data'!AE$3,FALSE))/100</f>
        <v>8.8396297153471512E-2</v>
      </c>
      <c r="M15" s="89">
        <f>(VLOOKUP($A14,'ADR Raw Data'!$B$6:$BE$49,'ADR Raw Data'!T$1,FALSE))/100</f>
        <v>-5.0878204221160697E-2</v>
      </c>
      <c r="N15" s="90">
        <f>(VLOOKUP($A14,'ADR Raw Data'!$B$6:$BE$49,'ADR Raw Data'!U$1,FALSE))/100</f>
        <v>1.7499714608484401E-2</v>
      </c>
      <c r="O15" s="90">
        <f>(VLOOKUP($A14,'ADR Raw Data'!$B$6:$BE$49,'ADR Raw Data'!V$1,FALSE))/100</f>
        <v>4.24513106812969E-2</v>
      </c>
      <c r="P15" s="90">
        <f>(VLOOKUP($A14,'ADR Raw Data'!$B$6:$BE$49,'ADR Raw Data'!W$1,FALSE))/100</f>
        <v>4.1086950939299996E-2</v>
      </c>
      <c r="Q15" s="90">
        <f>(VLOOKUP($A14,'ADR Raw Data'!$B$6:$BE$49,'ADR Raw Data'!X$1,FALSE))/100</f>
        <v>2.21241604973961E-2</v>
      </c>
      <c r="R15" s="90">
        <f>(VLOOKUP($A14,'ADR Raw Data'!$B$6:$BE$49,'ADR Raw Data'!Y$1,FALSE))/100</f>
        <v>1.8688891970893001E-2</v>
      </c>
      <c r="S15" s="91">
        <f>(VLOOKUP($A14,'ADR Raw Data'!$B$6:$BE$49,'ADR Raw Data'!AA$1,FALSE))/100</f>
        <v>8.2066657907390803E-2</v>
      </c>
      <c r="T15" s="91">
        <f>(VLOOKUP($A14,'ADR Raw Data'!$B$6:$BE$49,'ADR Raw Data'!AB$1,FALSE))/100</f>
        <v>0.13107146134932099</v>
      </c>
      <c r="U15" s="90">
        <f>(VLOOKUP($A14,'ADR Raw Data'!$B$6:$BE$49,'ADR Raw Data'!AC$1,FALSE))/100</f>
        <v>0.10671952516075101</v>
      </c>
      <c r="V15" s="92">
        <f>(VLOOKUP($A14,'ADR Raw Data'!$B$6:$BE$49,'ADR Raw Data'!AE$1,FALSE))/100</f>
        <v>4.1899650593693202E-2</v>
      </c>
      <c r="X15" s="89">
        <f>(VLOOKUP($A14,'RevPAR Raw Data'!$B$6:$BE$49,'RevPAR Raw Data'!T$1,FALSE))/100</f>
        <v>-0.131476571671896</v>
      </c>
      <c r="Y15" s="90">
        <f>(VLOOKUP($A14,'RevPAR Raw Data'!$B$6:$BE$49,'RevPAR Raw Data'!U$1,FALSE))/100</f>
        <v>-1.99346745605932E-2</v>
      </c>
      <c r="Z15" s="90">
        <f>(VLOOKUP($A14,'RevPAR Raw Data'!$B$6:$BE$49,'RevPAR Raw Data'!V$1,FALSE))/100</f>
        <v>3.7881310971309201E-2</v>
      </c>
      <c r="AA15" s="90">
        <f>(VLOOKUP($A14,'RevPAR Raw Data'!$B$6:$BE$49,'RevPAR Raw Data'!W$1,FALSE))/100</f>
        <v>0.10221193231996001</v>
      </c>
      <c r="AB15" s="90">
        <f>(VLOOKUP($A14,'RevPAR Raw Data'!$B$6:$BE$49,'RevPAR Raw Data'!X$1,FALSE))/100</f>
        <v>0.21763029523375402</v>
      </c>
      <c r="AC15" s="90">
        <f>(VLOOKUP($A14,'RevPAR Raw Data'!$B$6:$BE$49,'RevPAR Raw Data'!Y$1,FALSE))/100</f>
        <v>4.3261802722578804E-2</v>
      </c>
      <c r="AD15" s="91">
        <f>(VLOOKUP($A14,'RevPAR Raw Data'!$B$6:$BE$49,'RevPAR Raw Data'!AA$1,FALSE))/100</f>
        <v>0.27580777661536798</v>
      </c>
      <c r="AE15" s="91">
        <f>(VLOOKUP($A14,'RevPAR Raw Data'!$B$6:$BE$49,'RevPAR Raw Data'!AB$1,FALSE))/100</f>
        <v>0.484391193547901</v>
      </c>
      <c r="AF15" s="90">
        <f>(VLOOKUP($A14,'RevPAR Raw Data'!$B$6:$BE$49,'RevPAR Raw Data'!AC$1,FALSE))/100</f>
        <v>0.37790335066508496</v>
      </c>
      <c r="AG15" s="92">
        <f>(VLOOKUP($A14,'RevPAR Raw Data'!$B$6:$BE$49,'RevPAR Raw Data'!AE$1,FALSE))/100</f>
        <v>0.13399972171167099</v>
      </c>
    </row>
    <row r="16" spans="1:34">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c r="A17" s="116" t="s">
        <v>114</v>
      </c>
      <c r="B17" s="93">
        <f>(VLOOKUP($A17,'Occupancy Raw Data'!$B$8:$BE$51,'Occupancy Raw Data'!G$3,FALSE))/100</f>
        <v>0.49016265996890296</v>
      </c>
      <c r="C17" s="99">
        <f>(VLOOKUP($A17,'Occupancy Raw Data'!$B$8:$BE$51,'Occupancy Raw Data'!H$3,FALSE))/100</f>
        <v>0.66472311924410898</v>
      </c>
      <c r="D17" s="99">
        <f>(VLOOKUP($A17,'Occupancy Raw Data'!$B$8:$BE$51,'Occupancy Raw Data'!I$3,FALSE))/100</f>
        <v>0.73418251405334201</v>
      </c>
      <c r="E17" s="99">
        <f>(VLOOKUP($A17,'Occupancy Raw Data'!$B$8:$BE$51,'Occupancy Raw Data'!J$3,FALSE))/100</f>
        <v>0.74088027747877006</v>
      </c>
      <c r="F17" s="99">
        <f>(VLOOKUP($A17,'Occupancy Raw Data'!$B$8:$BE$51,'Occupancy Raw Data'!K$3,FALSE))/100</f>
        <v>0.74961129051548792</v>
      </c>
      <c r="G17" s="100">
        <f>(VLOOKUP($A17,'Occupancy Raw Data'!$B$8:$BE$51,'Occupancy Raw Data'!L$3,FALSE))/100</f>
        <v>0.67591197225212196</v>
      </c>
      <c r="H17" s="99">
        <f>(VLOOKUP($A17,'Occupancy Raw Data'!$B$8:$BE$51,'Occupancy Raw Data'!N$3,FALSE))/100</f>
        <v>0.85417414184906093</v>
      </c>
      <c r="I17" s="99">
        <f>(VLOOKUP($A17,'Occupancy Raw Data'!$B$8:$BE$51,'Occupancy Raw Data'!O$3,FALSE))/100</f>
        <v>0.89902523621576291</v>
      </c>
      <c r="J17" s="100">
        <f>(VLOOKUP($A17,'Occupancy Raw Data'!$B$8:$BE$51,'Occupancy Raw Data'!P$3,FALSE))/100</f>
        <v>0.87659968903241192</v>
      </c>
      <c r="K17" s="94">
        <f>(VLOOKUP($A17,'Occupancy Raw Data'!$B$8:$BE$51,'Occupancy Raw Data'!R$3,FALSE))/100</f>
        <v>0.73325131990363401</v>
      </c>
      <c r="M17" s="121">
        <f>VLOOKUP($A17,'ADR Raw Data'!$B$6:$BE$49,'ADR Raw Data'!G$1,FALSE)</f>
        <v>136.873836393582</v>
      </c>
      <c r="N17" s="122">
        <f>VLOOKUP($A17,'ADR Raw Data'!$B$6:$BE$49,'ADR Raw Data'!H$1,FALSE)</f>
        <v>153.857779677027</v>
      </c>
      <c r="O17" s="122">
        <f>VLOOKUP($A17,'ADR Raw Data'!$B$6:$BE$49,'ADR Raw Data'!I$1,FALSE)</f>
        <v>162.368939480329</v>
      </c>
      <c r="P17" s="122">
        <f>VLOOKUP($A17,'ADR Raw Data'!$B$6:$BE$49,'ADR Raw Data'!J$1,FALSE)</f>
        <v>157.15269351844299</v>
      </c>
      <c r="Q17" s="122">
        <f>VLOOKUP($A17,'ADR Raw Data'!$B$6:$BE$49,'ADR Raw Data'!K$1,FALSE)</f>
        <v>150.957157159952</v>
      </c>
      <c r="R17" s="123">
        <f>VLOOKUP($A17,'ADR Raw Data'!$B$6:$BE$49,'ADR Raw Data'!L$1,FALSE)</f>
        <v>153.32239847468699</v>
      </c>
      <c r="S17" s="122">
        <f>VLOOKUP($A17,'ADR Raw Data'!$B$6:$BE$49,'ADR Raw Data'!N$1,FALSE)</f>
        <v>160.008616235516</v>
      </c>
      <c r="T17" s="122">
        <f>VLOOKUP($A17,'ADR Raw Data'!$B$6:$BE$49,'ADR Raw Data'!O$1,FALSE)</f>
        <v>162.741778029068</v>
      </c>
      <c r="U17" s="123">
        <f>VLOOKUP($A17,'ADR Raw Data'!$B$6:$BE$49,'ADR Raw Data'!P$1,FALSE)</f>
        <v>161.41015758774699</v>
      </c>
      <c r="V17" s="124">
        <f>VLOOKUP($A17,'ADR Raw Data'!$B$6:$BE$49,'ADR Raw Data'!R$1,FALSE)</f>
        <v>156.08493877432099</v>
      </c>
      <c r="X17" s="121">
        <f>VLOOKUP($A17,'RevPAR Raw Data'!$B$6:$BE$49,'RevPAR Raw Data'!G$1,FALSE)</f>
        <v>67.090443726826905</v>
      </c>
      <c r="Y17" s="122">
        <f>VLOOKUP($A17,'RevPAR Raw Data'!$B$6:$BE$49,'RevPAR Raw Data'!H$1,FALSE)</f>
        <v>102.272823226886</v>
      </c>
      <c r="Z17" s="122">
        <f>VLOOKUP($A17,'RevPAR Raw Data'!$B$6:$BE$49,'RevPAR Raw Data'!I$1,FALSE)</f>
        <v>119.20843619184301</v>
      </c>
      <c r="AA17" s="122">
        <f>VLOOKUP($A17,'RevPAR Raw Data'!$B$6:$BE$49,'RevPAR Raw Data'!J$1,FALSE)</f>
        <v>116.43133118048</v>
      </c>
      <c r="AB17" s="122">
        <f>VLOOKUP($A17,'RevPAR Raw Data'!$B$6:$BE$49,'RevPAR Raw Data'!K$1,FALSE)</f>
        <v>113.15918939122101</v>
      </c>
      <c r="AC17" s="123">
        <f>VLOOKUP($A17,'RevPAR Raw Data'!$B$6:$BE$49,'RevPAR Raw Data'!L$1,FALSE)</f>
        <v>103.632444743451</v>
      </c>
      <c r="AD17" s="122">
        <f>VLOOKUP($A17,'RevPAR Raw Data'!$B$6:$BE$49,'RevPAR Raw Data'!N$1,FALSE)</f>
        <v>136.67522246142801</v>
      </c>
      <c r="AE17" s="122">
        <f>VLOOKUP($A17,'RevPAR Raw Data'!$B$6:$BE$49,'RevPAR Raw Data'!O$1,FALSE)</f>
        <v>146.308965434756</v>
      </c>
      <c r="AF17" s="123">
        <f>VLOOKUP($A17,'RevPAR Raw Data'!$B$6:$BE$49,'RevPAR Raw Data'!P$1,FALSE)</f>
        <v>141.49209394809199</v>
      </c>
      <c r="AG17" s="124">
        <f>VLOOKUP($A17,'RevPAR Raw Data'!$B$6:$BE$49,'RevPAR Raw Data'!R$1,FALSE)</f>
        <v>114.449487373349</v>
      </c>
    </row>
    <row r="18" spans="1:33" ht="14.25">
      <c r="A18" s="101" t="s">
        <v>123</v>
      </c>
      <c r="B18" s="89">
        <f>(VLOOKUP($A17,'Occupancy Raw Data'!$B$8:$BE$51,'Occupancy Raw Data'!T$3,FALSE))/100</f>
        <v>-0.120475554804542</v>
      </c>
      <c r="C18" s="90">
        <f>(VLOOKUP($A17,'Occupancy Raw Data'!$B$8:$BE$51,'Occupancy Raw Data'!U$3,FALSE))/100</f>
        <v>-5.2097964566209E-2</v>
      </c>
      <c r="D18" s="90">
        <f>(VLOOKUP($A17,'Occupancy Raw Data'!$B$8:$BE$51,'Occupancy Raw Data'!V$3,FALSE))/100</f>
        <v>-1.3593318507776E-2</v>
      </c>
      <c r="E18" s="90">
        <f>(VLOOKUP($A17,'Occupancy Raw Data'!$B$8:$BE$51,'Occupancy Raw Data'!W$3,FALSE))/100</f>
        <v>4.0246954543535003E-2</v>
      </c>
      <c r="F18" s="90">
        <f>(VLOOKUP($A17,'Occupancy Raw Data'!$B$8:$BE$51,'Occupancy Raw Data'!X$3,FALSE))/100</f>
        <v>0.134814769802963</v>
      </c>
      <c r="G18" s="90">
        <f>(VLOOKUP($A17,'Occupancy Raw Data'!$B$8:$BE$51,'Occupancy Raw Data'!Y$3,FALSE))/100</f>
        <v>1.1625711476148598E-3</v>
      </c>
      <c r="H18" s="91">
        <f>(VLOOKUP($A17,'Occupancy Raw Data'!$B$8:$BE$51,'Occupancy Raw Data'!AA$3,FALSE))/100</f>
        <v>0.16670719445692503</v>
      </c>
      <c r="I18" s="91">
        <f>(VLOOKUP($A17,'Occupancy Raw Data'!$B$8:$BE$51,'Occupancy Raw Data'!AB$3,FALSE))/100</f>
        <v>0.29614140414833801</v>
      </c>
      <c r="J18" s="90">
        <f>(VLOOKUP($A17,'Occupancy Raw Data'!$B$8:$BE$51,'Occupancy Raw Data'!AC$3,FALSE))/100</f>
        <v>0.229676383389362</v>
      </c>
      <c r="K18" s="92">
        <f>(VLOOKUP($A17,'Occupancy Raw Data'!$B$8:$BE$51,'Occupancy Raw Data'!AE$3,FALSE))/100</f>
        <v>6.9018409757687194E-2</v>
      </c>
      <c r="M18" s="89">
        <f>(VLOOKUP($A17,'ADR Raw Data'!$B$6:$BE$49,'ADR Raw Data'!T$1,FALSE))/100</f>
        <v>-1.37285434472048E-2</v>
      </c>
      <c r="N18" s="90">
        <f>(VLOOKUP($A17,'ADR Raw Data'!$B$6:$BE$49,'ADR Raw Data'!U$1,FALSE))/100</f>
        <v>4.5482931337373807E-2</v>
      </c>
      <c r="O18" s="90">
        <f>(VLOOKUP($A17,'ADR Raw Data'!$B$6:$BE$49,'ADR Raw Data'!V$1,FALSE))/100</f>
        <v>7.4695152977216198E-2</v>
      </c>
      <c r="P18" s="90">
        <f>(VLOOKUP($A17,'ADR Raw Data'!$B$6:$BE$49,'ADR Raw Data'!W$1,FALSE))/100</f>
        <v>6.0322943002782202E-2</v>
      </c>
      <c r="Q18" s="90">
        <f>(VLOOKUP($A17,'ADR Raw Data'!$B$6:$BE$49,'ADR Raw Data'!X$1,FALSE))/100</f>
        <v>6.8579278799189791E-2</v>
      </c>
      <c r="R18" s="90">
        <f>(VLOOKUP($A17,'ADR Raw Data'!$B$6:$BE$49,'ADR Raw Data'!Y$1,FALSE))/100</f>
        <v>5.2231958600319803E-2</v>
      </c>
      <c r="S18" s="91">
        <f>(VLOOKUP($A17,'ADR Raw Data'!$B$6:$BE$49,'ADR Raw Data'!AA$1,FALSE))/100</f>
        <v>0.129753718455832</v>
      </c>
      <c r="T18" s="91">
        <f>(VLOOKUP($A17,'ADR Raw Data'!$B$6:$BE$49,'ADR Raw Data'!AB$1,FALSE))/100</f>
        <v>0.162749268756019</v>
      </c>
      <c r="U18" s="90">
        <f>(VLOOKUP($A17,'ADR Raw Data'!$B$6:$BE$49,'ADR Raw Data'!AC$1,FALSE))/100</f>
        <v>0.14621861484173299</v>
      </c>
      <c r="V18" s="92">
        <f>(VLOOKUP($A17,'ADR Raw Data'!$B$6:$BE$49,'ADR Raw Data'!AE$1,FALSE))/100</f>
        <v>8.1977314343503208E-2</v>
      </c>
      <c r="X18" s="89">
        <f>(VLOOKUP($A17,'RevPAR Raw Data'!$B$6:$BE$49,'RevPAR Raw Data'!T$1,FALSE))/100</f>
        <v>-0.13255014436328602</v>
      </c>
      <c r="Y18" s="90">
        <f>(VLOOKUP($A17,'RevPAR Raw Data'!$B$6:$BE$49,'RevPAR Raw Data'!U$1,FALSE))/100</f>
        <v>-8.984601374016991E-3</v>
      </c>
      <c r="Z18" s="90">
        <f>(VLOOKUP($A17,'RevPAR Raw Data'!$B$6:$BE$49,'RevPAR Raw Data'!V$1,FALSE))/100</f>
        <v>6.0086479464033803E-2</v>
      </c>
      <c r="AA18" s="90">
        <f>(VLOOKUP($A17,'RevPAR Raw Data'!$B$6:$BE$49,'RevPAR Raw Data'!W$1,FALSE))/100</f>
        <v>0.102997712291282</v>
      </c>
      <c r="AB18" s="90">
        <f>(VLOOKUP($A17,'RevPAR Raw Data'!$B$6:$BE$49,'RevPAR Raw Data'!X$1,FALSE))/100</f>
        <v>0.21263954828671899</v>
      </c>
      <c r="AC18" s="90">
        <f>(VLOOKUP($A17,'RevPAR Raw Data'!$B$6:$BE$49,'RevPAR Raw Data'!Y$1,FALSE))/100</f>
        <v>5.3455253115986902E-2</v>
      </c>
      <c r="AD18" s="91">
        <f>(VLOOKUP($A17,'RevPAR Raw Data'!$B$6:$BE$49,'RevPAR Raw Data'!AA$1,FALSE))/100</f>
        <v>0.31809179128688297</v>
      </c>
      <c r="AE18" s="91">
        <f>(VLOOKUP($A17,'RevPAR Raw Data'!$B$6:$BE$49,'RevPAR Raw Data'!AB$1,FALSE))/100</f>
        <v>0.507087469877881</v>
      </c>
      <c r="AF18" s="90">
        <f>(VLOOKUP($A17,'RevPAR Raw Data'!$B$6:$BE$49,'RevPAR Raw Data'!AC$1,FALSE))/100</f>
        <v>0.409477960872146</v>
      </c>
      <c r="AG18" s="92">
        <f>(VLOOKUP($A17,'RevPAR Raw Data'!$B$6:$BE$49,'RevPAR Raw Data'!AE$1,FALSE))/100</f>
        <v>0.15665366797338501</v>
      </c>
    </row>
    <row r="19" spans="1:33">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c r="A20" s="116" t="s">
        <v>115</v>
      </c>
      <c r="B20" s="93">
        <f>(VLOOKUP($A20,'Occupancy Raw Data'!$B$8:$BE$51,'Occupancy Raw Data'!G$3,FALSE))/100</f>
        <v>0.45567767325782199</v>
      </c>
      <c r="C20" s="99">
        <f>(VLOOKUP($A20,'Occupancy Raw Data'!$B$8:$BE$51,'Occupancy Raw Data'!H$3,FALSE))/100</f>
        <v>0.60985793818391199</v>
      </c>
      <c r="D20" s="99">
        <f>(VLOOKUP($A20,'Occupancy Raw Data'!$B$8:$BE$51,'Occupancy Raw Data'!I$3,FALSE))/100</f>
        <v>0.66723459397197105</v>
      </c>
      <c r="E20" s="99">
        <f>(VLOOKUP($A20,'Occupancy Raw Data'!$B$8:$BE$51,'Occupancy Raw Data'!J$3,FALSE))/100</f>
        <v>0.6803609138030331</v>
      </c>
      <c r="F20" s="99">
        <f>(VLOOKUP($A20,'Occupancy Raw Data'!$B$8:$BE$51,'Occupancy Raw Data'!K$3,FALSE))/100</f>
        <v>0.701694183144557</v>
      </c>
      <c r="G20" s="100">
        <f>(VLOOKUP($A20,'Occupancy Raw Data'!$B$8:$BE$51,'Occupancy Raw Data'!L$3,FALSE))/100</f>
        <v>0.62296506047225897</v>
      </c>
      <c r="H20" s="99">
        <f>(VLOOKUP($A20,'Occupancy Raw Data'!$B$8:$BE$51,'Occupancy Raw Data'!N$3,FALSE))/100</f>
        <v>0.79926569399116898</v>
      </c>
      <c r="I20" s="99">
        <f>(VLOOKUP($A20,'Occupancy Raw Data'!$B$8:$BE$51,'Occupancy Raw Data'!O$3,FALSE))/100</f>
        <v>0.83509310808216497</v>
      </c>
      <c r="J20" s="100">
        <f>(VLOOKUP($A20,'Occupancy Raw Data'!$B$8:$BE$51,'Occupancy Raw Data'!P$3,FALSE))/100</f>
        <v>0.81717940103666709</v>
      </c>
      <c r="K20" s="94">
        <f>(VLOOKUP($A20,'Occupancy Raw Data'!$B$8:$BE$51,'Occupancy Raw Data'!R$3,FALSE))/100</f>
        <v>0.67845487206208999</v>
      </c>
      <c r="M20" s="121">
        <f>VLOOKUP($A20,'ADR Raw Data'!$B$6:$BE$49,'ADR Raw Data'!G$1,FALSE)</f>
        <v>107.43107272631499</v>
      </c>
      <c r="N20" s="122">
        <f>VLOOKUP($A20,'ADR Raw Data'!$B$6:$BE$49,'ADR Raw Data'!H$1,FALSE)</f>
        <v>115.064678523648</v>
      </c>
      <c r="O20" s="122">
        <f>VLOOKUP($A20,'ADR Raw Data'!$B$6:$BE$49,'ADR Raw Data'!I$1,FALSE)</f>
        <v>119.206581190433</v>
      </c>
      <c r="P20" s="122">
        <f>VLOOKUP($A20,'ADR Raw Data'!$B$6:$BE$49,'ADR Raw Data'!J$1,FALSE)</f>
        <v>118.693969737584</v>
      </c>
      <c r="Q20" s="122">
        <f>VLOOKUP($A20,'ADR Raw Data'!$B$6:$BE$49,'ADR Raw Data'!K$1,FALSE)</f>
        <v>123.300074552853</v>
      </c>
      <c r="R20" s="123">
        <f>VLOOKUP($A20,'ADR Raw Data'!$B$6:$BE$49,'ADR Raw Data'!L$1,FALSE)</f>
        <v>117.483149436445</v>
      </c>
      <c r="S20" s="122">
        <f>VLOOKUP($A20,'ADR Raw Data'!$B$6:$BE$49,'ADR Raw Data'!N$1,FALSE)</f>
        <v>141.823112558921</v>
      </c>
      <c r="T20" s="122">
        <f>VLOOKUP($A20,'ADR Raw Data'!$B$6:$BE$49,'ADR Raw Data'!O$1,FALSE)</f>
        <v>144.072296264367</v>
      </c>
      <c r="U20" s="123">
        <f>VLOOKUP($A20,'ADR Raw Data'!$B$6:$BE$49,'ADR Raw Data'!P$1,FALSE)</f>
        <v>142.97235702644301</v>
      </c>
      <c r="V20" s="124">
        <f>VLOOKUP($A20,'ADR Raw Data'!$B$6:$BE$49,'ADR Raw Data'!R$1,FALSE)</f>
        <v>126.254868928997</v>
      </c>
      <c r="X20" s="121">
        <f>VLOOKUP($A20,'RevPAR Raw Data'!$B$6:$BE$49,'RevPAR Raw Data'!G$1,FALSE)</f>
        <v>48.953941255519197</v>
      </c>
      <c r="Y20" s="122">
        <f>VLOOKUP($A20,'RevPAR Raw Data'!$B$6:$BE$49,'RevPAR Raw Data'!H$1,FALSE)</f>
        <v>70.173107602226906</v>
      </c>
      <c r="Z20" s="122">
        <f>VLOOKUP($A20,'RevPAR Raw Data'!$B$6:$BE$49,'RevPAR Raw Data'!I$1,FALSE)</f>
        <v>79.5387547993856</v>
      </c>
      <c r="AA20" s="122">
        <f>VLOOKUP($A20,'RevPAR Raw Data'!$B$6:$BE$49,'RevPAR Raw Data'!J$1,FALSE)</f>
        <v>80.754737713572595</v>
      </c>
      <c r="AB20" s="122">
        <f>VLOOKUP($A20,'RevPAR Raw Data'!$B$6:$BE$49,'RevPAR Raw Data'!K$1,FALSE)</f>
        <v>86.518945095027803</v>
      </c>
      <c r="AC20" s="123">
        <f>VLOOKUP($A20,'RevPAR Raw Data'!$B$6:$BE$49,'RevPAR Raw Data'!L$1,FALSE)</f>
        <v>73.187897293146406</v>
      </c>
      <c r="AD20" s="122">
        <f>VLOOKUP($A20,'RevPAR Raw Data'!$B$6:$BE$49,'RevPAR Raw Data'!N$1,FALSE)</f>
        <v>113.35434848339401</v>
      </c>
      <c r="AE20" s="122">
        <f>VLOOKUP($A20,'RevPAR Raw Data'!$B$6:$BE$49,'RevPAR Raw Data'!O$1,FALSE)</f>
        <v>120.31378167594499</v>
      </c>
      <c r="AF20" s="123">
        <f>VLOOKUP($A20,'RevPAR Raw Data'!$B$6:$BE$49,'RevPAR Raw Data'!P$1,FALSE)</f>
        <v>116.834065079669</v>
      </c>
      <c r="AG20" s="124">
        <f>VLOOKUP($A20,'RevPAR Raw Data'!$B$6:$BE$49,'RevPAR Raw Data'!R$1,FALSE)</f>
        <v>85.658230946438806</v>
      </c>
    </row>
    <row r="21" spans="1:33" ht="14.25">
      <c r="A21" s="101" t="s">
        <v>123</v>
      </c>
      <c r="B21" s="89">
        <f>(VLOOKUP($A20,'Occupancy Raw Data'!$B$8:$BE$51,'Occupancy Raw Data'!T$3,FALSE))/100</f>
        <v>-0.12732406881260599</v>
      </c>
      <c r="C21" s="90">
        <f>(VLOOKUP($A20,'Occupancy Raw Data'!$B$8:$BE$51,'Occupancy Raw Data'!U$3,FALSE))/100</f>
        <v>-8.9959112761386406E-2</v>
      </c>
      <c r="D21" s="90">
        <f>(VLOOKUP($A20,'Occupancy Raw Data'!$B$8:$BE$51,'Occupancy Raw Data'!V$3,FALSE))/100</f>
        <v>-6.1780528949984606E-2</v>
      </c>
      <c r="E21" s="90">
        <f>(VLOOKUP($A20,'Occupancy Raw Data'!$B$8:$BE$51,'Occupancy Raw Data'!W$3,FALSE))/100</f>
        <v>-1.6143323164523101E-2</v>
      </c>
      <c r="F21" s="90">
        <f>(VLOOKUP($A20,'Occupancy Raw Data'!$B$8:$BE$51,'Occupancy Raw Data'!X$3,FALSE))/100</f>
        <v>5.9101126103648698E-2</v>
      </c>
      <c r="G21" s="90">
        <f>(VLOOKUP($A20,'Occupancy Raw Data'!$B$8:$BE$51,'Occupancy Raw Data'!Y$3,FALSE))/100</f>
        <v>-4.38099412916471E-2</v>
      </c>
      <c r="H21" s="91">
        <f>(VLOOKUP($A20,'Occupancy Raw Data'!$B$8:$BE$51,'Occupancy Raw Data'!AA$3,FALSE))/100</f>
        <v>0.145827071801298</v>
      </c>
      <c r="I21" s="91">
        <f>(VLOOKUP($A20,'Occupancy Raw Data'!$B$8:$BE$51,'Occupancy Raw Data'!AB$3,FALSE))/100</f>
        <v>0.302026542085925</v>
      </c>
      <c r="J21" s="90">
        <f>(VLOOKUP($A20,'Occupancy Raw Data'!$B$8:$BE$51,'Occupancy Raw Data'!AC$3,FALSE))/100</f>
        <v>0.22065067313224598</v>
      </c>
      <c r="K21" s="92">
        <f>(VLOOKUP($A20,'Occupancy Raw Data'!$B$8:$BE$51,'Occupancy Raw Data'!AE$3,FALSE))/100</f>
        <v>3.3225988709433399E-2</v>
      </c>
      <c r="M21" s="89">
        <f>(VLOOKUP($A20,'ADR Raw Data'!$B$6:$BE$49,'ADR Raw Data'!T$1,FALSE))/100</f>
        <v>-2.66102031039041E-2</v>
      </c>
      <c r="N21" s="90">
        <f>(VLOOKUP($A20,'ADR Raw Data'!$B$6:$BE$49,'ADR Raw Data'!U$1,FALSE))/100</f>
        <v>-1.20235406257569E-2</v>
      </c>
      <c r="O21" s="90">
        <f>(VLOOKUP($A20,'ADR Raw Data'!$B$6:$BE$49,'ADR Raw Data'!V$1,FALSE))/100</f>
        <v>8.3120318446860998E-3</v>
      </c>
      <c r="P21" s="90">
        <f>(VLOOKUP($A20,'ADR Raw Data'!$B$6:$BE$49,'ADR Raw Data'!W$1,FALSE))/100</f>
        <v>1.7599896713472299E-2</v>
      </c>
      <c r="Q21" s="90">
        <f>(VLOOKUP($A20,'ADR Raw Data'!$B$6:$BE$49,'ADR Raw Data'!X$1,FALSE))/100</f>
        <v>7.1594453635275696E-2</v>
      </c>
      <c r="R21" s="90">
        <f>(VLOOKUP($A20,'ADR Raw Data'!$B$6:$BE$49,'ADR Raw Data'!Y$1,FALSE))/100</f>
        <v>1.6081294175071502E-2</v>
      </c>
      <c r="S21" s="91">
        <f>(VLOOKUP($A20,'ADR Raw Data'!$B$6:$BE$49,'ADR Raw Data'!AA$1,FALSE))/100</f>
        <v>0.126103778750698</v>
      </c>
      <c r="T21" s="91">
        <f>(VLOOKUP($A20,'ADR Raw Data'!$B$6:$BE$49,'ADR Raw Data'!AB$1,FALSE))/100</f>
        <v>0.16400044824648902</v>
      </c>
      <c r="U21" s="90">
        <f>(VLOOKUP($A20,'ADR Raw Data'!$B$6:$BE$49,'ADR Raw Data'!AC$1,FALSE))/100</f>
        <v>0.14466817079945302</v>
      </c>
      <c r="V21" s="92">
        <f>(VLOOKUP($A20,'ADR Raw Data'!$B$6:$BE$49,'ADR Raw Data'!AE$1,FALSE))/100</f>
        <v>6.7002139636177502E-2</v>
      </c>
      <c r="X21" s="89">
        <f>(VLOOKUP($A20,'RevPAR Raw Data'!$B$6:$BE$49,'RevPAR Raw Data'!T$1,FALSE))/100</f>
        <v>-0.150546152585391</v>
      </c>
      <c r="Y21" s="90">
        <f>(VLOOKUP($A20,'RevPAR Raw Data'!$B$6:$BE$49,'RevPAR Raw Data'!U$1,FALSE))/100</f>
        <v>-0.100901026340199</v>
      </c>
      <c r="Z21" s="90">
        <f>(VLOOKUP($A20,'RevPAR Raw Data'!$B$6:$BE$49,'RevPAR Raw Data'!V$1,FALSE))/100</f>
        <v>-5.3982018829312403E-2</v>
      </c>
      <c r="AA21" s="90">
        <f>(VLOOKUP($A20,'RevPAR Raw Data'!$B$6:$BE$49,'RevPAR Raw Data'!W$1,FALSE))/100</f>
        <v>1.17245272864135E-3</v>
      </c>
      <c r="AB21" s="90">
        <f>(VLOOKUP($A20,'RevPAR Raw Data'!$B$6:$BE$49,'RevPAR Raw Data'!X$1,FALSE))/100</f>
        <v>0.134926892571544</v>
      </c>
      <c r="AC21" s="90">
        <f>(VLOOKUP($A20,'RevPAR Raw Data'!$B$6:$BE$49,'RevPAR Raw Data'!Y$1,FALSE))/100</f>
        <v>-2.8433167670279199E-2</v>
      </c>
      <c r="AD21" s="91">
        <f>(VLOOKUP($A20,'RevPAR Raw Data'!$B$6:$BE$49,'RevPAR Raw Data'!AA$1,FALSE))/100</f>
        <v>0.29032019535029002</v>
      </c>
      <c r="AE21" s="91">
        <f>(VLOOKUP($A20,'RevPAR Raw Data'!$B$6:$BE$49,'RevPAR Raw Data'!AB$1,FALSE))/100</f>
        <v>0.51555947861684404</v>
      </c>
      <c r="AF21" s="90">
        <f>(VLOOKUP($A20,'RevPAR Raw Data'!$B$6:$BE$49,'RevPAR Raw Data'!AC$1,FALSE))/100</f>
        <v>0.39723997319941001</v>
      </c>
      <c r="AG21" s="92">
        <f>(VLOOKUP($A20,'RevPAR Raw Data'!$B$6:$BE$49,'RevPAR Raw Data'!AE$1,FALSE))/100</f>
        <v>0.10245434068067</v>
      </c>
    </row>
    <row r="22" spans="1:33">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c r="A23" s="116" t="s">
        <v>116</v>
      </c>
      <c r="B23" s="93">
        <f>(VLOOKUP($A23,'Occupancy Raw Data'!$B$8:$BE$51,'Occupancy Raw Data'!G$3,FALSE))/100</f>
        <v>0.49213720801912797</v>
      </c>
      <c r="C23" s="99">
        <f>(VLOOKUP($A23,'Occupancy Raw Data'!$B$8:$BE$51,'Occupancy Raw Data'!H$3,FALSE))/100</f>
        <v>0.56676475997792897</v>
      </c>
      <c r="D23" s="99">
        <f>(VLOOKUP($A23,'Occupancy Raw Data'!$B$8:$BE$51,'Occupancy Raw Data'!I$3,FALSE))/100</f>
        <v>0.59522714732389093</v>
      </c>
      <c r="E23" s="99">
        <f>(VLOOKUP($A23,'Occupancy Raw Data'!$B$8:$BE$51,'Occupancy Raw Data'!J$3,FALSE))/100</f>
        <v>0.62254000367849893</v>
      </c>
      <c r="F23" s="99">
        <f>(VLOOKUP($A23,'Occupancy Raw Data'!$B$8:$BE$51,'Occupancy Raw Data'!K$3,FALSE))/100</f>
        <v>0.65440500275887403</v>
      </c>
      <c r="G23" s="100">
        <f>(VLOOKUP($A23,'Occupancy Raw Data'!$B$8:$BE$51,'Occupancy Raw Data'!L$3,FALSE))/100</f>
        <v>0.58621482435166394</v>
      </c>
      <c r="H23" s="99">
        <f>(VLOOKUP($A23,'Occupancy Raw Data'!$B$8:$BE$51,'Occupancy Raw Data'!N$3,FALSE))/100</f>
        <v>0.72848077984182391</v>
      </c>
      <c r="I23" s="99">
        <f>(VLOOKUP($A23,'Occupancy Raw Data'!$B$8:$BE$51,'Occupancy Raw Data'!O$3,FALSE))/100</f>
        <v>0.76554165900312598</v>
      </c>
      <c r="J23" s="100">
        <f>(VLOOKUP($A23,'Occupancy Raw Data'!$B$8:$BE$51,'Occupancy Raw Data'!P$3,FALSE))/100</f>
        <v>0.74701121942247495</v>
      </c>
      <c r="K23" s="94">
        <f>(VLOOKUP($A23,'Occupancy Raw Data'!$B$8:$BE$51,'Occupancy Raw Data'!R$3,FALSE))/100</f>
        <v>0.63215665151475298</v>
      </c>
      <c r="M23" s="121">
        <f>VLOOKUP($A23,'ADR Raw Data'!$B$6:$BE$49,'ADR Raw Data'!G$1,FALSE)</f>
        <v>79.299246005792696</v>
      </c>
      <c r="N23" s="122">
        <f>VLOOKUP($A23,'ADR Raw Data'!$B$6:$BE$49,'ADR Raw Data'!H$1,FALSE)</f>
        <v>82.252351938990699</v>
      </c>
      <c r="O23" s="122">
        <f>VLOOKUP($A23,'ADR Raw Data'!$B$6:$BE$49,'ADR Raw Data'!I$1,FALSE)</f>
        <v>83.628933951332499</v>
      </c>
      <c r="P23" s="122">
        <f>VLOOKUP($A23,'ADR Raw Data'!$B$6:$BE$49,'ADR Raw Data'!J$1,FALSE)</f>
        <v>84.555007755373296</v>
      </c>
      <c r="Q23" s="122">
        <f>VLOOKUP($A23,'ADR Raw Data'!$B$6:$BE$49,'ADR Raw Data'!K$1,FALSE)</f>
        <v>87.138713462619407</v>
      </c>
      <c r="R23" s="123">
        <f>VLOOKUP($A23,'ADR Raw Data'!$B$6:$BE$49,'ADR Raw Data'!L$1,FALSE)</f>
        <v>83.616084241901305</v>
      </c>
      <c r="S23" s="122">
        <f>VLOOKUP($A23,'ADR Raw Data'!$B$6:$BE$49,'ADR Raw Data'!N$1,FALSE)</f>
        <v>99.995524837467599</v>
      </c>
      <c r="T23" s="122">
        <f>VLOOKUP($A23,'ADR Raw Data'!$B$6:$BE$49,'ADR Raw Data'!O$1,FALSE)</f>
        <v>103.086393176767</v>
      </c>
      <c r="U23" s="123">
        <f>VLOOKUP($A23,'ADR Raw Data'!$B$6:$BE$49,'ADR Raw Data'!P$1,FALSE)</f>
        <v>101.579295211128</v>
      </c>
      <c r="V23" s="124">
        <f>VLOOKUP($A23,'ADR Raw Data'!$B$6:$BE$49,'ADR Raw Data'!R$1,FALSE)</f>
        <v>89.680910148903195</v>
      </c>
      <c r="X23" s="121">
        <f>VLOOKUP($A23,'RevPAR Raw Data'!$B$6:$BE$49,'RevPAR Raw Data'!G$1,FALSE)</f>
        <v>39.026109527312798</v>
      </c>
      <c r="Y23" s="122">
        <f>VLOOKUP($A23,'RevPAR Raw Data'!$B$6:$BE$49,'RevPAR Raw Data'!H$1,FALSE)</f>
        <v>46.6177345043222</v>
      </c>
      <c r="Z23" s="122">
        <f>VLOOKUP($A23,'RevPAR Raw Data'!$B$6:$BE$49,'RevPAR Raw Data'!I$1,FALSE)</f>
        <v>49.778211789589797</v>
      </c>
      <c r="AA23" s="122">
        <f>VLOOKUP($A23,'RevPAR Raw Data'!$B$6:$BE$49,'RevPAR Raw Data'!J$1,FALSE)</f>
        <v>52.6388748390656</v>
      </c>
      <c r="AB23" s="122">
        <f>VLOOKUP($A23,'RevPAR Raw Data'!$B$6:$BE$49,'RevPAR Raw Data'!K$1,FALSE)</f>
        <v>57.024010023910201</v>
      </c>
      <c r="AC23" s="123">
        <f>VLOOKUP($A23,'RevPAR Raw Data'!$B$6:$BE$49,'RevPAR Raw Data'!L$1,FALSE)</f>
        <v>49.016988136840098</v>
      </c>
      <c r="AD23" s="122">
        <f>VLOOKUP($A23,'RevPAR Raw Data'!$B$6:$BE$49,'RevPAR Raw Data'!N$1,FALSE)</f>
        <v>72.8448179142909</v>
      </c>
      <c r="AE23" s="122">
        <f>VLOOKUP($A23,'RevPAR Raw Data'!$B$6:$BE$49,'RevPAR Raw Data'!O$1,FALSE)</f>
        <v>78.916928453191005</v>
      </c>
      <c r="AF23" s="123">
        <f>VLOOKUP($A23,'RevPAR Raw Data'!$B$6:$BE$49,'RevPAR Raw Data'!P$1,FALSE)</f>
        <v>75.880873183741002</v>
      </c>
      <c r="AG23" s="124">
        <f>VLOOKUP($A23,'RevPAR Raw Data'!$B$6:$BE$49,'RevPAR Raw Data'!R$1,FALSE)</f>
        <v>56.6923838645261</v>
      </c>
    </row>
    <row r="24" spans="1:33" ht="14.25">
      <c r="A24" s="101" t="s">
        <v>123</v>
      </c>
      <c r="B24" s="89">
        <f>(VLOOKUP($A23,'Occupancy Raw Data'!$B$8:$BE$51,'Occupancy Raw Data'!T$3,FALSE))/100</f>
        <v>-1.9910501526930701E-2</v>
      </c>
      <c r="C24" s="90">
        <f>(VLOOKUP($A23,'Occupancy Raw Data'!$B$8:$BE$51,'Occupancy Raw Data'!U$3,FALSE))/100</f>
        <v>-3.6338895321617798E-2</v>
      </c>
      <c r="D24" s="90">
        <f>(VLOOKUP($A23,'Occupancy Raw Data'!$B$8:$BE$51,'Occupancy Raw Data'!V$3,FALSE))/100</f>
        <v>-2.7616641425386699E-2</v>
      </c>
      <c r="E24" s="90">
        <f>(VLOOKUP($A23,'Occupancy Raw Data'!$B$8:$BE$51,'Occupancy Raw Data'!W$3,FALSE))/100</f>
        <v>-4.7305098124995702E-3</v>
      </c>
      <c r="F24" s="90">
        <f>(VLOOKUP($A23,'Occupancy Raw Data'!$B$8:$BE$51,'Occupancy Raw Data'!X$3,FALSE))/100</f>
        <v>0.100859633779099</v>
      </c>
      <c r="G24" s="90">
        <f>(VLOOKUP($A23,'Occupancy Raw Data'!$B$8:$BE$51,'Occupancy Raw Data'!Y$3,FALSE))/100</f>
        <v>2.9845632876172199E-3</v>
      </c>
      <c r="H24" s="91">
        <f>(VLOOKUP($A23,'Occupancy Raw Data'!$B$8:$BE$51,'Occupancy Raw Data'!AA$3,FALSE))/100</f>
        <v>0.145431429794348</v>
      </c>
      <c r="I24" s="91">
        <f>(VLOOKUP($A23,'Occupancy Raw Data'!$B$8:$BE$51,'Occupancy Raw Data'!AB$3,FALSE))/100</f>
        <v>0.27428620093335598</v>
      </c>
      <c r="J24" s="90">
        <f>(VLOOKUP($A23,'Occupancy Raw Data'!$B$8:$BE$51,'Occupancy Raw Data'!AC$3,FALSE))/100</f>
        <v>0.20802369750265701</v>
      </c>
      <c r="K24" s="92">
        <f>(VLOOKUP($A23,'Occupancy Raw Data'!$B$8:$BE$51,'Occupancy Raw Data'!AE$3,FALSE))/100</f>
        <v>6.3954944591774907E-2</v>
      </c>
      <c r="M24" s="89">
        <f>(VLOOKUP($A23,'ADR Raw Data'!$B$6:$BE$49,'ADR Raw Data'!T$1,FALSE))/100</f>
        <v>-2.5215659860508997E-3</v>
      </c>
      <c r="N24" s="90">
        <f>(VLOOKUP($A23,'ADR Raw Data'!$B$6:$BE$49,'ADR Raw Data'!U$1,FALSE))/100</f>
        <v>3.76957898231558E-3</v>
      </c>
      <c r="O24" s="90">
        <f>(VLOOKUP($A23,'ADR Raw Data'!$B$6:$BE$49,'ADR Raw Data'!V$1,FALSE))/100</f>
        <v>1.1139148954323099E-2</v>
      </c>
      <c r="P24" s="90">
        <f>(VLOOKUP($A23,'ADR Raw Data'!$B$6:$BE$49,'ADR Raw Data'!W$1,FALSE))/100</f>
        <v>8.3348401112359003E-3</v>
      </c>
      <c r="Q24" s="90">
        <f>(VLOOKUP($A23,'ADR Raw Data'!$B$6:$BE$49,'ADR Raw Data'!X$1,FALSE))/100</f>
        <v>5.4671811255167096E-2</v>
      </c>
      <c r="R24" s="90">
        <f>(VLOOKUP($A23,'ADR Raw Data'!$B$6:$BE$49,'ADR Raw Data'!Y$1,FALSE))/100</f>
        <v>1.68443325628919E-2</v>
      </c>
      <c r="S24" s="91">
        <f>(VLOOKUP($A23,'ADR Raw Data'!$B$6:$BE$49,'ADR Raw Data'!AA$1,FALSE))/100</f>
        <v>0.10670092602845101</v>
      </c>
      <c r="T24" s="91">
        <f>(VLOOKUP($A23,'ADR Raw Data'!$B$6:$BE$49,'ADR Raw Data'!AB$1,FALSE))/100</f>
        <v>0.145417543842848</v>
      </c>
      <c r="U24" s="90">
        <f>(VLOOKUP($A23,'ADR Raw Data'!$B$6:$BE$49,'ADR Raw Data'!AC$1,FALSE))/100</f>
        <v>0.12638291967739701</v>
      </c>
      <c r="V24" s="92">
        <f>(VLOOKUP($A23,'ADR Raw Data'!$B$6:$BE$49,'ADR Raw Data'!AE$1,FALSE))/100</f>
        <v>6.0117768940010904E-2</v>
      </c>
      <c r="X24" s="89">
        <f>(VLOOKUP($A23,'RevPAR Raw Data'!$B$6:$BE$49,'RevPAR Raw Data'!T$1,FALSE))/100</f>
        <v>-2.2381861869566099E-2</v>
      </c>
      <c r="Y24" s="90">
        <f>(VLOOKUP($A23,'RevPAR Raw Data'!$B$6:$BE$49,'RevPAR Raw Data'!U$1,FALSE))/100</f>
        <v>-3.2706298675347203E-2</v>
      </c>
      <c r="Z24" s="90">
        <f>(VLOOKUP($A23,'RevPAR Raw Data'!$B$6:$BE$49,'RevPAR Raw Data'!V$1,FALSE))/100</f>
        <v>-1.6785118353519101E-2</v>
      </c>
      <c r="AA24" s="90">
        <f>(VLOOKUP($A23,'RevPAR Raw Data'!$B$6:$BE$49,'RevPAR Raw Data'!W$1,FALSE))/100</f>
        <v>3.5649022558045E-3</v>
      </c>
      <c r="AB24" s="90">
        <f>(VLOOKUP($A23,'RevPAR Raw Data'!$B$6:$BE$49,'RevPAR Raw Data'!X$1,FALSE))/100</f>
        <v>0.161045623895502</v>
      </c>
      <c r="AC24" s="90">
        <f>(VLOOKUP($A23,'RevPAR Raw Data'!$B$6:$BE$49,'RevPAR Raw Data'!Y$1,FALSE))/100</f>
        <v>1.9879168827080698E-2</v>
      </c>
      <c r="AD24" s="91">
        <f>(VLOOKUP($A23,'RevPAR Raw Data'!$B$6:$BE$49,'RevPAR Raw Data'!AA$1,FALSE))/100</f>
        <v>0.26765002405549704</v>
      </c>
      <c r="AE24" s="91">
        <f>(VLOOKUP($A23,'RevPAR Raw Data'!$B$6:$BE$49,'RevPAR Raw Data'!AB$1,FALSE))/100</f>
        <v>0.45958977042591898</v>
      </c>
      <c r="AF24" s="90">
        <f>(VLOOKUP($A23,'RevPAR Raw Data'!$B$6:$BE$49,'RevPAR Raw Data'!AC$1,FALSE))/100</f>
        <v>0.36069725943252801</v>
      </c>
      <c r="AG24" s="92">
        <f>(VLOOKUP($A23,'RevPAR Raw Data'!$B$6:$BE$49,'RevPAR Raw Data'!AE$1,FALSE))/100</f>
        <v>0.12791754211332498</v>
      </c>
    </row>
    <row r="25" spans="1:33">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c r="A26" s="116" t="s">
        <v>117</v>
      </c>
      <c r="B26" s="93">
        <f>(VLOOKUP($A26,'Occupancy Raw Data'!$B$8:$BE$51,'Occupancy Raw Data'!G$3,FALSE))/100</f>
        <v>0.47686233524937499</v>
      </c>
      <c r="C26" s="99">
        <f>(VLOOKUP($A26,'Occupancy Raw Data'!$B$8:$BE$51,'Occupancy Raw Data'!H$3,FALSE))/100</f>
        <v>0.49936131916623094</v>
      </c>
      <c r="D26" s="99">
        <f>(VLOOKUP($A26,'Occupancy Raw Data'!$B$8:$BE$51,'Occupancy Raw Data'!I$3,FALSE))/100</f>
        <v>0.50992858387040496</v>
      </c>
      <c r="E26" s="99">
        <f>(VLOOKUP($A26,'Occupancy Raw Data'!$B$8:$BE$51,'Occupancy Raw Data'!J$3,FALSE))/100</f>
        <v>0.53402426987168294</v>
      </c>
      <c r="F26" s="99">
        <f>(VLOOKUP($A26,'Occupancy Raw Data'!$B$8:$BE$51,'Occupancy Raw Data'!K$3,FALSE))/100</f>
        <v>0.56601637345410194</v>
      </c>
      <c r="G26" s="100">
        <f>(VLOOKUP($A26,'Occupancy Raw Data'!$B$8:$BE$51,'Occupancy Raw Data'!L$3,FALSE))/100</f>
        <v>0.51723857632235903</v>
      </c>
      <c r="H26" s="99">
        <f>(VLOOKUP($A26,'Occupancy Raw Data'!$B$8:$BE$51,'Occupancy Raw Data'!N$3,FALSE))/100</f>
        <v>0.65029321256459294</v>
      </c>
      <c r="I26" s="99">
        <f>(VLOOKUP($A26,'Occupancy Raw Data'!$B$8:$BE$51,'Occupancy Raw Data'!O$3,FALSE))/100</f>
        <v>0.68071764500957999</v>
      </c>
      <c r="J26" s="100">
        <f>(VLOOKUP($A26,'Occupancy Raw Data'!$B$8:$BE$51,'Occupancy Raw Data'!P$3,FALSE))/100</f>
        <v>0.66550542878708696</v>
      </c>
      <c r="K26" s="94">
        <f>(VLOOKUP($A26,'Occupancy Raw Data'!$B$8:$BE$51,'Occupancy Raw Data'!R$3,FALSE))/100</f>
        <v>0.55960053416942401</v>
      </c>
      <c r="M26" s="121">
        <f>VLOOKUP($A26,'ADR Raw Data'!$B$6:$BE$49,'ADR Raw Data'!G$1,FALSE)</f>
        <v>60.5702659746742</v>
      </c>
      <c r="N26" s="122">
        <f>VLOOKUP($A26,'ADR Raw Data'!$B$6:$BE$49,'ADR Raw Data'!H$1,FALSE)</f>
        <v>61.168552706238003</v>
      </c>
      <c r="O26" s="122">
        <f>VLOOKUP($A26,'ADR Raw Data'!$B$6:$BE$49,'ADR Raw Data'!I$1,FALSE)</f>
        <v>61.382890315969199</v>
      </c>
      <c r="P26" s="122">
        <f>VLOOKUP($A26,'ADR Raw Data'!$B$6:$BE$49,'ADR Raw Data'!J$1,FALSE)</f>
        <v>61.926509241641703</v>
      </c>
      <c r="Q26" s="122">
        <f>VLOOKUP($A26,'ADR Raw Data'!$B$6:$BE$49,'ADR Raw Data'!K$1,FALSE)</f>
        <v>63.064667410370802</v>
      </c>
      <c r="R26" s="123">
        <f>VLOOKUP($A26,'ADR Raw Data'!$B$6:$BE$49,'ADR Raw Data'!L$1,FALSE)</f>
        <v>61.671993740738998</v>
      </c>
      <c r="S26" s="122">
        <f>VLOOKUP($A26,'ADR Raw Data'!$B$6:$BE$49,'ADR Raw Data'!N$1,FALSE)</f>
        <v>71.010148209821395</v>
      </c>
      <c r="T26" s="122">
        <f>VLOOKUP($A26,'ADR Raw Data'!$B$6:$BE$49,'ADR Raw Data'!O$1,FALSE)</f>
        <v>73.416178680484407</v>
      </c>
      <c r="U26" s="123">
        <f>VLOOKUP($A26,'ADR Raw Data'!$B$6:$BE$49,'ADR Raw Data'!P$1,FALSE)</f>
        <v>72.240662135752899</v>
      </c>
      <c r="V26" s="124">
        <f>VLOOKUP($A26,'ADR Raw Data'!$B$6:$BE$49,'ADR Raw Data'!R$1,FALSE)</f>
        <v>65.263078943467804</v>
      </c>
      <c r="X26" s="121">
        <f>VLOOKUP($A26,'RevPAR Raw Data'!$B$6:$BE$49,'RevPAR Raw Data'!G$1,FALSE)</f>
        <v>28.883678479358899</v>
      </c>
      <c r="Y26" s="122">
        <f>VLOOKUP($A26,'RevPAR Raw Data'!$B$6:$BE$49,'RevPAR Raw Data'!H$1,FALSE)</f>
        <v>30.545209170876099</v>
      </c>
      <c r="Z26" s="122">
        <f>VLOOKUP($A26,'RevPAR Raw Data'!$B$6:$BE$49,'RevPAR Raw Data'!I$1,FALSE)</f>
        <v>31.3008903326946</v>
      </c>
      <c r="AA26" s="122">
        <f>VLOOKUP($A26,'RevPAR Raw Data'!$B$6:$BE$49,'RevPAR Raw Data'!J$1,FALSE)</f>
        <v>33.070258883469698</v>
      </c>
      <c r="AB26" s="122">
        <f>VLOOKUP($A26,'RevPAR Raw Data'!$B$6:$BE$49,'RevPAR Raw Data'!K$1,FALSE)</f>
        <v>35.695634340707102</v>
      </c>
      <c r="AC26" s="123">
        <f>VLOOKUP($A26,'RevPAR Raw Data'!$B$6:$BE$49,'RevPAR Raw Data'!L$1,FALSE)</f>
        <v>31.899134241421301</v>
      </c>
      <c r="AD26" s="122">
        <f>VLOOKUP($A26,'RevPAR Raw Data'!$B$6:$BE$49,'RevPAR Raw Data'!N$1,FALSE)</f>
        <v>46.177417404052697</v>
      </c>
      <c r="AE26" s="122">
        <f>VLOOKUP($A26,'RevPAR Raw Data'!$B$6:$BE$49,'RevPAR Raw Data'!O$1,FALSE)</f>
        <v>49.975688256981897</v>
      </c>
      <c r="AF26" s="123">
        <f>VLOOKUP($A26,'RevPAR Raw Data'!$B$6:$BE$49,'RevPAR Raw Data'!P$1,FALSE)</f>
        <v>48.076552830517301</v>
      </c>
      <c r="AG26" s="124">
        <f>VLOOKUP($A26,'RevPAR Raw Data'!$B$6:$BE$49,'RevPAR Raw Data'!R$1,FALSE)</f>
        <v>36.521253838305903</v>
      </c>
    </row>
    <row r="27" spans="1:33" ht="14.25">
      <c r="A27" s="101" t="s">
        <v>123</v>
      </c>
      <c r="B27" s="89">
        <f>(VLOOKUP($A26,'Occupancy Raw Data'!$B$8:$BE$51,'Occupancy Raw Data'!T$3,FALSE))/100</f>
        <v>4.9375703393080006E-2</v>
      </c>
      <c r="C27" s="90">
        <f>(VLOOKUP($A26,'Occupancy Raw Data'!$B$8:$BE$51,'Occupancy Raw Data'!U$3,FALSE))/100</f>
        <v>3.3586074913047902E-2</v>
      </c>
      <c r="D27" s="90">
        <f>(VLOOKUP($A26,'Occupancy Raw Data'!$B$8:$BE$51,'Occupancy Raw Data'!V$3,FALSE))/100</f>
        <v>4.0911469619310602E-2</v>
      </c>
      <c r="E27" s="90">
        <f>(VLOOKUP($A26,'Occupancy Raw Data'!$B$8:$BE$51,'Occupancy Raw Data'!W$3,FALSE))/100</f>
        <v>6.5190165234125103E-2</v>
      </c>
      <c r="F27" s="90">
        <f>(VLOOKUP($A26,'Occupancy Raw Data'!$B$8:$BE$51,'Occupancy Raw Data'!X$3,FALSE))/100</f>
        <v>0.132000083951688</v>
      </c>
      <c r="G27" s="90">
        <f>(VLOOKUP($A26,'Occupancy Raw Data'!$B$8:$BE$51,'Occupancy Raw Data'!Y$3,FALSE))/100</f>
        <v>6.4801742774221405E-2</v>
      </c>
      <c r="H27" s="91">
        <f>(VLOOKUP($A26,'Occupancy Raw Data'!$B$8:$BE$51,'Occupancy Raw Data'!AA$3,FALSE))/100</f>
        <v>0.18373926507963201</v>
      </c>
      <c r="I27" s="91">
        <f>(VLOOKUP($A26,'Occupancy Raw Data'!$B$8:$BE$51,'Occupancy Raw Data'!AB$3,FALSE))/100</f>
        <v>0.26591711864654499</v>
      </c>
      <c r="J27" s="90">
        <f>(VLOOKUP($A26,'Occupancy Raw Data'!$B$8:$BE$51,'Occupancy Raw Data'!AC$3,FALSE))/100</f>
        <v>0.22438867394686501</v>
      </c>
      <c r="K27" s="92">
        <f>(VLOOKUP($A26,'Occupancy Raw Data'!$B$8:$BE$51,'Occupancy Raw Data'!AE$3,FALSE))/100</f>
        <v>0.114144685998918</v>
      </c>
      <c r="M27" s="89">
        <f>(VLOOKUP($A26,'ADR Raw Data'!$B$6:$BE$49,'ADR Raw Data'!T$1,FALSE))/100</f>
        <v>-2.1995572304479398E-2</v>
      </c>
      <c r="N27" s="90">
        <f>(VLOOKUP($A26,'ADR Raw Data'!$B$6:$BE$49,'ADR Raw Data'!U$1,FALSE))/100</f>
        <v>-2.0871541625100999E-2</v>
      </c>
      <c r="O27" s="90">
        <f>(VLOOKUP($A26,'ADR Raw Data'!$B$6:$BE$49,'ADR Raw Data'!V$1,FALSE))/100</f>
        <v>-2.0286019932180398E-2</v>
      </c>
      <c r="P27" s="90">
        <f>(VLOOKUP($A26,'ADR Raw Data'!$B$6:$BE$49,'ADR Raw Data'!W$1,FALSE))/100</f>
        <v>-2.5559670693012099E-2</v>
      </c>
      <c r="Q27" s="90">
        <f>(VLOOKUP($A26,'ADR Raw Data'!$B$6:$BE$49,'ADR Raw Data'!X$1,FALSE))/100</f>
        <v>-6.3761774973635898E-3</v>
      </c>
      <c r="R27" s="90">
        <f>(VLOOKUP($A26,'ADR Raw Data'!$B$6:$BE$49,'ADR Raw Data'!Y$1,FALSE))/100</f>
        <v>-1.8522223537844801E-2</v>
      </c>
      <c r="S27" s="91">
        <f>(VLOOKUP($A26,'ADR Raw Data'!$B$6:$BE$49,'ADR Raw Data'!AA$1,FALSE))/100</f>
        <v>2.8318166952106601E-2</v>
      </c>
      <c r="T27" s="91">
        <f>(VLOOKUP($A26,'ADR Raw Data'!$B$6:$BE$49,'ADR Raw Data'!AB$1,FALSE))/100</f>
        <v>5.9742244505517295E-2</v>
      </c>
      <c r="U27" s="90">
        <f>(VLOOKUP($A26,'ADR Raw Data'!$B$6:$BE$49,'ADR Raw Data'!AC$1,FALSE))/100</f>
        <v>4.4471070734456601E-2</v>
      </c>
      <c r="V27" s="92">
        <f>(VLOOKUP($A26,'ADR Raw Data'!$B$6:$BE$49,'ADR Raw Data'!AE$1,FALSE))/100</f>
        <v>7.2594495687632096E-3</v>
      </c>
      <c r="X27" s="89">
        <f>(VLOOKUP($A26,'RevPAR Raw Data'!$B$6:$BE$49,'RevPAR Raw Data'!T$1,FALSE))/100</f>
        <v>2.62940842345336E-2</v>
      </c>
      <c r="Y27" s="90">
        <f>(VLOOKUP($A26,'RevPAR Raw Data'!$B$6:$BE$49,'RevPAR Raw Data'!U$1,FALSE))/100</f>
        <v>1.20135401273754E-2</v>
      </c>
      <c r="Z27" s="90">
        <f>(VLOOKUP($A26,'RevPAR Raw Data'!$B$6:$BE$49,'RevPAR Raw Data'!V$1,FALSE))/100</f>
        <v>1.9795518798977899E-2</v>
      </c>
      <c r="AA27" s="90">
        <f>(VLOOKUP($A26,'RevPAR Raw Data'!$B$6:$BE$49,'RevPAR Raw Data'!W$1,FALSE))/100</f>
        <v>3.7964255385305699E-2</v>
      </c>
      <c r="AB27" s="90">
        <f>(VLOOKUP($A26,'RevPAR Raw Data'!$B$6:$BE$49,'RevPAR Raw Data'!X$1,FALSE))/100</f>
        <v>0.12478225048938199</v>
      </c>
      <c r="AC27" s="90">
        <f>(VLOOKUP($A26,'RevPAR Raw Data'!$B$6:$BE$49,'RevPAR Raw Data'!Y$1,FALSE))/100</f>
        <v>4.5079246871070504E-2</v>
      </c>
      <c r="AD27" s="91">
        <f>(VLOOKUP($A26,'RevPAR Raw Data'!$B$6:$BE$49,'RevPAR Raw Data'!AA$1,FALSE))/100</f>
        <v>0.21726059121592101</v>
      </c>
      <c r="AE27" s="91">
        <f>(VLOOKUP($A26,'RevPAR Raw Data'!$B$6:$BE$49,'RevPAR Raw Data'!AB$1,FALSE))/100</f>
        <v>0.34154584867244703</v>
      </c>
      <c r="AF27" s="90">
        <f>(VLOOKUP($A26,'RevPAR Raw Data'!$B$6:$BE$49,'RevPAR Raw Data'!AC$1,FALSE))/100</f>
        <v>0.27883854927242302</v>
      </c>
      <c r="AG27" s="92">
        <f>(VLOOKUP($A26,'RevPAR Raw Data'!$B$6:$BE$49,'RevPAR Raw Data'!AE$1,FALSE))/100</f>
        <v>0.122232763159233</v>
      </c>
    </row>
    <row r="28" spans="1:33">
      <c r="A28" s="155" t="s">
        <v>124</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c r="A29" s="116" t="s">
        <v>73</v>
      </c>
      <c r="B29" s="117">
        <f>(VLOOKUP($A29,'Occupancy Raw Data'!$B$8:$BE$45,'Occupancy Raw Data'!G$3,FALSE))/100</f>
        <v>0.47130873503130499</v>
      </c>
      <c r="C29" s="118">
        <f>(VLOOKUP($A29,'Occupancy Raw Data'!$B$8:$BE$45,'Occupancy Raw Data'!H$3,FALSE))/100</f>
        <v>0.62230259558689394</v>
      </c>
      <c r="D29" s="118">
        <f>(VLOOKUP($A29,'Occupancy Raw Data'!$B$8:$BE$45,'Occupancy Raw Data'!I$3,FALSE))/100</f>
        <v>0.67929001276518097</v>
      </c>
      <c r="E29" s="118">
        <f>(VLOOKUP($A29,'Occupancy Raw Data'!$B$8:$BE$45,'Occupancy Raw Data'!J$3,FALSE))/100</f>
        <v>0.68080967722326902</v>
      </c>
      <c r="F29" s="118">
        <f>(VLOOKUP($A29,'Occupancy Raw Data'!$B$8:$BE$45,'Occupancy Raw Data'!K$3,FALSE))/100</f>
        <v>0.75971065588718001</v>
      </c>
      <c r="G29" s="119">
        <f>(VLOOKUP($A29,'Occupancy Raw Data'!$B$8:$BE$45,'Occupancy Raw Data'!L$3,FALSE))/100</f>
        <v>0.64268433529876601</v>
      </c>
      <c r="H29" s="99">
        <f>(VLOOKUP($A29,'Occupancy Raw Data'!$B$8:$BE$45,'Occupancy Raw Data'!N$3,FALSE))/100</f>
        <v>0.88234757765485294</v>
      </c>
      <c r="I29" s="99">
        <f>(VLOOKUP($A29,'Occupancy Raw Data'!$B$8:$BE$45,'Occupancy Raw Data'!O$3,FALSE))/100</f>
        <v>0.89234696978906991</v>
      </c>
      <c r="J29" s="119">
        <f>(VLOOKUP($A29,'Occupancy Raw Data'!$B$8:$BE$45,'Occupancy Raw Data'!P$3,FALSE))/100</f>
        <v>0.88734727372196209</v>
      </c>
      <c r="K29" s="120">
        <f>(VLOOKUP($A29,'Occupancy Raw Data'!$B$8:$BE$45,'Occupancy Raw Data'!R$3,FALSE))/100</f>
        <v>0.71258803199110698</v>
      </c>
      <c r="M29" s="121">
        <f>VLOOKUP($A29,'ADR Raw Data'!$B$6:$BE$43,'ADR Raw Data'!G$1,FALSE)</f>
        <v>106.06930483007601</v>
      </c>
      <c r="N29" s="122">
        <f>VLOOKUP($A29,'ADR Raw Data'!$B$6:$BE$43,'ADR Raw Data'!H$1,FALSE)</f>
        <v>114.360993894993</v>
      </c>
      <c r="O29" s="122">
        <f>VLOOKUP($A29,'ADR Raw Data'!$B$6:$BE$43,'ADR Raw Data'!I$1,FALSE)</f>
        <v>117.51910872483199</v>
      </c>
      <c r="P29" s="122">
        <f>VLOOKUP($A29,'ADR Raw Data'!$B$6:$BE$43,'ADR Raw Data'!J$1,FALSE)</f>
        <v>117.378765625</v>
      </c>
      <c r="Q29" s="122">
        <f>VLOOKUP($A29,'ADR Raw Data'!$B$6:$BE$43,'ADR Raw Data'!K$1,FALSE)</f>
        <v>129.28065050408</v>
      </c>
      <c r="R29" s="123">
        <f>VLOOKUP($A29,'ADR Raw Data'!$B$6:$BE$43,'ADR Raw Data'!L$1,FALSE)</f>
        <v>117.97909380674901</v>
      </c>
      <c r="S29" s="122">
        <f>VLOOKUP($A29,'ADR Raw Data'!$B$6:$BE$43,'ADR Raw Data'!N$1,FALSE)</f>
        <v>154.992550721642</v>
      </c>
      <c r="T29" s="122">
        <f>VLOOKUP($A29,'ADR Raw Data'!$B$6:$BE$43,'ADR Raw Data'!O$1,FALSE)</f>
        <v>159.07680074931801</v>
      </c>
      <c r="U29" s="123">
        <f>VLOOKUP($A29,'ADR Raw Data'!$B$6:$BE$43,'ADR Raw Data'!P$1,FALSE)</f>
        <v>157.046181945847</v>
      </c>
      <c r="V29" s="124">
        <f>VLOOKUP($A29,'ADR Raw Data'!$B$6:$BE$43,'ADR Raw Data'!R$1,FALSE)</f>
        <v>131.87855909431499</v>
      </c>
      <c r="X29" s="121">
        <f>VLOOKUP($A29,'RevPAR Raw Data'!$B$6:$BE$43,'RevPAR Raw Data'!G$1,FALSE)</f>
        <v>49.9913898851133</v>
      </c>
      <c r="Y29" s="122">
        <f>VLOOKUP($A29,'RevPAR Raw Data'!$B$6:$BE$43,'RevPAR Raw Data'!H$1,FALSE)</f>
        <v>71.1671433347516</v>
      </c>
      <c r="Z29" s="122">
        <f>VLOOKUP($A29,'RevPAR Raw Data'!$B$6:$BE$43,'RevPAR Raw Data'!I$1,FALSE)</f>
        <v>79.829556865843998</v>
      </c>
      <c r="AA29" s="122">
        <f>VLOOKUP($A29,'RevPAR Raw Data'!$B$6:$BE$43,'RevPAR Raw Data'!J$1,FALSE)</f>
        <v>79.912599538021993</v>
      </c>
      <c r="AB29" s="122">
        <f>VLOOKUP($A29,'RevPAR Raw Data'!$B$6:$BE$43,'RevPAR Raw Data'!K$1,FALSE)</f>
        <v>98.215887787976399</v>
      </c>
      <c r="AC29" s="123">
        <f>VLOOKUP($A29,'RevPAR Raw Data'!$B$6:$BE$43,'RevPAR Raw Data'!L$1,FALSE)</f>
        <v>75.8233154823414</v>
      </c>
      <c r="AD29" s="122">
        <f>VLOOKUP($A29,'RevPAR Raw Data'!$B$6:$BE$43,'RevPAR Raw Data'!N$1,FALSE)</f>
        <v>136.757301683788</v>
      </c>
      <c r="AE29" s="122">
        <f>VLOOKUP($A29,'RevPAR Raw Data'!$B$6:$BE$43,'RevPAR Raw Data'!O$1,FALSE)</f>
        <v>141.95170111239401</v>
      </c>
      <c r="AF29" s="123">
        <f>VLOOKUP($A29,'RevPAR Raw Data'!$B$6:$BE$43,'RevPAR Raw Data'!P$1,FALSE)</f>
        <v>139.354501398091</v>
      </c>
      <c r="AG29" s="124">
        <f>VLOOKUP($A29,'RevPAR Raw Data'!$B$6:$BE$43,'RevPAR Raw Data'!R$1,FALSE)</f>
        <v>93.975082886841406</v>
      </c>
    </row>
    <row r="30" spans="1:33" ht="14.25">
      <c r="A30" s="101" t="s">
        <v>123</v>
      </c>
      <c r="B30" s="89">
        <f>(VLOOKUP($A29,'Occupancy Raw Data'!$B$8:$BE$51,'Occupancy Raw Data'!T$3,FALSE))/100</f>
        <v>1.6046235911419199E-2</v>
      </c>
      <c r="C30" s="90">
        <f>(VLOOKUP($A29,'Occupancy Raw Data'!$B$8:$BE$51,'Occupancy Raw Data'!U$3,FALSE))/100</f>
        <v>5.54535533326714E-2</v>
      </c>
      <c r="D30" s="90">
        <f>(VLOOKUP($A29,'Occupancy Raw Data'!$B$8:$BE$51,'Occupancy Raw Data'!V$3,FALSE))/100</f>
        <v>5.0006540395228803E-2</v>
      </c>
      <c r="E30" s="90">
        <f>(VLOOKUP($A29,'Occupancy Raw Data'!$B$8:$BE$51,'Occupancy Raw Data'!W$3,FALSE))/100</f>
        <v>7.8780865400721795E-2</v>
      </c>
      <c r="F30" s="90">
        <f>(VLOOKUP($A29,'Occupancy Raw Data'!$B$8:$BE$51,'Occupancy Raw Data'!X$3,FALSE))/100</f>
        <v>0.25101795530987803</v>
      </c>
      <c r="G30" s="90">
        <f>(VLOOKUP($A29,'Occupancy Raw Data'!$B$8:$BE$51,'Occupancy Raw Data'!Y$3,FALSE))/100</f>
        <v>9.3455510569448799E-2</v>
      </c>
      <c r="H30" s="91">
        <f>(VLOOKUP($A29,'Occupancy Raw Data'!$B$8:$BE$51,'Occupancy Raw Data'!AA$3,FALSE))/100</f>
        <v>0.33076673089721298</v>
      </c>
      <c r="I30" s="91">
        <f>(VLOOKUP($A29,'Occupancy Raw Data'!$B$8:$BE$51,'Occupancy Raw Data'!AB$3,FALSE))/100</f>
        <v>0.43155562254673296</v>
      </c>
      <c r="J30" s="90">
        <f>(VLOOKUP($A29,'Occupancy Raw Data'!$B$8:$BE$51,'Occupancy Raw Data'!AC$3,FALSE))/100</f>
        <v>0.37960605819031301</v>
      </c>
      <c r="K30" s="92">
        <f>(VLOOKUP($A29,'Occupancy Raw Data'!$B$8:$BE$51,'Occupancy Raw Data'!AE$3,FALSE))/100</f>
        <v>0.18057603966210198</v>
      </c>
      <c r="M30" s="89">
        <f>(VLOOKUP($A29,'ADR Raw Data'!$B$6:$BE$49,'ADR Raw Data'!T$1,FALSE))/100</f>
        <v>-9.1443570774725706E-3</v>
      </c>
      <c r="N30" s="90">
        <f>(VLOOKUP($A29,'ADR Raw Data'!$B$6:$BE$49,'ADR Raw Data'!U$1,FALSE))/100</f>
        <v>8.4022405448677794E-3</v>
      </c>
      <c r="O30" s="90">
        <f>(VLOOKUP($A29,'ADR Raw Data'!$B$6:$BE$49,'ADR Raw Data'!V$1,FALSE))/100</f>
        <v>1.8252890164061899E-3</v>
      </c>
      <c r="P30" s="90">
        <f>(VLOOKUP($A29,'ADR Raw Data'!$B$6:$BE$49,'ADR Raw Data'!W$1,FALSE))/100</f>
        <v>1.49790943260885E-2</v>
      </c>
      <c r="Q30" s="90">
        <f>(VLOOKUP($A29,'ADR Raw Data'!$B$6:$BE$49,'ADR Raw Data'!X$1,FALSE))/100</f>
        <v>0.10637670723474101</v>
      </c>
      <c r="R30" s="90">
        <f>(VLOOKUP($A29,'ADR Raw Data'!$B$6:$BE$49,'ADR Raw Data'!Y$1,FALSE))/100</f>
        <v>3.0798160138991899E-2</v>
      </c>
      <c r="S30" s="91">
        <f>(VLOOKUP($A29,'ADR Raw Data'!$B$6:$BE$49,'ADR Raw Data'!AA$1,FALSE))/100</f>
        <v>0.18247667118627897</v>
      </c>
      <c r="T30" s="91">
        <f>(VLOOKUP($A29,'ADR Raw Data'!$B$6:$BE$49,'ADR Raw Data'!AB$1,FALSE))/100</f>
        <v>0.222207086012121</v>
      </c>
      <c r="U30" s="90">
        <f>(VLOOKUP($A29,'ADR Raw Data'!$B$6:$BE$49,'ADR Raw Data'!AC$1,FALSE))/100</f>
        <v>0.20222953753082099</v>
      </c>
      <c r="V30" s="92">
        <f>(VLOOKUP($A29,'ADR Raw Data'!$B$6:$BE$49,'ADR Raw Data'!AE$1,FALSE))/100</f>
        <v>0.104707536004644</v>
      </c>
      <c r="X30" s="89">
        <f>(VLOOKUP($A29,'RevPAR Raw Data'!$B$6:$BE$43,'RevPAR Raw Data'!T$1,FALSE))/100</f>
        <v>6.7551463230232801E-3</v>
      </c>
      <c r="Y30" s="90">
        <f>(VLOOKUP($A29,'RevPAR Raw Data'!$B$6:$BE$43,'RevPAR Raw Data'!U$1,FALSE))/100</f>
        <v>6.4321727971708001E-2</v>
      </c>
      <c r="Z30" s="90">
        <f>(VLOOKUP($A29,'RevPAR Raw Data'!$B$6:$BE$43,'RevPAR Raw Data'!V$1,FALSE))/100</f>
        <v>5.1923105800566798E-2</v>
      </c>
      <c r="AA30" s="90">
        <f>(VLOOKUP($A29,'RevPAR Raw Data'!$B$6:$BE$43,'RevPAR Raw Data'!W$1,FALSE))/100</f>
        <v>9.4940025740738607E-2</v>
      </c>
      <c r="AB30" s="90">
        <f>(VLOOKUP($A29,'RevPAR Raw Data'!$B$6:$BE$43,'RevPAR Raw Data'!X$1,FALSE))/100</f>
        <v>0.38409712608728197</v>
      </c>
      <c r="AC30" s="90">
        <f>(VLOOKUP($A29,'RevPAR Raw Data'!$B$6:$BE$43,'RevPAR Raw Data'!Y$1,FALSE))/100</f>
        <v>0.12713192848882898</v>
      </c>
      <c r="AD30" s="91">
        <f>(VLOOKUP($A29,'RevPAR Raw Data'!$B$6:$BE$43,'RevPAR Raw Data'!AA$1,FALSE))/100</f>
        <v>0.57360061407678498</v>
      </c>
      <c r="AE30" s="91">
        <f>(VLOOKUP($A29,'RevPAR Raw Data'!$B$6:$BE$43,'RevPAR Raw Data'!AB$1,FALSE))/100</f>
        <v>0.74965742589711193</v>
      </c>
      <c r="AF30" s="90">
        <f>(VLOOKUP($A29,'RevPAR Raw Data'!$B$6:$BE$43,'RevPAR Raw Data'!AC$1,FALSE))/100</f>
        <v>0.65860315331286001</v>
      </c>
      <c r="AG30" s="92">
        <f>(VLOOKUP($A29,'RevPAR Raw Data'!$B$6:$BE$43,'RevPAR Raw Data'!AE$1,FALSE))/100</f>
        <v>0.30419124784124202</v>
      </c>
    </row>
    <row r="31" spans="1:33">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c r="A32" s="116" t="s">
        <v>74</v>
      </c>
      <c r="B32" s="117">
        <f>(VLOOKUP($A32,'Occupancy Raw Data'!$B$8:$BE$45,'Occupancy Raw Data'!G$3,FALSE))/100</f>
        <v>0.43236903831118001</v>
      </c>
      <c r="C32" s="118">
        <f>(VLOOKUP($A32,'Occupancy Raw Data'!$B$8:$BE$45,'Occupancy Raw Data'!H$3,FALSE))/100</f>
        <v>0.53088350273651197</v>
      </c>
      <c r="D32" s="118">
        <f>(VLOOKUP($A32,'Occupancy Raw Data'!$B$8:$BE$45,'Occupancy Raw Data'!I$3,FALSE))/100</f>
        <v>0.57075840500390906</v>
      </c>
      <c r="E32" s="118">
        <f>(VLOOKUP($A32,'Occupancy Raw Data'!$B$8:$BE$45,'Occupancy Raw Data'!J$3,FALSE))/100</f>
        <v>0.56372165754495596</v>
      </c>
      <c r="F32" s="118">
        <f>(VLOOKUP($A32,'Occupancy Raw Data'!$B$8:$BE$45,'Occupancy Raw Data'!K$3,FALSE))/100</f>
        <v>0.51446442533229009</v>
      </c>
      <c r="G32" s="119">
        <f>(VLOOKUP($A32,'Occupancy Raw Data'!$B$8:$BE$45,'Occupancy Raw Data'!L$3,FALSE))/100</f>
        <v>0.52243940578577008</v>
      </c>
      <c r="H32" s="99">
        <f>(VLOOKUP($A32,'Occupancy Raw Data'!$B$8:$BE$45,'Occupancy Raw Data'!N$3,FALSE))/100</f>
        <v>0.60594214229866994</v>
      </c>
      <c r="I32" s="99">
        <f>(VLOOKUP($A32,'Occupancy Raw Data'!$B$8:$BE$45,'Occupancy Raw Data'!O$3,FALSE))/100</f>
        <v>0.63096168881938997</v>
      </c>
      <c r="J32" s="119">
        <f>(VLOOKUP($A32,'Occupancy Raw Data'!$B$8:$BE$45,'Occupancy Raw Data'!P$3,FALSE))/100</f>
        <v>0.61845191555903001</v>
      </c>
      <c r="K32" s="120">
        <f>(VLOOKUP($A32,'Occupancy Raw Data'!$B$8:$BE$45,'Occupancy Raw Data'!R$3,FALSE))/100</f>
        <v>0.549871551435273</v>
      </c>
      <c r="M32" s="121">
        <f>VLOOKUP($A32,'ADR Raw Data'!$B$6:$BE$43,'ADR Raw Data'!G$1,FALSE)</f>
        <v>93.583254972875196</v>
      </c>
      <c r="N32" s="122">
        <f>VLOOKUP($A32,'ADR Raw Data'!$B$6:$BE$43,'ADR Raw Data'!H$1,FALSE)</f>
        <v>98.988394698085401</v>
      </c>
      <c r="O32" s="122">
        <f>VLOOKUP($A32,'ADR Raw Data'!$B$6:$BE$43,'ADR Raw Data'!I$1,FALSE)</f>
        <v>103.054849315068</v>
      </c>
      <c r="P32" s="122">
        <f>VLOOKUP($A32,'ADR Raw Data'!$B$6:$BE$43,'ADR Raw Data'!J$1,FALSE)</f>
        <v>100.42882108182999</v>
      </c>
      <c r="Q32" s="122">
        <f>VLOOKUP($A32,'ADR Raw Data'!$B$6:$BE$43,'ADR Raw Data'!K$1,FALSE)</f>
        <v>99.919969604863198</v>
      </c>
      <c r="R32" s="123">
        <f>VLOOKUP($A32,'ADR Raw Data'!$B$6:$BE$43,'ADR Raw Data'!L$1,FALSE)</f>
        <v>99.476569889254705</v>
      </c>
      <c r="S32" s="122">
        <f>VLOOKUP($A32,'ADR Raw Data'!$B$6:$BE$43,'ADR Raw Data'!N$1,FALSE)</f>
        <v>121.08429677419301</v>
      </c>
      <c r="T32" s="122">
        <f>VLOOKUP($A32,'ADR Raw Data'!$B$6:$BE$43,'ADR Raw Data'!O$1,FALSE)</f>
        <v>123.422949194547</v>
      </c>
      <c r="U32" s="123">
        <f>VLOOKUP($A32,'ADR Raw Data'!$B$6:$BE$43,'ADR Raw Data'!P$1,FALSE)</f>
        <v>122.27727560050501</v>
      </c>
      <c r="V32" s="124">
        <f>VLOOKUP($A32,'ADR Raw Data'!$B$6:$BE$43,'ADR Raw Data'!R$1,FALSE)</f>
        <v>106.803548649197</v>
      </c>
      <c r="X32" s="121">
        <f>VLOOKUP($A32,'RevPAR Raw Data'!$B$6:$BE$43,'RevPAR Raw Data'!G$1,FALSE)</f>
        <v>40.462501954651998</v>
      </c>
      <c r="Y32" s="122">
        <f>VLOOKUP($A32,'RevPAR Raw Data'!$B$6:$BE$43,'RevPAR Raw Data'!H$1,FALSE)</f>
        <v>52.551305707584</v>
      </c>
      <c r="Z32" s="122">
        <f>VLOOKUP($A32,'RevPAR Raw Data'!$B$6:$BE$43,'RevPAR Raw Data'!I$1,FALSE)</f>
        <v>58.8194214229867</v>
      </c>
      <c r="AA32" s="122">
        <f>VLOOKUP($A32,'RevPAR Raw Data'!$B$6:$BE$43,'RevPAR Raw Data'!J$1,FALSE)</f>
        <v>56.6139014855355</v>
      </c>
      <c r="AB32" s="122">
        <f>VLOOKUP($A32,'RevPAR Raw Data'!$B$6:$BE$43,'RevPAR Raw Data'!K$1,FALSE)</f>
        <v>51.405269741985897</v>
      </c>
      <c r="AC32" s="123">
        <f>VLOOKUP($A32,'RevPAR Raw Data'!$B$6:$BE$43,'RevPAR Raw Data'!L$1,FALSE)</f>
        <v>51.970480062548802</v>
      </c>
      <c r="AD32" s="122">
        <f>VLOOKUP($A32,'RevPAR Raw Data'!$B$6:$BE$43,'RevPAR Raw Data'!N$1,FALSE)</f>
        <v>73.370078186082793</v>
      </c>
      <c r="AE32" s="122">
        <f>VLOOKUP($A32,'RevPAR Raw Data'!$B$6:$BE$43,'RevPAR Raw Data'!O$1,FALSE)</f>
        <v>77.875152462861607</v>
      </c>
      <c r="AF32" s="123">
        <f>VLOOKUP($A32,'RevPAR Raw Data'!$B$6:$BE$43,'RevPAR Raw Data'!P$1,FALSE)</f>
        <v>75.622615324472207</v>
      </c>
      <c r="AG32" s="124">
        <f>VLOOKUP($A32,'RevPAR Raw Data'!$B$6:$BE$43,'RevPAR Raw Data'!R$1,FALSE)</f>
        <v>58.728232994526898</v>
      </c>
    </row>
    <row r="33" spans="1:33" ht="14.25">
      <c r="A33" s="101" t="s">
        <v>123</v>
      </c>
      <c r="B33" s="89">
        <f>(VLOOKUP($A32,'Occupancy Raw Data'!$B$8:$BE$51,'Occupancy Raw Data'!T$3,FALSE))/100</f>
        <v>1.2820512820512799E-2</v>
      </c>
      <c r="C33" s="90">
        <f>(VLOOKUP($A32,'Occupancy Raw Data'!$B$8:$BE$51,'Occupancy Raw Data'!U$3,FALSE))/100</f>
        <v>-6.6024759284731699E-2</v>
      </c>
      <c r="D33" s="90">
        <f>(VLOOKUP($A32,'Occupancy Raw Data'!$B$8:$BE$51,'Occupancy Raw Data'!V$3,FALSE))/100</f>
        <v>-3.05444887118193E-2</v>
      </c>
      <c r="E33" s="90">
        <f>(VLOOKUP($A32,'Occupancy Raw Data'!$B$8:$BE$51,'Occupancy Raw Data'!W$3,FALSE))/100</f>
        <v>-2.9609690444145298E-2</v>
      </c>
      <c r="F33" s="90">
        <f>(VLOOKUP($A32,'Occupancy Raw Data'!$B$8:$BE$51,'Occupancy Raw Data'!X$3,FALSE))/100</f>
        <v>-5.5954088952654198E-2</v>
      </c>
      <c r="G33" s="90">
        <f>(VLOOKUP($A32,'Occupancy Raw Data'!$B$8:$BE$51,'Occupancy Raw Data'!Y$3,FALSE))/100</f>
        <v>-3.60646278130409E-2</v>
      </c>
      <c r="H33" s="91">
        <f>(VLOOKUP($A32,'Occupancy Raw Data'!$B$8:$BE$51,'Occupancy Raw Data'!AA$3,FALSE))/100</f>
        <v>0.10872675250357601</v>
      </c>
      <c r="I33" s="91">
        <f>(VLOOKUP($A32,'Occupancy Raw Data'!$B$8:$BE$51,'Occupancy Raw Data'!AB$3,FALSE))/100</f>
        <v>0.16115107913669</v>
      </c>
      <c r="J33" s="90">
        <f>(VLOOKUP($A32,'Occupancy Raw Data'!$B$8:$BE$51,'Occupancy Raw Data'!AC$3,FALSE))/100</f>
        <v>0.134863701578192</v>
      </c>
      <c r="K33" s="92">
        <f>(VLOOKUP($A32,'Occupancy Raw Data'!$B$8:$BE$51,'Occupancy Raw Data'!AE$3,FALSE))/100</f>
        <v>1.29629629629629E-2</v>
      </c>
      <c r="M33" s="89">
        <f>(VLOOKUP($A32,'ADR Raw Data'!$B$6:$BE$49,'ADR Raw Data'!T$1,FALSE))/100</f>
        <v>-4.4261482466502404E-2</v>
      </c>
      <c r="N33" s="90">
        <f>(VLOOKUP($A32,'ADR Raw Data'!$B$6:$BE$49,'ADR Raw Data'!U$1,FALSE))/100</f>
        <v>2.37745458143221E-2</v>
      </c>
      <c r="O33" s="90">
        <f>(VLOOKUP($A32,'ADR Raw Data'!$B$6:$BE$49,'ADR Raw Data'!V$1,FALSE))/100</f>
        <v>4.5429551110280596E-2</v>
      </c>
      <c r="P33" s="90">
        <f>(VLOOKUP($A32,'ADR Raw Data'!$B$6:$BE$49,'ADR Raw Data'!W$1,FALSE))/100</f>
        <v>3.4190084172609998E-2</v>
      </c>
      <c r="Q33" s="90">
        <f>(VLOOKUP($A32,'ADR Raw Data'!$B$6:$BE$49,'ADR Raw Data'!X$1,FALSE))/100</f>
        <v>-6.2265251443650103E-2</v>
      </c>
      <c r="R33" s="90">
        <f>(VLOOKUP($A32,'ADR Raw Data'!$B$6:$BE$49,'ADR Raw Data'!Y$1,FALSE))/100</f>
        <v>1.10672506393668E-3</v>
      </c>
      <c r="S33" s="91">
        <f>(VLOOKUP($A32,'ADR Raw Data'!$B$6:$BE$49,'ADR Raw Data'!AA$1,FALSE))/100</f>
        <v>3.3891353299277699E-2</v>
      </c>
      <c r="T33" s="91">
        <f>(VLOOKUP($A32,'ADR Raw Data'!$B$6:$BE$49,'ADR Raw Data'!AB$1,FALSE))/100</f>
        <v>7.8375523796846702E-2</v>
      </c>
      <c r="U33" s="90">
        <f>(VLOOKUP($A32,'ADR Raw Data'!$B$6:$BE$49,'ADR Raw Data'!AC$1,FALSE))/100</f>
        <v>5.6047152707894003E-2</v>
      </c>
      <c r="V33" s="92">
        <f>(VLOOKUP($A32,'ADR Raw Data'!$B$6:$BE$49,'ADR Raw Data'!AE$1,FALSE))/100</f>
        <v>2.6200521847525301E-2</v>
      </c>
      <c r="X33" s="89">
        <f>(VLOOKUP($A32,'RevPAR Raw Data'!$B$6:$BE$43,'RevPAR Raw Data'!T$1,FALSE))/100</f>
        <v>-3.2008424549406299E-2</v>
      </c>
      <c r="Y33" s="90">
        <f>(VLOOKUP($A32,'RevPAR Raw Data'!$B$6:$BE$43,'RevPAR Raw Data'!U$1,FALSE))/100</f>
        <v>-4.3819922134904002E-2</v>
      </c>
      <c r="Z33" s="90">
        <f>(VLOOKUP($A32,'RevPAR Raw Data'!$B$6:$BE$43,'RevPAR Raw Data'!V$1,FALSE))/100</f>
        <v>1.3497439987390201E-2</v>
      </c>
      <c r="AA33" s="90">
        <f>(VLOOKUP($A32,'RevPAR Raw Data'!$B$6:$BE$43,'RevPAR Raw Data'!W$1,FALSE))/100</f>
        <v>3.5680359198544597E-3</v>
      </c>
      <c r="AB33" s="90">
        <f>(VLOOKUP($A32,'RevPAR Raw Data'!$B$6:$BE$43,'RevPAR Raw Data'!X$1,FALSE))/100</f>
        <v>-0.114735344978367</v>
      </c>
      <c r="AC33" s="90">
        <f>(VLOOKUP($A32,'RevPAR Raw Data'!$B$6:$BE$43,'RevPAR Raw Data'!Y$1,FALSE))/100</f>
        <v>-3.4997816376626495E-2</v>
      </c>
      <c r="AD33" s="91">
        <f>(VLOOKUP($A32,'RevPAR Raw Data'!$B$6:$BE$43,'RevPAR Raw Data'!AA$1,FALSE))/100</f>
        <v>0.14630300258503601</v>
      </c>
      <c r="AE33" s="91">
        <f>(VLOOKUP($A32,'RevPAR Raw Data'!$B$6:$BE$43,'RevPAR Raw Data'!AB$1,FALSE))/100</f>
        <v>0.25215690317130202</v>
      </c>
      <c r="AF33" s="90">
        <f>(VLOOKUP($A32,'RevPAR Raw Data'!$B$6:$BE$43,'RevPAR Raw Data'!AC$1,FALSE))/100</f>
        <v>0.19846958076319102</v>
      </c>
      <c r="AG33" s="92">
        <f>(VLOOKUP($A32,'RevPAR Raw Data'!$B$6:$BE$43,'RevPAR Raw Data'!AE$1,FALSE))/100</f>
        <v>3.9503121204807999E-2</v>
      </c>
    </row>
    <row r="34" spans="1:33">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c r="A35" s="116" t="s">
        <v>75</v>
      </c>
      <c r="B35" s="117">
        <f>(VLOOKUP($A35,'Occupancy Raw Data'!$B$8:$BE$45,'Occupancy Raw Data'!G$3,FALSE))/100</f>
        <v>0.362701908957415</v>
      </c>
      <c r="C35" s="118">
        <f>(VLOOKUP($A35,'Occupancy Raw Data'!$B$8:$BE$45,'Occupancy Raw Data'!H$3,FALSE))/100</f>
        <v>0.45154185022026394</v>
      </c>
      <c r="D35" s="118">
        <f>(VLOOKUP($A35,'Occupancy Raw Data'!$B$8:$BE$45,'Occupancy Raw Data'!I$3,FALSE))/100</f>
        <v>0.493392070484581</v>
      </c>
      <c r="E35" s="118">
        <f>(VLOOKUP($A35,'Occupancy Raw Data'!$B$8:$BE$45,'Occupancy Raw Data'!J$3,FALSE))/100</f>
        <v>0.49192364170337699</v>
      </c>
      <c r="F35" s="118">
        <f>(VLOOKUP($A35,'Occupancy Raw Data'!$B$8:$BE$45,'Occupancy Raw Data'!K$3,FALSE))/100</f>
        <v>0.46035242290748796</v>
      </c>
      <c r="G35" s="119">
        <f>(VLOOKUP($A35,'Occupancy Raw Data'!$B$8:$BE$45,'Occupancy Raw Data'!L$3,FALSE))/100</f>
        <v>0.45198237885462494</v>
      </c>
      <c r="H35" s="99">
        <f>(VLOOKUP($A35,'Occupancy Raw Data'!$B$8:$BE$45,'Occupancy Raw Data'!N$3,FALSE))/100</f>
        <v>0.55506607929515395</v>
      </c>
      <c r="I35" s="99">
        <f>(VLOOKUP($A35,'Occupancy Raw Data'!$B$8:$BE$45,'Occupancy Raw Data'!O$3,FALSE))/100</f>
        <v>0.57709251101321501</v>
      </c>
      <c r="J35" s="119">
        <f>(VLOOKUP($A35,'Occupancy Raw Data'!$B$8:$BE$45,'Occupancy Raw Data'!P$3,FALSE))/100</f>
        <v>0.56607929515418498</v>
      </c>
      <c r="K35" s="120">
        <f>(VLOOKUP($A35,'Occupancy Raw Data'!$B$8:$BE$45,'Occupancy Raw Data'!R$3,FALSE))/100</f>
        <v>0.48458149779735599</v>
      </c>
      <c r="M35" s="121">
        <f>VLOOKUP($A35,'ADR Raw Data'!$B$6:$BE$43,'ADR Raw Data'!G$1,FALSE)</f>
        <v>95.459068825910904</v>
      </c>
      <c r="N35" s="122">
        <f>VLOOKUP($A35,'ADR Raw Data'!$B$6:$BE$43,'ADR Raw Data'!H$1,FALSE)</f>
        <v>98.108146341463396</v>
      </c>
      <c r="O35" s="122">
        <f>VLOOKUP($A35,'ADR Raw Data'!$B$6:$BE$43,'ADR Raw Data'!I$1,FALSE)</f>
        <v>99.778943452380901</v>
      </c>
      <c r="P35" s="122">
        <f>VLOOKUP($A35,'ADR Raw Data'!$B$6:$BE$43,'ADR Raw Data'!J$1,FALSE)</f>
        <v>98.540298507462595</v>
      </c>
      <c r="Q35" s="122">
        <f>VLOOKUP($A35,'ADR Raw Data'!$B$6:$BE$43,'ADR Raw Data'!K$1,FALSE)</f>
        <v>99.073700159489604</v>
      </c>
      <c r="R35" s="123">
        <f>VLOOKUP($A35,'ADR Raw Data'!$B$6:$BE$43,'ADR Raw Data'!L$1,FALSE)</f>
        <v>98.338515269655602</v>
      </c>
      <c r="S35" s="122">
        <f>VLOOKUP($A35,'ADR Raw Data'!$B$6:$BE$43,'ADR Raw Data'!N$1,FALSE)</f>
        <v>119.585833333333</v>
      </c>
      <c r="T35" s="122">
        <f>VLOOKUP($A35,'ADR Raw Data'!$B$6:$BE$43,'ADR Raw Data'!O$1,FALSE)</f>
        <v>124.15428753180601</v>
      </c>
      <c r="U35" s="123">
        <f>VLOOKUP($A35,'ADR Raw Data'!$B$6:$BE$43,'ADR Raw Data'!P$1,FALSE)</f>
        <v>121.914500648508</v>
      </c>
      <c r="V35" s="124">
        <f>VLOOKUP($A35,'ADR Raw Data'!$B$6:$BE$43,'ADR Raw Data'!R$1,FALSE)</f>
        <v>106.20738311688299</v>
      </c>
      <c r="X35" s="121">
        <f>VLOOKUP($A35,'RevPAR Raw Data'!$B$6:$BE$43,'RevPAR Raw Data'!G$1,FALSE)</f>
        <v>34.623186490455197</v>
      </c>
      <c r="Y35" s="122">
        <f>VLOOKUP($A35,'RevPAR Raw Data'!$B$6:$BE$43,'RevPAR Raw Data'!H$1,FALSE)</f>
        <v>44.299933920704802</v>
      </c>
      <c r="Z35" s="122">
        <f>VLOOKUP($A35,'RevPAR Raw Data'!$B$6:$BE$43,'RevPAR Raw Data'!I$1,FALSE)</f>
        <v>49.230139500734197</v>
      </c>
      <c r="AA35" s="122">
        <f>VLOOKUP($A35,'RevPAR Raw Data'!$B$6:$BE$43,'RevPAR Raw Data'!J$1,FALSE)</f>
        <v>48.474302496328903</v>
      </c>
      <c r="AB35" s="122">
        <f>VLOOKUP($A35,'RevPAR Raw Data'!$B$6:$BE$43,'RevPAR Raw Data'!K$1,FALSE)</f>
        <v>45.6088179148311</v>
      </c>
      <c r="AC35" s="123">
        <f>VLOOKUP($A35,'RevPAR Raw Data'!$B$6:$BE$43,'RevPAR Raw Data'!L$1,FALSE)</f>
        <v>44.447276064610797</v>
      </c>
      <c r="AD35" s="122">
        <f>VLOOKUP($A35,'RevPAR Raw Data'!$B$6:$BE$43,'RevPAR Raw Data'!N$1,FALSE)</f>
        <v>66.378039647576998</v>
      </c>
      <c r="AE35" s="122">
        <f>VLOOKUP($A35,'RevPAR Raw Data'!$B$6:$BE$43,'RevPAR Raw Data'!O$1,FALSE)</f>
        <v>71.648509544787004</v>
      </c>
      <c r="AF35" s="123">
        <f>VLOOKUP($A35,'RevPAR Raw Data'!$B$6:$BE$43,'RevPAR Raw Data'!P$1,FALSE)</f>
        <v>69.013274596182001</v>
      </c>
      <c r="AG35" s="124">
        <f>VLOOKUP($A35,'RevPAR Raw Data'!$B$6:$BE$43,'RevPAR Raw Data'!R$1,FALSE)</f>
        <v>51.466132787916898</v>
      </c>
    </row>
    <row r="36" spans="1:33" ht="14.25">
      <c r="A36" s="101" t="s">
        <v>123</v>
      </c>
      <c r="B36" s="89">
        <f>(VLOOKUP($A35,'Occupancy Raw Data'!$B$8:$BE$51,'Occupancy Raw Data'!T$3,FALSE))/100</f>
        <v>-9.952034713859631E-2</v>
      </c>
      <c r="C36" s="90">
        <f>(VLOOKUP($A35,'Occupancy Raw Data'!$B$8:$BE$51,'Occupancy Raw Data'!U$3,FALSE))/100</f>
        <v>-0.111162475903869</v>
      </c>
      <c r="D36" s="90">
        <f>(VLOOKUP($A35,'Occupancy Raw Data'!$B$8:$BE$51,'Occupancy Raw Data'!V$3,FALSE))/100</f>
        <v>-8.2878729086302505E-2</v>
      </c>
      <c r="E36" s="90">
        <f>(VLOOKUP($A35,'Occupancy Raw Data'!$B$8:$BE$51,'Occupancy Raw Data'!W$3,FALSE))/100</f>
        <v>-4.4776149060424097E-2</v>
      </c>
      <c r="F36" s="90">
        <f>(VLOOKUP($A35,'Occupancy Raw Data'!$B$8:$BE$51,'Occupancy Raw Data'!X$3,FALSE))/100</f>
        <v>-0.101216698132997</v>
      </c>
      <c r="G36" s="90">
        <f>(VLOOKUP($A35,'Occupancy Raw Data'!$B$8:$BE$51,'Occupancy Raw Data'!Y$3,FALSE))/100</f>
        <v>-8.7257650356898808E-2</v>
      </c>
      <c r="H36" s="91">
        <f>(VLOOKUP($A35,'Occupancy Raw Data'!$B$8:$BE$51,'Occupancy Raw Data'!AA$3,FALSE))/100</f>
        <v>-7.5963081451802403E-2</v>
      </c>
      <c r="I36" s="91">
        <f>(VLOOKUP($A35,'Occupancy Raw Data'!$B$8:$BE$51,'Occupancy Raw Data'!AB$3,FALSE))/100</f>
        <v>0.12517357785864699</v>
      </c>
      <c r="J36" s="90">
        <f>(VLOOKUP($A35,'Occupancy Raw Data'!$B$8:$BE$51,'Occupancy Raw Data'!AC$3,FALSE))/100</f>
        <v>1.6675580158016901E-2</v>
      </c>
      <c r="K36" s="92">
        <f>(VLOOKUP($A35,'Occupancy Raw Data'!$B$8:$BE$51,'Occupancy Raw Data'!AE$3,FALSE))/100</f>
        <v>-5.50143379199282E-2</v>
      </c>
      <c r="M36" s="89">
        <f>(VLOOKUP($A35,'ADR Raw Data'!$B$6:$BE$49,'ADR Raw Data'!T$1,FALSE))/100</f>
        <v>-2.6113382798232599E-2</v>
      </c>
      <c r="N36" s="90">
        <f>(VLOOKUP($A35,'ADR Raw Data'!$B$6:$BE$49,'ADR Raw Data'!U$1,FALSE))/100</f>
        <v>-8.5427292604632998E-2</v>
      </c>
      <c r="O36" s="90">
        <f>(VLOOKUP($A35,'ADR Raw Data'!$B$6:$BE$49,'ADR Raw Data'!V$1,FALSE))/100</f>
        <v>-6.7119813024681799E-2</v>
      </c>
      <c r="P36" s="90">
        <f>(VLOOKUP($A35,'ADR Raw Data'!$B$6:$BE$49,'ADR Raw Data'!W$1,FALSE))/100</f>
        <v>-7.9375470566324199E-2</v>
      </c>
      <c r="Q36" s="90">
        <f>(VLOOKUP($A35,'ADR Raw Data'!$B$6:$BE$49,'ADR Raw Data'!X$1,FALSE))/100</f>
        <v>-5.6366854109634199E-2</v>
      </c>
      <c r="R36" s="90">
        <f>(VLOOKUP($A35,'ADR Raw Data'!$B$6:$BE$49,'ADR Raw Data'!Y$1,FALSE))/100</f>
        <v>-6.5025375530446697E-2</v>
      </c>
      <c r="S36" s="91">
        <f>(VLOOKUP($A35,'ADR Raw Data'!$B$6:$BE$49,'ADR Raw Data'!AA$1,FALSE))/100</f>
        <v>-1.1639095220238699E-2</v>
      </c>
      <c r="T36" s="91">
        <f>(VLOOKUP($A35,'ADR Raw Data'!$B$6:$BE$49,'ADR Raw Data'!AB$1,FALSE))/100</f>
        <v>3.7915549299634296E-2</v>
      </c>
      <c r="U36" s="90">
        <f>(VLOOKUP($A35,'ADR Raw Data'!$B$6:$BE$49,'ADR Raw Data'!AC$1,FALSE))/100</f>
        <v>1.29095274545872E-2</v>
      </c>
      <c r="V36" s="92">
        <f>(VLOOKUP($A35,'ADR Raw Data'!$B$6:$BE$49,'ADR Raw Data'!AE$1,FALSE))/100</f>
        <v>-3.3493935714575998E-2</v>
      </c>
      <c r="X36" s="89">
        <f>(VLOOKUP($A35,'RevPAR Raw Data'!$B$6:$BE$43,'RevPAR Raw Data'!T$1,FALSE))/100</f>
        <v>-0.12303491701578499</v>
      </c>
      <c r="Y36" s="90">
        <f>(VLOOKUP($A35,'RevPAR Raw Data'!$B$6:$BE$43,'RevPAR Raw Data'!U$1,FALSE))/100</f>
        <v>-0.18709345915280601</v>
      </c>
      <c r="Z36" s="90">
        <f>(VLOOKUP($A35,'RevPAR Raw Data'!$B$6:$BE$43,'RevPAR Raw Data'!V$1,FALSE))/100</f>
        <v>-0.14443573731098799</v>
      </c>
      <c r="AA36" s="90">
        <f>(VLOOKUP($A35,'RevPAR Raw Data'!$B$6:$BE$43,'RevPAR Raw Data'!W$1,FALSE))/100</f>
        <v>-0.12059749172492901</v>
      </c>
      <c r="AB36" s="90">
        <f>(VLOOKUP($A35,'RevPAR Raw Data'!$B$6:$BE$43,'RevPAR Raw Data'!X$1,FALSE))/100</f>
        <v>-0.15187828538551001</v>
      </c>
      <c r="AC36" s="90">
        <f>(VLOOKUP($A35,'RevPAR Raw Data'!$B$6:$BE$43,'RevPAR Raw Data'!Y$1,FALSE))/100</f>
        <v>-0.146609064404983</v>
      </c>
      <c r="AD36" s="91">
        <f>(VLOOKUP($A35,'RevPAR Raw Data'!$B$6:$BE$43,'RevPAR Raw Data'!AA$1,FALSE))/100</f>
        <v>-8.6718035133800886E-2</v>
      </c>
      <c r="AE36" s="91">
        <f>(VLOOKUP($A35,'RevPAR Raw Data'!$B$6:$BE$43,'RevPAR Raw Data'!AB$1,FALSE))/100</f>
        <v>0.167835152120593</v>
      </c>
      <c r="AF36" s="90">
        <f>(VLOOKUP($A35,'RevPAR Raw Data'!$B$6:$BE$43,'RevPAR Raw Data'!AC$1,FALSE))/100</f>
        <v>2.9800381472475199E-2</v>
      </c>
      <c r="AG36" s="92">
        <f>(VLOOKUP($A35,'RevPAR Raw Data'!$B$6:$BE$43,'RevPAR Raw Data'!AE$1,FALSE))/100</f>
        <v>-8.66656269368343E-2</v>
      </c>
    </row>
    <row r="37" spans="1:33">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c r="A38" s="116" t="s">
        <v>76</v>
      </c>
      <c r="B38" s="117">
        <f>(VLOOKUP($A38,'Occupancy Raw Data'!$B$8:$BE$45,'Occupancy Raw Data'!G$3,FALSE))/100</f>
        <v>0.46225402504472202</v>
      </c>
      <c r="C38" s="118">
        <f>(VLOOKUP($A38,'Occupancy Raw Data'!$B$8:$BE$45,'Occupancy Raw Data'!H$3,FALSE))/100</f>
        <v>0.52236135957066099</v>
      </c>
      <c r="D38" s="118">
        <f>(VLOOKUP($A38,'Occupancy Raw Data'!$B$8:$BE$45,'Occupancy Raw Data'!I$3,FALSE))/100</f>
        <v>0.55359059545106004</v>
      </c>
      <c r="E38" s="118">
        <f>(VLOOKUP($A38,'Occupancy Raw Data'!$B$8:$BE$45,'Occupancy Raw Data'!J$3,FALSE))/100</f>
        <v>0.58407871198568795</v>
      </c>
      <c r="F38" s="118">
        <f>(VLOOKUP($A38,'Occupancy Raw Data'!$B$8:$BE$45,'Occupancy Raw Data'!K$3,FALSE))/100</f>
        <v>0.63807820086889799</v>
      </c>
      <c r="G38" s="119">
        <f>(VLOOKUP($A38,'Occupancy Raw Data'!$B$8:$BE$45,'Occupancy Raw Data'!L$3,FALSE))/100</f>
        <v>0.552072578584206</v>
      </c>
      <c r="H38" s="99">
        <f>(VLOOKUP($A38,'Occupancy Raw Data'!$B$8:$BE$45,'Occupancy Raw Data'!N$3,FALSE))/100</f>
        <v>0.72325581395348804</v>
      </c>
      <c r="I38" s="99">
        <f>(VLOOKUP($A38,'Occupancy Raw Data'!$B$8:$BE$45,'Occupancy Raw Data'!O$3,FALSE))/100</f>
        <v>0.76823409148990507</v>
      </c>
      <c r="J38" s="119">
        <f>(VLOOKUP($A38,'Occupancy Raw Data'!$B$8:$BE$45,'Occupancy Raw Data'!P$3,FALSE))/100</f>
        <v>0.74574495272169594</v>
      </c>
      <c r="K38" s="120">
        <f>(VLOOKUP($A38,'Occupancy Raw Data'!$B$8:$BE$45,'Occupancy Raw Data'!R$3,FALSE))/100</f>
        <v>0.60740754262348906</v>
      </c>
      <c r="M38" s="121">
        <f>VLOOKUP($A38,'ADR Raw Data'!$B$6:$BE$43,'ADR Raw Data'!G$1,FALSE)</f>
        <v>98.065555616983602</v>
      </c>
      <c r="N38" s="122">
        <f>VLOOKUP($A38,'ADR Raw Data'!$B$6:$BE$43,'ADR Raw Data'!H$1,FALSE)</f>
        <v>102.81092416829701</v>
      </c>
      <c r="O38" s="122">
        <f>VLOOKUP($A38,'ADR Raw Data'!$B$6:$BE$43,'ADR Raw Data'!I$1,FALSE)</f>
        <v>105.856600036931</v>
      </c>
      <c r="P38" s="122">
        <f>VLOOKUP($A38,'ADR Raw Data'!$B$6:$BE$43,'ADR Raw Data'!J$1,FALSE)</f>
        <v>105.889881863924</v>
      </c>
      <c r="Q38" s="122">
        <f>VLOOKUP($A38,'ADR Raw Data'!$B$6:$BE$43,'ADR Raw Data'!K$1,FALSE)</f>
        <v>112.206141060557</v>
      </c>
      <c r="R38" s="123">
        <f>VLOOKUP($A38,'ADR Raw Data'!$B$6:$BE$43,'ADR Raw Data'!L$1,FALSE)</f>
        <v>105.450333848703</v>
      </c>
      <c r="S38" s="122">
        <f>VLOOKUP($A38,'ADR Raw Data'!$B$6:$BE$43,'ADR Raw Data'!N$1,FALSE)</f>
        <v>134.922474117522</v>
      </c>
      <c r="T38" s="122">
        <f>VLOOKUP($A38,'ADR Raw Data'!$B$6:$BE$43,'ADR Raw Data'!O$1,FALSE)</f>
        <v>138.88770134060701</v>
      </c>
      <c r="U38" s="123">
        <f>VLOOKUP($A38,'ADR Raw Data'!$B$6:$BE$43,'ADR Raw Data'!P$1,FALSE)</f>
        <v>136.964876632055</v>
      </c>
      <c r="V38" s="124">
        <f>VLOOKUP($A38,'ADR Raw Data'!$B$6:$BE$43,'ADR Raw Data'!R$1,FALSE)</f>
        <v>116.50519032306499</v>
      </c>
      <c r="X38" s="121">
        <f>VLOOKUP($A38,'RevPAR Raw Data'!$B$6:$BE$43,'RevPAR Raw Data'!G$1,FALSE)</f>
        <v>45.331197802197799</v>
      </c>
      <c r="Y38" s="122">
        <f>VLOOKUP($A38,'RevPAR Raw Data'!$B$6:$BE$43,'RevPAR Raw Data'!H$1,FALSE)</f>
        <v>53.704454127268001</v>
      </c>
      <c r="Z38" s="122">
        <f>VLOOKUP($A38,'RevPAR Raw Data'!$B$6:$BE$43,'RevPAR Raw Data'!I$1,FALSE)</f>
        <v>58.601218246869401</v>
      </c>
      <c r="AA38" s="122">
        <f>VLOOKUP($A38,'RevPAR Raw Data'!$B$6:$BE$43,'RevPAR Raw Data'!J$1,FALSE)</f>
        <v>61.848025811397903</v>
      </c>
      <c r="AB38" s="122">
        <f>VLOOKUP($A38,'RevPAR Raw Data'!$B$6:$BE$43,'RevPAR Raw Data'!K$1,FALSE)</f>
        <v>71.596292614362298</v>
      </c>
      <c r="AC38" s="123">
        <f>VLOOKUP($A38,'RevPAR Raw Data'!$B$6:$BE$43,'RevPAR Raw Data'!L$1,FALSE)</f>
        <v>58.216237720419102</v>
      </c>
      <c r="AD38" s="122">
        <f>VLOOKUP($A38,'RevPAR Raw Data'!$B$6:$BE$43,'RevPAR Raw Data'!N$1,FALSE)</f>
        <v>97.583463838487006</v>
      </c>
      <c r="AE38" s="122">
        <f>VLOOKUP($A38,'RevPAR Raw Data'!$B$6:$BE$43,'RevPAR Raw Data'!O$1,FALSE)</f>
        <v>106.69826705852201</v>
      </c>
      <c r="AF38" s="123">
        <f>VLOOKUP($A38,'RevPAR Raw Data'!$B$6:$BE$43,'RevPAR Raw Data'!P$1,FALSE)</f>
        <v>102.140865448504</v>
      </c>
      <c r="AG38" s="124">
        <f>VLOOKUP($A38,'RevPAR Raw Data'!$B$6:$BE$43,'RevPAR Raw Data'!R$1,FALSE)</f>
        <v>70.766131357014999</v>
      </c>
    </row>
    <row r="39" spans="1:33" ht="14.25">
      <c r="A39" s="101" t="s">
        <v>123</v>
      </c>
      <c r="B39" s="89">
        <f>(VLOOKUP($A38,'Occupancy Raw Data'!$B$8:$BE$51,'Occupancy Raw Data'!T$3,FALSE))/100</f>
        <v>-0.107391250674214</v>
      </c>
      <c r="C39" s="90">
        <f>(VLOOKUP($A38,'Occupancy Raw Data'!$B$8:$BE$51,'Occupancy Raw Data'!U$3,FALSE))/100</f>
        <v>-0.158916979299559</v>
      </c>
      <c r="D39" s="90">
        <f>(VLOOKUP($A38,'Occupancy Raw Data'!$B$8:$BE$51,'Occupancy Raw Data'!V$3,FALSE))/100</f>
        <v>-0.12931992048704</v>
      </c>
      <c r="E39" s="90">
        <f>(VLOOKUP($A38,'Occupancy Raw Data'!$B$8:$BE$51,'Occupancy Raw Data'!W$3,FALSE))/100</f>
        <v>-3.1908941345957301E-2</v>
      </c>
      <c r="F39" s="90">
        <f>(VLOOKUP($A38,'Occupancy Raw Data'!$B$8:$BE$51,'Occupancy Raw Data'!X$3,FALSE))/100</f>
        <v>0.11273153015178</v>
      </c>
      <c r="G39" s="90">
        <f>(VLOOKUP($A38,'Occupancy Raw Data'!$B$8:$BE$51,'Occupancy Raw Data'!Y$3,FALSE))/100</f>
        <v>-6.4760914443178608E-2</v>
      </c>
      <c r="H39" s="91">
        <f>(VLOOKUP($A38,'Occupancy Raw Data'!$B$8:$BE$51,'Occupancy Raw Data'!AA$3,FALSE))/100</f>
        <v>9.3173185846604889E-2</v>
      </c>
      <c r="I39" s="91">
        <f>(VLOOKUP($A38,'Occupancy Raw Data'!$B$8:$BE$51,'Occupancy Raw Data'!AB$3,FALSE))/100</f>
        <v>0.170629572600556</v>
      </c>
      <c r="J39" s="90">
        <f>(VLOOKUP($A38,'Occupancy Raw Data'!$B$8:$BE$51,'Occupancy Raw Data'!AC$3,FALSE))/100</f>
        <v>0.131744036292262</v>
      </c>
      <c r="K39" s="92">
        <f>(VLOOKUP($A38,'Occupancy Raw Data'!$B$8:$BE$51,'Occupancy Raw Data'!AE$3,FALSE))/100</f>
        <v>-4.1038433641032105E-3</v>
      </c>
      <c r="M39" s="89">
        <f>(VLOOKUP($A38,'ADR Raw Data'!$B$6:$BE$49,'ADR Raw Data'!T$1,FALSE))/100</f>
        <v>-0.12547386798857399</v>
      </c>
      <c r="N39" s="90">
        <f>(VLOOKUP($A38,'ADR Raw Data'!$B$6:$BE$49,'ADR Raw Data'!U$1,FALSE))/100</f>
        <v>-0.13207116519137402</v>
      </c>
      <c r="O39" s="90">
        <f>(VLOOKUP($A38,'ADR Raw Data'!$B$6:$BE$49,'ADR Raw Data'!V$1,FALSE))/100</f>
        <v>-0.12040425059082599</v>
      </c>
      <c r="P39" s="90">
        <f>(VLOOKUP($A38,'ADR Raw Data'!$B$6:$BE$49,'ADR Raw Data'!W$1,FALSE))/100</f>
        <v>-8.7755368986915799E-2</v>
      </c>
      <c r="Q39" s="90">
        <f>(VLOOKUP($A38,'ADR Raw Data'!$B$6:$BE$49,'ADR Raw Data'!X$1,FALSE))/100</f>
        <v>-2.97552485437565E-2</v>
      </c>
      <c r="R39" s="90">
        <f>(VLOOKUP($A38,'ADR Raw Data'!$B$6:$BE$49,'ADR Raw Data'!Y$1,FALSE))/100</f>
        <v>-9.6569206872528193E-2</v>
      </c>
      <c r="S39" s="91">
        <f>(VLOOKUP($A38,'ADR Raw Data'!$B$6:$BE$49,'ADR Raw Data'!AA$1,FALSE))/100</f>
        <v>4.1435316160995203E-2</v>
      </c>
      <c r="T39" s="91">
        <f>(VLOOKUP($A38,'ADR Raw Data'!$B$6:$BE$49,'ADR Raw Data'!AB$1,FALSE))/100</f>
        <v>7.3653190953538797E-2</v>
      </c>
      <c r="U39" s="90">
        <f>(VLOOKUP($A38,'ADR Raw Data'!$B$6:$BE$49,'ADR Raw Data'!AC$1,FALSE))/100</f>
        <v>5.7990772931893496E-2</v>
      </c>
      <c r="V39" s="92">
        <f>(VLOOKUP($A38,'ADR Raw Data'!$B$6:$BE$49,'ADR Raw Data'!AE$1,FALSE))/100</f>
        <v>-3.4380124562750296E-2</v>
      </c>
      <c r="X39" s="89">
        <f>(VLOOKUP($A38,'RevPAR Raw Data'!$B$6:$BE$43,'RevPAR Raw Data'!T$1,FALSE))/100</f>
        <v>-0.21939032305256401</v>
      </c>
      <c r="Y39" s="90">
        <f>(VLOOKUP($A38,'RevPAR Raw Data'!$B$6:$BE$43,'RevPAR Raw Data'!U$1,FALSE))/100</f>
        <v>-0.26999979386614703</v>
      </c>
      <c r="Z39" s="90">
        <f>(VLOOKUP($A38,'RevPAR Raw Data'!$B$6:$BE$43,'RevPAR Raw Data'!V$1,FALSE))/100</f>
        <v>-0.23415350296515899</v>
      </c>
      <c r="AA39" s="90">
        <f>(VLOOKUP($A38,'RevPAR Raw Data'!$B$6:$BE$43,'RevPAR Raw Data'!W$1,FALSE))/100</f>
        <v>-0.11686412941107599</v>
      </c>
      <c r="AB39" s="90">
        <f>(VLOOKUP($A38,'RevPAR Raw Data'!$B$6:$BE$43,'RevPAR Raw Data'!X$1,FALSE))/100</f>
        <v>7.9621926909639706E-2</v>
      </c>
      <c r="AC39" s="90">
        <f>(VLOOKUP($A38,'RevPAR Raw Data'!$B$6:$BE$43,'RevPAR Raw Data'!Y$1,FALSE))/100</f>
        <v>-0.15507621117158898</v>
      </c>
      <c r="AD39" s="91">
        <f>(VLOOKUP($A38,'RevPAR Raw Data'!$B$6:$BE$43,'RevPAR Raw Data'!AA$1,FALSE))/100</f>
        <v>0.138469162420881</v>
      </c>
      <c r="AE39" s="91">
        <f>(VLOOKUP($A38,'RevPAR Raw Data'!$B$6:$BE$43,'RevPAR Raw Data'!AB$1,FALSE))/100</f>
        <v>0.25685017604716498</v>
      </c>
      <c r="AF39" s="90">
        <f>(VLOOKUP($A38,'RevPAR Raw Data'!$B$6:$BE$43,'RevPAR Raw Data'!AC$1,FALSE))/100</f>
        <v>0.197374747717912</v>
      </c>
      <c r="AG39" s="92">
        <f>(VLOOKUP($A38,'RevPAR Raw Data'!$B$6:$BE$43,'RevPAR Raw Data'!AE$1,FALSE))/100</f>
        <v>-3.8342877280809602E-2</v>
      </c>
    </row>
    <row r="40" spans="1:33">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c r="A41" s="116" t="s">
        <v>77</v>
      </c>
      <c r="B41" s="117">
        <f>(VLOOKUP($A41,'Occupancy Raw Data'!$B$8:$BE$45,'Occupancy Raw Data'!G$3,FALSE))/100</f>
        <v>0.546389620157954</v>
      </c>
      <c r="C41" s="118">
        <f>(VLOOKUP($A41,'Occupancy Raw Data'!$B$8:$BE$45,'Occupancy Raw Data'!H$3,FALSE))/100</f>
        <v>0.71859721699887102</v>
      </c>
      <c r="D41" s="118">
        <f>(VLOOKUP($A41,'Occupancy Raw Data'!$B$8:$BE$45,'Occupancy Raw Data'!I$3,FALSE))/100</f>
        <v>0.79061677322301604</v>
      </c>
      <c r="E41" s="118">
        <f>(VLOOKUP($A41,'Occupancy Raw Data'!$B$8:$BE$45,'Occupancy Raw Data'!J$3,FALSE))/100</f>
        <v>0.78270026325686304</v>
      </c>
      <c r="F41" s="118">
        <f>(VLOOKUP($A41,'Occupancy Raw Data'!$B$8:$BE$45,'Occupancy Raw Data'!K$3,FALSE))/100</f>
        <v>0.72418202331703596</v>
      </c>
      <c r="G41" s="119">
        <f>(VLOOKUP($A41,'Occupancy Raw Data'!$B$8:$BE$45,'Occupancy Raw Data'!L$3,FALSE))/100</f>
        <v>0.71249717939074797</v>
      </c>
      <c r="H41" s="99">
        <f>(VLOOKUP($A41,'Occupancy Raw Data'!$B$8:$BE$45,'Occupancy Raw Data'!N$3,FALSE))/100</f>
        <v>0.79535539676570099</v>
      </c>
      <c r="I41" s="99">
        <f>(VLOOKUP($A41,'Occupancy Raw Data'!$B$8:$BE$45,'Occupancy Raw Data'!O$3,FALSE))/100</f>
        <v>0.88612260248213603</v>
      </c>
      <c r="J41" s="119">
        <f>(VLOOKUP($A41,'Occupancy Raw Data'!$B$8:$BE$45,'Occupancy Raw Data'!P$3,FALSE))/100</f>
        <v>0.84073899962391807</v>
      </c>
      <c r="K41" s="120">
        <f>(VLOOKUP($A41,'Occupancy Raw Data'!$B$8:$BE$45,'Occupancy Raw Data'!R$3,FALSE))/100</f>
        <v>0.74913769945736808</v>
      </c>
      <c r="M41" s="121">
        <f>VLOOKUP($A41,'ADR Raw Data'!$B$6:$BE$43,'ADR Raw Data'!G$1,FALSE)</f>
        <v>141.40911312248301</v>
      </c>
      <c r="N41" s="122">
        <f>VLOOKUP($A41,'ADR Raw Data'!$B$6:$BE$43,'ADR Raw Data'!H$1,FALSE)</f>
        <v>170.749186445113</v>
      </c>
      <c r="O41" s="122">
        <f>VLOOKUP($A41,'ADR Raw Data'!$B$6:$BE$43,'ADR Raw Data'!I$1,FALSE)</f>
        <v>182.88231466286101</v>
      </c>
      <c r="P41" s="122">
        <f>VLOOKUP($A41,'ADR Raw Data'!$B$6:$BE$43,'ADR Raw Data'!J$1,FALSE)</f>
        <v>174.955824764558</v>
      </c>
      <c r="Q41" s="122">
        <f>VLOOKUP($A41,'ADR Raw Data'!$B$6:$BE$43,'ADR Raw Data'!K$1,FALSE)</f>
        <v>153.600991898628</v>
      </c>
      <c r="R41" s="123">
        <f>VLOOKUP($A41,'ADR Raw Data'!$B$6:$BE$43,'ADR Raw Data'!L$1,FALSE)</f>
        <v>166.38023325046299</v>
      </c>
      <c r="S41" s="122">
        <f>VLOOKUP($A41,'ADR Raw Data'!$B$6:$BE$43,'ADR Raw Data'!N$1,FALSE)</f>
        <v>144.317676667375</v>
      </c>
      <c r="T41" s="122">
        <f>VLOOKUP($A41,'ADR Raw Data'!$B$6:$BE$43,'ADR Raw Data'!O$1,FALSE)</f>
        <v>148.40054367201401</v>
      </c>
      <c r="U41" s="123">
        <f>VLOOKUP($A41,'ADR Raw Data'!$B$6:$BE$43,'ADR Raw Data'!P$1,FALSE)</f>
        <v>146.469307992529</v>
      </c>
      <c r="V41" s="124">
        <f>VLOOKUP($A41,'ADR Raw Data'!$B$6:$BE$43,'ADR Raw Data'!R$1,FALSE)</f>
        <v>159.99579136097299</v>
      </c>
      <c r="X41" s="121">
        <f>VLOOKUP($A41,'RevPAR Raw Data'!$B$6:$BE$43,'RevPAR Raw Data'!G$1,FALSE)</f>
        <v>77.264471605866802</v>
      </c>
      <c r="Y41" s="122">
        <f>VLOOKUP($A41,'RevPAR Raw Data'!$B$6:$BE$43,'RevPAR Raw Data'!H$1,FALSE)</f>
        <v>122.699890184279</v>
      </c>
      <c r="Z41" s="122">
        <f>VLOOKUP($A41,'RevPAR Raw Data'!$B$6:$BE$43,'RevPAR Raw Data'!I$1,FALSE)</f>
        <v>144.58982549830699</v>
      </c>
      <c r="AA41" s="122">
        <f>VLOOKUP($A41,'RevPAR Raw Data'!$B$6:$BE$43,'RevPAR Raw Data'!J$1,FALSE)</f>
        <v>136.937970101541</v>
      </c>
      <c r="AB41" s="122">
        <f>VLOOKUP($A41,'RevPAR Raw Data'!$B$6:$BE$43,'RevPAR Raw Data'!K$1,FALSE)</f>
        <v>111.23507709665201</v>
      </c>
      <c r="AC41" s="123">
        <f>VLOOKUP($A41,'RevPAR Raw Data'!$B$6:$BE$43,'RevPAR Raw Data'!L$1,FALSE)</f>
        <v>118.545446897329</v>
      </c>
      <c r="AD41" s="122">
        <f>VLOOKUP($A41,'RevPAR Raw Data'!$B$6:$BE$43,'RevPAR Raw Data'!N$1,FALSE)</f>
        <v>114.783842986084</v>
      </c>
      <c r="AE41" s="122">
        <f>VLOOKUP($A41,'RevPAR Raw Data'!$B$6:$BE$43,'RevPAR Raw Data'!O$1,FALSE)</f>
        <v>131.501075968409</v>
      </c>
      <c r="AF41" s="123">
        <f>VLOOKUP($A41,'RevPAR Raw Data'!$B$6:$BE$43,'RevPAR Raw Data'!P$1,FALSE)</f>
        <v>123.142459477247</v>
      </c>
      <c r="AG41" s="124">
        <f>VLOOKUP($A41,'RevPAR Raw Data'!$B$6:$BE$43,'RevPAR Raw Data'!R$1,FALSE)</f>
        <v>119.85887906302</v>
      </c>
    </row>
    <row r="42" spans="1:33" ht="14.25">
      <c r="A42" s="101" t="s">
        <v>123</v>
      </c>
      <c r="B42" s="89">
        <f>(VLOOKUP($A41,'Occupancy Raw Data'!$B$8:$BE$51,'Occupancy Raw Data'!T$3,FALSE))/100</f>
        <v>-7.8462753110972297E-2</v>
      </c>
      <c r="C42" s="90">
        <f>(VLOOKUP($A41,'Occupancy Raw Data'!$B$8:$BE$51,'Occupancy Raw Data'!U$3,FALSE))/100</f>
        <v>1.36049740354136E-2</v>
      </c>
      <c r="D42" s="90">
        <f>(VLOOKUP($A41,'Occupancy Raw Data'!$B$8:$BE$51,'Occupancy Raw Data'!V$3,FALSE))/100</f>
        <v>5.9887005984439898E-2</v>
      </c>
      <c r="E42" s="90">
        <f>(VLOOKUP($A41,'Occupancy Raw Data'!$B$8:$BE$51,'Occupancy Raw Data'!W$3,FALSE))/100</f>
        <v>7.5586027663794506E-2</v>
      </c>
      <c r="F42" s="90">
        <f>(VLOOKUP($A41,'Occupancy Raw Data'!$B$8:$BE$51,'Occupancy Raw Data'!X$3,FALSE))/100</f>
        <v>0.141946614549914</v>
      </c>
      <c r="G42" s="90">
        <f>(VLOOKUP($A41,'Occupancy Raw Data'!$B$8:$BE$51,'Occupancy Raw Data'!Y$3,FALSE))/100</f>
        <v>4.4818848480338902E-2</v>
      </c>
      <c r="H42" s="91">
        <f>(VLOOKUP($A41,'Occupancy Raw Data'!$B$8:$BE$51,'Occupancy Raw Data'!AA$3,FALSE))/100</f>
        <v>0.148622332010623</v>
      </c>
      <c r="I42" s="91">
        <f>(VLOOKUP($A41,'Occupancy Raw Data'!$B$8:$BE$51,'Occupancy Raw Data'!AB$3,FALSE))/100</f>
        <v>0.310515906996993</v>
      </c>
      <c r="J42" s="90">
        <f>(VLOOKUP($A41,'Occupancy Raw Data'!$B$8:$BE$51,'Occupancy Raw Data'!AC$3,FALSE))/100</f>
        <v>0.22860624760053</v>
      </c>
      <c r="K42" s="92">
        <f>(VLOOKUP($A41,'Occupancy Raw Data'!$B$8:$BE$51,'Occupancy Raw Data'!AE$3,FALSE))/100</f>
        <v>9.7459723469373302E-2</v>
      </c>
      <c r="M42" s="89">
        <f>(VLOOKUP($A41,'ADR Raw Data'!$B$6:$BE$49,'ADR Raw Data'!T$1,FALSE))/100</f>
        <v>-1.3526745013950901E-2</v>
      </c>
      <c r="N42" s="90">
        <f>(VLOOKUP($A41,'ADR Raw Data'!$B$6:$BE$49,'ADR Raw Data'!U$1,FALSE))/100</f>
        <v>6.3291587827828094E-2</v>
      </c>
      <c r="O42" s="90">
        <f>(VLOOKUP($A41,'ADR Raw Data'!$B$6:$BE$49,'ADR Raw Data'!V$1,FALSE))/100</f>
        <v>0.11104628449901799</v>
      </c>
      <c r="P42" s="90">
        <f>(VLOOKUP($A41,'ADR Raw Data'!$B$6:$BE$49,'ADR Raw Data'!W$1,FALSE))/100</f>
        <v>9.8710518677991702E-2</v>
      </c>
      <c r="Q42" s="90">
        <f>(VLOOKUP($A41,'ADR Raw Data'!$B$6:$BE$49,'ADR Raw Data'!X$1,FALSE))/100</f>
        <v>7.9125120478955202E-2</v>
      </c>
      <c r="R42" s="90">
        <f>(VLOOKUP($A41,'ADR Raw Data'!$B$6:$BE$49,'ADR Raw Data'!Y$1,FALSE))/100</f>
        <v>7.4907259290993497E-2</v>
      </c>
      <c r="S42" s="91">
        <f>(VLOOKUP($A41,'ADR Raw Data'!$B$6:$BE$49,'ADR Raw Data'!AA$1,FALSE))/100</f>
        <v>9.1993218196715992E-2</v>
      </c>
      <c r="T42" s="91">
        <f>(VLOOKUP($A41,'ADR Raw Data'!$B$6:$BE$49,'ADR Raw Data'!AB$1,FALSE))/100</f>
        <v>0.13835040207639801</v>
      </c>
      <c r="U42" s="90">
        <f>(VLOOKUP($A41,'ADR Raw Data'!$B$6:$BE$49,'ADR Raw Data'!AC$1,FALSE))/100</f>
        <v>0.115762061121491</v>
      </c>
      <c r="V42" s="92">
        <f>(VLOOKUP($A41,'ADR Raw Data'!$B$6:$BE$49,'ADR Raw Data'!AE$1,FALSE))/100</f>
        <v>8.0679723550030613E-2</v>
      </c>
      <c r="X42" s="89">
        <f>(VLOOKUP($A41,'RevPAR Raw Data'!$B$6:$BE$43,'RevPAR Raw Data'!T$1,FALSE))/100</f>
        <v>-9.0928152470498513E-2</v>
      </c>
      <c r="Y42" s="90">
        <f>(VLOOKUP($A41,'RevPAR Raw Data'!$B$6:$BE$43,'RevPAR Raw Data'!U$1,FALSE))/100</f>
        <v>7.7757642272299504E-2</v>
      </c>
      <c r="Z42" s="90">
        <f>(VLOOKUP($A41,'RevPAR Raw Data'!$B$6:$BE$43,'RevPAR Raw Data'!V$1,FALSE))/100</f>
        <v>0.1775835199878</v>
      </c>
      <c r="AA42" s="90">
        <f>(VLOOKUP($A41,'RevPAR Raw Data'!$B$6:$BE$43,'RevPAR Raw Data'!W$1,FALSE))/100</f>
        <v>0.18175768233728801</v>
      </c>
      <c r="AB42" s="90">
        <f>(VLOOKUP($A41,'RevPAR Raw Data'!$B$6:$BE$43,'RevPAR Raw Data'!X$1,FALSE))/100</f>
        <v>0.23230327800671099</v>
      </c>
      <c r="AC42" s="90">
        <f>(VLOOKUP($A41,'RevPAR Raw Data'!$B$6:$BE$43,'RevPAR Raw Data'!Y$1,FALSE))/100</f>
        <v>0.123083364875573</v>
      </c>
      <c r="AD42" s="91">
        <f>(VLOOKUP($A41,'RevPAR Raw Data'!$B$6:$BE$43,'RevPAR Raw Data'!AA$1,FALSE))/100</f>
        <v>0.25428779682489699</v>
      </c>
      <c r="AE42" s="91">
        <f>(VLOOKUP($A41,'RevPAR Raw Data'!$B$6:$BE$43,'RevPAR Raw Data'!AB$1,FALSE))/100</f>
        <v>0.49182630965754298</v>
      </c>
      <c r="AF42" s="90">
        <f>(VLOOKUP($A41,'RevPAR Raw Data'!$B$6:$BE$43,'RevPAR Raw Data'!AC$1,FALSE))/100</f>
        <v>0.37083223912950897</v>
      </c>
      <c r="AG42" s="92">
        <f>(VLOOKUP($A41,'RevPAR Raw Data'!$B$6:$BE$43,'RevPAR Raw Data'!AE$1,FALSE))/100</f>
        <v>0.18600247056617503</v>
      </c>
    </row>
    <row r="43" spans="1:33">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c r="A44" s="116" t="s">
        <v>78</v>
      </c>
      <c r="B44" s="117">
        <f>(VLOOKUP($A44,'Occupancy Raw Data'!$B$8:$BE$45,'Occupancy Raw Data'!G$3,FALSE))/100</f>
        <v>0.38565891472868202</v>
      </c>
      <c r="C44" s="118">
        <f>(VLOOKUP($A44,'Occupancy Raw Data'!$B$8:$BE$45,'Occupancy Raw Data'!H$3,FALSE))/100</f>
        <v>0.47708122682844606</v>
      </c>
      <c r="D44" s="118">
        <f>(VLOOKUP($A44,'Occupancy Raw Data'!$B$8:$BE$45,'Occupancy Raw Data'!I$3,FALSE))/100</f>
        <v>0.50783619817997905</v>
      </c>
      <c r="E44" s="118">
        <f>(VLOOKUP($A44,'Occupancy Raw Data'!$B$8:$BE$45,'Occupancy Raw Data'!J$3,FALSE))/100</f>
        <v>0.54743849005729606</v>
      </c>
      <c r="F44" s="118">
        <f>(VLOOKUP($A44,'Occupancy Raw Data'!$B$8:$BE$45,'Occupancy Raw Data'!K$3,FALSE))/100</f>
        <v>0.53783282777216002</v>
      </c>
      <c r="G44" s="119">
        <f>(VLOOKUP($A44,'Occupancy Raw Data'!$B$8:$BE$45,'Occupancy Raw Data'!L$3,FALSE))/100</f>
        <v>0.491169531513313</v>
      </c>
      <c r="H44" s="99">
        <f>(VLOOKUP($A44,'Occupancy Raw Data'!$B$8:$BE$45,'Occupancy Raw Data'!N$3,FALSE))/100</f>
        <v>0.65107853050219011</v>
      </c>
      <c r="I44" s="99">
        <f>(VLOOKUP($A44,'Occupancy Raw Data'!$B$8:$BE$45,'Occupancy Raw Data'!O$3,FALSE))/100</f>
        <v>0.68688911358274296</v>
      </c>
      <c r="J44" s="119">
        <f>(VLOOKUP($A44,'Occupancy Raw Data'!$B$8:$BE$45,'Occupancy Raw Data'!P$3,FALSE))/100</f>
        <v>0.66898382204246698</v>
      </c>
      <c r="K44" s="120">
        <f>(VLOOKUP($A44,'Occupancy Raw Data'!$B$8:$BE$45,'Occupancy Raw Data'!R$3,FALSE))/100</f>
        <v>0.54197361452164206</v>
      </c>
      <c r="M44" s="121">
        <f>VLOOKUP($A44,'ADR Raw Data'!$B$6:$BE$43,'ADR Raw Data'!G$1,FALSE)</f>
        <v>87.832337775835697</v>
      </c>
      <c r="N44" s="122">
        <f>VLOOKUP($A44,'ADR Raw Data'!$B$6:$BE$43,'ADR Raw Data'!H$1,FALSE)</f>
        <v>91.668375132462003</v>
      </c>
      <c r="O44" s="122">
        <f>VLOOKUP($A44,'ADR Raw Data'!$B$6:$BE$43,'ADR Raw Data'!I$1,FALSE)</f>
        <v>93.103758088601197</v>
      </c>
      <c r="P44" s="122">
        <f>VLOOKUP($A44,'ADR Raw Data'!$B$6:$BE$43,'ADR Raw Data'!J$1,FALSE)</f>
        <v>93.413292288748593</v>
      </c>
      <c r="Q44" s="122">
        <f>VLOOKUP($A44,'ADR Raw Data'!$B$6:$BE$43,'ADR Raw Data'!K$1,FALSE)</f>
        <v>94.412755757480795</v>
      </c>
      <c r="R44" s="123">
        <f>VLOOKUP($A44,'ADR Raw Data'!$B$6:$BE$43,'ADR Raw Data'!L$1,FALSE)</f>
        <v>92.352778425856002</v>
      </c>
      <c r="S44" s="122">
        <f>VLOOKUP($A44,'ADR Raw Data'!$B$6:$BE$43,'ADR Raw Data'!N$1,FALSE)</f>
        <v>110.636605409602</v>
      </c>
      <c r="T44" s="122">
        <f>VLOOKUP($A44,'ADR Raw Data'!$B$6:$BE$43,'ADR Raw Data'!O$1,FALSE)</f>
        <v>108.937433758586</v>
      </c>
      <c r="U44" s="123">
        <f>VLOOKUP($A44,'ADR Raw Data'!$B$6:$BE$43,'ADR Raw Data'!P$1,FALSE)</f>
        <v>109.764280496252</v>
      </c>
      <c r="V44" s="124">
        <f>VLOOKUP($A44,'ADR Raw Data'!$B$6:$BE$43,'ADR Raw Data'!R$1,FALSE)</f>
        <v>98.493305719044898</v>
      </c>
      <c r="X44" s="121">
        <f>VLOOKUP($A44,'RevPAR Raw Data'!$B$6:$BE$43,'RevPAR Raw Data'!G$1,FALSE)</f>
        <v>33.873324064711802</v>
      </c>
      <c r="Y44" s="122">
        <f>VLOOKUP($A44,'RevPAR Raw Data'!$B$6:$BE$43,'RevPAR Raw Data'!H$1,FALSE)</f>
        <v>43.7332608695652</v>
      </c>
      <c r="Z44" s="122">
        <f>VLOOKUP($A44,'RevPAR Raw Data'!$B$6:$BE$43,'RevPAR Raw Data'!I$1,FALSE)</f>
        <v>47.281458543983803</v>
      </c>
      <c r="AA44" s="122">
        <f>VLOOKUP($A44,'RevPAR Raw Data'!$B$6:$BE$43,'RevPAR Raw Data'!J$1,FALSE)</f>
        <v>51.138031681833503</v>
      </c>
      <c r="AB44" s="122">
        <f>VLOOKUP($A44,'RevPAR Raw Data'!$B$6:$BE$43,'RevPAR Raw Data'!K$1,FALSE)</f>
        <v>50.778279406808203</v>
      </c>
      <c r="AC44" s="123">
        <f>VLOOKUP($A44,'RevPAR Raw Data'!$B$6:$BE$43,'RevPAR Raw Data'!L$1,FALSE)</f>
        <v>45.360870913380502</v>
      </c>
      <c r="AD44" s="122">
        <f>VLOOKUP($A44,'RevPAR Raw Data'!$B$6:$BE$43,'RevPAR Raw Data'!N$1,FALSE)</f>
        <v>72.033118469834804</v>
      </c>
      <c r="AE44" s="122">
        <f>VLOOKUP($A44,'RevPAR Raw Data'!$B$6:$BE$43,'RevPAR Raw Data'!O$1,FALSE)</f>
        <v>74.827937310414498</v>
      </c>
      <c r="AF44" s="123">
        <f>VLOOKUP($A44,'RevPAR Raw Data'!$B$6:$BE$43,'RevPAR Raw Data'!P$1,FALSE)</f>
        <v>73.430527890124694</v>
      </c>
      <c r="AG44" s="124">
        <f>VLOOKUP($A44,'RevPAR Raw Data'!$B$6:$BE$43,'RevPAR Raw Data'!R$1,FALSE)</f>
        <v>53.380772906735999</v>
      </c>
    </row>
    <row r="45" spans="1:33" ht="14.25">
      <c r="A45" s="101" t="s">
        <v>123</v>
      </c>
      <c r="B45" s="89">
        <f>(VLOOKUP($A44,'Occupancy Raw Data'!$B$8:$BE$51,'Occupancy Raw Data'!T$3,FALSE))/100</f>
        <v>-0.17709766597729198</v>
      </c>
      <c r="C45" s="90">
        <f>(VLOOKUP($A44,'Occupancy Raw Data'!$B$8:$BE$51,'Occupancy Raw Data'!U$3,FALSE))/100</f>
        <v>-0.169612885781317</v>
      </c>
      <c r="D45" s="90">
        <f>(VLOOKUP($A44,'Occupancy Raw Data'!$B$8:$BE$51,'Occupancy Raw Data'!V$3,FALSE))/100</f>
        <v>-0.141011192562633</v>
      </c>
      <c r="E45" s="90">
        <f>(VLOOKUP($A44,'Occupancy Raw Data'!$B$8:$BE$51,'Occupancy Raw Data'!W$3,FALSE))/100</f>
        <v>-9.5183717098208109E-2</v>
      </c>
      <c r="F45" s="90">
        <f>(VLOOKUP($A44,'Occupancy Raw Data'!$B$8:$BE$51,'Occupancy Raw Data'!X$3,FALSE))/100</f>
        <v>-0.14663190647956101</v>
      </c>
      <c r="G45" s="90">
        <f>(VLOOKUP($A44,'Occupancy Raw Data'!$B$8:$BE$51,'Occupancy Raw Data'!Y$3,FALSE))/100</f>
        <v>-0.14467266825359698</v>
      </c>
      <c r="H45" s="91">
        <f>(VLOOKUP($A44,'Occupancy Raw Data'!$B$8:$BE$51,'Occupancy Raw Data'!AA$3,FALSE))/100</f>
        <v>2.5012829645646502E-2</v>
      </c>
      <c r="I45" s="91">
        <f>(VLOOKUP($A44,'Occupancy Raw Data'!$B$8:$BE$51,'Occupancy Raw Data'!AB$3,FALSE))/100</f>
        <v>0.240432980876084</v>
      </c>
      <c r="J45" s="90">
        <f>(VLOOKUP($A44,'Occupancy Raw Data'!$B$8:$BE$51,'Occupancy Raw Data'!AC$3,FALSE))/100</f>
        <v>0.12534487893965399</v>
      </c>
      <c r="K45" s="92">
        <f>(VLOOKUP($A44,'Occupancy Raw Data'!$B$8:$BE$51,'Occupancy Raw Data'!AE$3,FALSE))/100</f>
        <v>-6.5623411327946898E-2</v>
      </c>
      <c r="M45" s="89">
        <f>(VLOOKUP($A44,'ADR Raw Data'!$B$6:$BE$49,'ADR Raw Data'!T$1,FALSE))/100</f>
        <v>-6.6122720453191605E-2</v>
      </c>
      <c r="N45" s="90">
        <f>(VLOOKUP($A44,'ADR Raw Data'!$B$6:$BE$49,'ADR Raw Data'!U$1,FALSE))/100</f>
        <v>-6.1598543352253704E-2</v>
      </c>
      <c r="O45" s="90">
        <f>(VLOOKUP($A44,'ADR Raw Data'!$B$6:$BE$49,'ADR Raw Data'!V$1,FALSE))/100</f>
        <v>-6.9138578305651996E-2</v>
      </c>
      <c r="P45" s="90">
        <f>(VLOOKUP($A44,'ADR Raw Data'!$B$6:$BE$49,'ADR Raw Data'!W$1,FALSE))/100</f>
        <v>-5.8606509745668195E-2</v>
      </c>
      <c r="Q45" s="90">
        <f>(VLOOKUP($A44,'ADR Raw Data'!$B$6:$BE$49,'ADR Raw Data'!X$1,FALSE))/100</f>
        <v>-5.3499194206933297E-2</v>
      </c>
      <c r="R45" s="90">
        <f>(VLOOKUP($A44,'ADR Raw Data'!$B$6:$BE$49,'ADR Raw Data'!Y$1,FALSE))/100</f>
        <v>-6.10915845128178E-2</v>
      </c>
      <c r="S45" s="91">
        <f>(VLOOKUP($A44,'ADR Raw Data'!$B$6:$BE$49,'ADR Raw Data'!AA$1,FALSE))/100</f>
        <v>3.1847989349906096E-3</v>
      </c>
      <c r="T45" s="91">
        <f>(VLOOKUP($A44,'ADR Raw Data'!$B$6:$BE$49,'ADR Raw Data'!AB$1,FALSE))/100</f>
        <v>1.81184041304502E-2</v>
      </c>
      <c r="U45" s="90">
        <f>(VLOOKUP($A44,'ADR Raw Data'!$B$6:$BE$49,'ADR Raw Data'!AC$1,FALSE))/100</f>
        <v>9.2836424039205896E-3</v>
      </c>
      <c r="V45" s="92">
        <f>(VLOOKUP($A44,'ADR Raw Data'!$B$6:$BE$49,'ADR Raw Data'!AE$1,FALSE))/100</f>
        <v>-2.8776799879775702E-2</v>
      </c>
      <c r="X45" s="89">
        <f>(VLOOKUP($A44,'RevPAR Raw Data'!$B$6:$BE$43,'RevPAR Raw Data'!T$1,FALSE))/100</f>
        <v>-0.23151020697015501</v>
      </c>
      <c r="Y45" s="90">
        <f>(VLOOKUP($A44,'RevPAR Raw Data'!$B$6:$BE$43,'RevPAR Raw Data'!U$1,FALSE))/100</f>
        <v>-0.22076352243566902</v>
      </c>
      <c r="Z45" s="90">
        <f>(VLOOKUP($A44,'RevPAR Raw Data'!$B$6:$BE$43,'RevPAR Raw Data'!V$1,FALSE))/100</f>
        <v>-0.20040045748931998</v>
      </c>
      <c r="AA45" s="90">
        <f>(VLOOKUP($A44,'RevPAR Raw Data'!$B$6:$BE$43,'RevPAR Raw Data'!W$1,FALSE))/100</f>
        <v>-0.14821184140013099</v>
      </c>
      <c r="AB45" s="90">
        <f>(VLOOKUP($A44,'RevPAR Raw Data'!$B$6:$BE$43,'RevPAR Raw Data'!X$1,FALSE))/100</f>
        <v>-0.19228641184481202</v>
      </c>
      <c r="AC45" s="90">
        <f>(VLOOKUP($A44,'RevPAR Raw Data'!$B$6:$BE$43,'RevPAR Raw Data'!Y$1,FALSE))/100</f>
        <v>-0.19692597022710501</v>
      </c>
      <c r="AD45" s="91">
        <f>(VLOOKUP($A44,'RevPAR Raw Data'!$B$6:$BE$43,'RevPAR Raw Data'!AA$1,FALSE))/100</f>
        <v>2.8277289413853702E-2</v>
      </c>
      <c r="AE45" s="91">
        <f>(VLOOKUP($A44,'RevPAR Raw Data'!$B$6:$BE$43,'RevPAR Raw Data'!AB$1,FALSE))/100</f>
        <v>0.26290764692033602</v>
      </c>
      <c r="AF45" s="90">
        <f>(VLOOKUP($A44,'RevPAR Raw Data'!$B$6:$BE$43,'RevPAR Raw Data'!AC$1,FALSE))/100</f>
        <v>0.13579217837681301</v>
      </c>
      <c r="AG45" s="92">
        <f>(VLOOKUP($A44,'RevPAR Raw Data'!$B$6:$BE$43,'RevPAR Raw Data'!AE$1,FALSE))/100</f>
        <v>-9.2511779432510099E-2</v>
      </c>
    </row>
    <row r="46" spans="1:33">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c r="A47" s="116" t="s">
        <v>79</v>
      </c>
      <c r="B47" s="117">
        <f>(VLOOKUP($A47,'Occupancy Raw Data'!$B$8:$BE$45,'Occupancy Raw Data'!G$3,FALSE))/100</f>
        <v>0.44792360648456503</v>
      </c>
      <c r="C47" s="118">
        <f>(VLOOKUP($A47,'Occupancy Raw Data'!$B$8:$BE$45,'Occupancy Raw Data'!H$3,FALSE))/100</f>
        <v>0.59093937375083205</v>
      </c>
      <c r="D47" s="118">
        <f>(VLOOKUP($A47,'Occupancy Raw Data'!$B$8:$BE$45,'Occupancy Raw Data'!I$3,FALSE))/100</f>
        <v>0.61736620031090295</v>
      </c>
      <c r="E47" s="118">
        <f>(VLOOKUP($A47,'Occupancy Raw Data'!$B$8:$BE$45,'Occupancy Raw Data'!J$3,FALSE))/100</f>
        <v>0.66333555407506095</v>
      </c>
      <c r="F47" s="118">
        <f>(VLOOKUP($A47,'Occupancy Raw Data'!$B$8:$BE$45,'Occupancy Raw Data'!K$3,FALSE))/100</f>
        <v>0.63046857650455201</v>
      </c>
      <c r="G47" s="119">
        <f>(VLOOKUP($A47,'Occupancy Raw Data'!$B$8:$BE$45,'Occupancy Raw Data'!L$3,FALSE))/100</f>
        <v>0.59000666222518294</v>
      </c>
      <c r="H47" s="99">
        <f>(VLOOKUP($A47,'Occupancy Raw Data'!$B$8:$BE$45,'Occupancy Raw Data'!N$3,FALSE))/100</f>
        <v>0.69176104819009498</v>
      </c>
      <c r="I47" s="99">
        <f>(VLOOKUP($A47,'Occupancy Raw Data'!$B$8:$BE$45,'Occupancy Raw Data'!O$3,FALSE))/100</f>
        <v>0.76171441261381301</v>
      </c>
      <c r="J47" s="119">
        <f>(VLOOKUP($A47,'Occupancy Raw Data'!$B$8:$BE$45,'Occupancy Raw Data'!P$3,FALSE))/100</f>
        <v>0.726737730401954</v>
      </c>
      <c r="K47" s="120">
        <f>(VLOOKUP($A47,'Occupancy Raw Data'!$B$8:$BE$45,'Occupancy Raw Data'!R$3,FALSE))/100</f>
        <v>0.62907268170426001</v>
      </c>
      <c r="M47" s="121">
        <f>VLOOKUP($A47,'ADR Raw Data'!$B$6:$BE$43,'ADR Raw Data'!G$1,FALSE)</f>
        <v>95.389876053544796</v>
      </c>
      <c r="N47" s="122">
        <f>VLOOKUP($A47,'ADR Raw Data'!$B$6:$BE$43,'ADR Raw Data'!H$1,FALSE)</f>
        <v>108.825392709507</v>
      </c>
      <c r="O47" s="122">
        <f>VLOOKUP($A47,'ADR Raw Data'!$B$6:$BE$43,'ADR Raw Data'!I$1,FALSE)</f>
        <v>111.48080215827299</v>
      </c>
      <c r="P47" s="122">
        <f>VLOOKUP($A47,'ADR Raw Data'!$B$6:$BE$43,'ADR Raw Data'!J$1,FALSE)</f>
        <v>113.99580515567401</v>
      </c>
      <c r="Q47" s="122">
        <f>VLOOKUP($A47,'ADR Raw Data'!$B$6:$BE$43,'ADR Raw Data'!K$1,FALSE)</f>
        <v>122.424491017964</v>
      </c>
      <c r="R47" s="123">
        <f>VLOOKUP($A47,'ADR Raw Data'!$B$6:$BE$43,'ADR Raw Data'!L$1,FALSE)</f>
        <v>111.410040650406</v>
      </c>
      <c r="S47" s="122">
        <f>VLOOKUP($A47,'ADR Raw Data'!$B$6:$BE$43,'ADR Raw Data'!N$1,FALSE)</f>
        <v>144.77623434991901</v>
      </c>
      <c r="T47" s="122">
        <f>VLOOKUP($A47,'ADR Raw Data'!$B$6:$BE$43,'ADR Raw Data'!O$1,FALSE)</f>
        <v>152.88227405247801</v>
      </c>
      <c r="U47" s="123">
        <f>VLOOKUP($A47,'ADR Raw Data'!$B$6:$BE$43,'ADR Raw Data'!P$1,FALSE)</f>
        <v>149.02431932773101</v>
      </c>
      <c r="V47" s="124">
        <f>VLOOKUP($A47,'ADR Raw Data'!$B$6:$BE$43,'ADR Raw Data'!R$1,FALSE)</f>
        <v>123.825465227696</v>
      </c>
      <c r="X47" s="121">
        <f>VLOOKUP($A47,'RevPAR Raw Data'!$B$6:$BE$43,'RevPAR Raw Data'!G$1,FALSE)</f>
        <v>42.727377304019498</v>
      </c>
      <c r="Y47" s="122">
        <f>VLOOKUP($A47,'RevPAR Raw Data'!$B$6:$BE$43,'RevPAR Raw Data'!H$1,FALSE)</f>
        <v>64.309209415944906</v>
      </c>
      <c r="Z47" s="122">
        <f>VLOOKUP($A47,'RevPAR Raw Data'!$B$6:$BE$43,'RevPAR Raw Data'!I$1,FALSE)</f>
        <v>68.824479236064803</v>
      </c>
      <c r="AA47" s="122">
        <f>VLOOKUP($A47,'RevPAR Raw Data'!$B$6:$BE$43,'RevPAR Raw Data'!J$1,FALSE)</f>
        <v>75.617470575172106</v>
      </c>
      <c r="AB47" s="122">
        <f>VLOOKUP($A47,'RevPAR Raw Data'!$B$6:$BE$43,'RevPAR Raw Data'!K$1,FALSE)</f>
        <v>77.184794581390094</v>
      </c>
      <c r="AC47" s="123">
        <f>VLOOKUP($A47,'RevPAR Raw Data'!$B$6:$BE$43,'RevPAR Raw Data'!L$1,FALSE)</f>
        <v>65.732666222518304</v>
      </c>
      <c r="AD47" s="122">
        <f>VLOOKUP($A47,'RevPAR Raw Data'!$B$6:$BE$43,'RevPAR Raw Data'!N$1,FALSE)</f>
        <v>100.150559626915</v>
      </c>
      <c r="AE47" s="122">
        <f>VLOOKUP($A47,'RevPAR Raw Data'!$B$6:$BE$43,'RevPAR Raw Data'!O$1,FALSE)</f>
        <v>116.45263157894701</v>
      </c>
      <c r="AF47" s="123">
        <f>VLOOKUP($A47,'RevPAR Raw Data'!$B$6:$BE$43,'RevPAR Raw Data'!P$1,FALSE)</f>
        <v>108.301595602931</v>
      </c>
      <c r="AG47" s="124">
        <f>VLOOKUP($A47,'RevPAR Raw Data'!$B$6:$BE$43,'RevPAR Raw Data'!R$1,FALSE)</f>
        <v>77.895217474064907</v>
      </c>
    </row>
    <row r="48" spans="1:33" ht="14.25">
      <c r="A48" s="101" t="s">
        <v>123</v>
      </c>
      <c r="B48" s="89">
        <f>(VLOOKUP($A47,'Occupancy Raw Data'!$B$8:$BE$51,'Occupancy Raw Data'!T$3,FALSE))/100</f>
        <v>1.6559389103677101E-3</v>
      </c>
      <c r="C48" s="90">
        <f>(VLOOKUP($A47,'Occupancy Raw Data'!$B$8:$BE$51,'Occupancy Raw Data'!U$3,FALSE))/100</f>
        <v>-1.5871097662803799E-2</v>
      </c>
      <c r="D48" s="90">
        <f>(VLOOKUP($A47,'Occupancy Raw Data'!$B$8:$BE$51,'Occupancy Raw Data'!V$3,FALSE))/100</f>
        <v>-2.08562869231383E-2</v>
      </c>
      <c r="E48" s="90">
        <f>(VLOOKUP($A47,'Occupancy Raw Data'!$B$8:$BE$51,'Occupancy Raw Data'!W$3,FALSE))/100</f>
        <v>7.64988420418133E-2</v>
      </c>
      <c r="F48" s="90">
        <f>(VLOOKUP($A47,'Occupancy Raw Data'!$B$8:$BE$51,'Occupancy Raw Data'!X$3,FALSE))/100</f>
        <v>6.6215218701625098E-2</v>
      </c>
      <c r="G48" s="90">
        <f>(VLOOKUP($A47,'Occupancy Raw Data'!$B$8:$BE$51,'Occupancy Raw Data'!Y$3,FALSE))/100</f>
        <v>2.2300651215846599E-2</v>
      </c>
      <c r="H48" s="91">
        <f>(VLOOKUP($A47,'Occupancy Raw Data'!$B$8:$BE$51,'Occupancy Raw Data'!AA$3,FALSE))/100</f>
        <v>0.16248602181057401</v>
      </c>
      <c r="I48" s="91">
        <f>(VLOOKUP($A47,'Occupancy Raw Data'!$B$8:$BE$51,'Occupancy Raw Data'!AB$3,FALSE))/100</f>
        <v>0.32229152311933296</v>
      </c>
      <c r="J48" s="90">
        <f>(VLOOKUP($A47,'Occupancy Raw Data'!$B$8:$BE$51,'Occupancy Raw Data'!AC$3,FALSE))/100</f>
        <v>0.24109149389149098</v>
      </c>
      <c r="K48" s="92">
        <f>(VLOOKUP($A47,'Occupancy Raw Data'!$B$8:$BE$51,'Occupancy Raw Data'!AE$3,FALSE))/100</f>
        <v>8.5461599839199792E-2</v>
      </c>
      <c r="M48" s="89">
        <f>(VLOOKUP($A47,'ADR Raw Data'!$B$6:$BE$49,'ADR Raw Data'!T$1,FALSE))/100</f>
        <v>1.4455808019599401E-2</v>
      </c>
      <c r="N48" s="90">
        <f>(VLOOKUP($A47,'ADR Raw Data'!$B$6:$BE$49,'ADR Raw Data'!U$1,FALSE))/100</f>
        <v>5.1589029938907204E-2</v>
      </c>
      <c r="O48" s="90">
        <f>(VLOOKUP($A47,'ADR Raw Data'!$B$6:$BE$49,'ADR Raw Data'!V$1,FALSE))/100</f>
        <v>5.4810509746274397E-2</v>
      </c>
      <c r="P48" s="90">
        <f>(VLOOKUP($A47,'ADR Raw Data'!$B$6:$BE$49,'ADR Raw Data'!W$1,FALSE))/100</f>
        <v>8.3234017361435098E-2</v>
      </c>
      <c r="Q48" s="90">
        <f>(VLOOKUP($A47,'ADR Raw Data'!$B$6:$BE$49,'ADR Raw Data'!X$1,FALSE))/100</f>
        <v>0.175811646102147</v>
      </c>
      <c r="R48" s="90">
        <f>(VLOOKUP($A47,'ADR Raw Data'!$B$6:$BE$49,'ADR Raw Data'!Y$1,FALSE))/100</f>
        <v>8.1592784740670096E-2</v>
      </c>
      <c r="S48" s="91">
        <f>(VLOOKUP($A47,'ADR Raw Data'!$B$6:$BE$49,'ADR Raw Data'!AA$1,FALSE))/100</f>
        <v>0.32793066596069403</v>
      </c>
      <c r="T48" s="91">
        <f>(VLOOKUP($A47,'ADR Raw Data'!$B$6:$BE$49,'ADR Raw Data'!AB$1,FALSE))/100</f>
        <v>0.43690772339956502</v>
      </c>
      <c r="U48" s="90">
        <f>(VLOOKUP($A47,'ADR Raw Data'!$B$6:$BE$49,'ADR Raw Data'!AC$1,FALSE))/100</f>
        <v>0.38329178080220799</v>
      </c>
      <c r="V48" s="92">
        <f>(VLOOKUP($A47,'ADR Raw Data'!$B$6:$BE$49,'ADR Raw Data'!AE$1,FALSE))/100</f>
        <v>0.18640996473868701</v>
      </c>
      <c r="X48" s="89">
        <f>(VLOOKUP($A47,'RevPAR Raw Data'!$B$6:$BE$43,'RevPAR Raw Data'!T$1,FALSE))/100</f>
        <v>1.61356848649476E-2</v>
      </c>
      <c r="Y48" s="90">
        <f>(VLOOKUP($A47,'RevPAR Raw Data'!$B$6:$BE$43,'RevPAR Raw Data'!U$1,FALSE))/100</f>
        <v>3.4899157743613601E-2</v>
      </c>
      <c r="Z48" s="90">
        <f>(VLOOKUP($A47,'RevPAR Raw Data'!$B$6:$BE$43,'RevPAR Raw Data'!V$1,FALSE))/100</f>
        <v>3.28110791054642E-2</v>
      </c>
      <c r="AA48" s="90">
        <f>(VLOOKUP($A47,'RevPAR Raw Data'!$B$6:$BE$43,'RevPAR Raw Data'!W$1,FALSE))/100</f>
        <v>0.166100165349886</v>
      </c>
      <c r="AB48" s="90">
        <f>(VLOOKUP($A47,'RevPAR Raw Data'!$B$6:$BE$43,'RevPAR Raw Data'!X$1,FALSE))/100</f>
        <v>0.25366827140071901</v>
      </c>
      <c r="AC48" s="90">
        <f>(VLOOKUP($A47,'RevPAR Raw Data'!$B$6:$BE$43,'RevPAR Raw Data'!Y$1,FALSE))/100</f>
        <v>0.105713008190748</v>
      </c>
      <c r="AD48" s="91">
        <f>(VLOOKUP($A47,'RevPAR Raw Data'!$B$6:$BE$43,'RevPAR Raw Data'!AA$1,FALSE))/100</f>
        <v>0.54370083711291495</v>
      </c>
      <c r="AE48" s="91">
        <f>(VLOOKUP($A47,'RevPAR Raw Data'!$B$6:$BE$43,'RevPAR Raw Data'!AB$1,FALSE))/100</f>
        <v>0.90001090215594404</v>
      </c>
      <c r="AF48" s="90">
        <f>(VLOOKUP($A47,'RevPAR Raw Data'!$B$6:$BE$43,'RevPAR Raw Data'!AC$1,FALSE))/100</f>
        <v>0.71679166272363304</v>
      </c>
      <c r="AG48" s="92">
        <f>(VLOOKUP($A47,'RevPAR Raw Data'!$B$6:$BE$43,'RevPAR Raw Data'!AE$1,FALSE))/100</f>
        <v>0.28780245839042401</v>
      </c>
    </row>
    <row r="49" spans="1:33">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c r="A50" s="116" t="s">
        <v>80</v>
      </c>
      <c r="B50" s="117">
        <f>(VLOOKUP($A50,'Occupancy Raw Data'!$B$8:$BE$45,'Occupancy Raw Data'!G$3,FALSE))/100</f>
        <v>0.45369324599051197</v>
      </c>
      <c r="C50" s="118">
        <f>(VLOOKUP($A50,'Occupancy Raw Data'!$B$8:$BE$45,'Occupancy Raw Data'!H$3,FALSE))/100</f>
        <v>0.52179805737519702</v>
      </c>
      <c r="D50" s="118">
        <f>(VLOOKUP($A50,'Occupancy Raw Data'!$B$8:$BE$45,'Occupancy Raw Data'!I$3,FALSE))/100</f>
        <v>0.56460356900835695</v>
      </c>
      <c r="E50" s="118">
        <f>(VLOOKUP($A50,'Occupancy Raw Data'!$B$8:$BE$45,'Occupancy Raw Data'!J$3,FALSE))/100</f>
        <v>0.60650553422181996</v>
      </c>
      <c r="F50" s="118">
        <f>(VLOOKUP($A50,'Occupancy Raw Data'!$B$8:$BE$45,'Occupancy Raw Data'!K$3,FALSE))/100</f>
        <v>0.65631353060763398</v>
      </c>
      <c r="G50" s="119">
        <f>(VLOOKUP($A50,'Occupancy Raw Data'!$B$8:$BE$45,'Occupancy Raw Data'!L$3,FALSE))/100</f>
        <v>0.560582787440704</v>
      </c>
      <c r="H50" s="99">
        <f>(VLOOKUP($A50,'Occupancy Raw Data'!$B$8:$BE$45,'Occupancy Raw Data'!N$3,FALSE))/100</f>
        <v>0.78314885927264499</v>
      </c>
      <c r="I50" s="99">
        <f>(VLOOKUP($A50,'Occupancy Raw Data'!$B$8:$BE$45,'Occupancy Raw Data'!O$3,FALSE))/100</f>
        <v>0.76914388976733605</v>
      </c>
      <c r="J50" s="119">
        <f>(VLOOKUP($A50,'Occupancy Raw Data'!$B$8:$BE$45,'Occupancy Raw Data'!P$3,FALSE))/100</f>
        <v>0.77614637451999002</v>
      </c>
      <c r="K50" s="120">
        <f>(VLOOKUP($A50,'Occupancy Raw Data'!$B$8:$BE$45,'Occupancy Raw Data'!R$3,FALSE))/100</f>
        <v>0.62217238374907202</v>
      </c>
      <c r="M50" s="121">
        <f>VLOOKUP($A50,'ADR Raw Data'!$B$6:$BE$43,'ADR Raw Data'!G$1,FALSE)</f>
        <v>97.992703510082094</v>
      </c>
      <c r="N50" s="122">
        <f>VLOOKUP($A50,'ADR Raw Data'!$B$6:$BE$43,'ADR Raw Data'!H$1,FALSE)</f>
        <v>100.691662337662</v>
      </c>
      <c r="O50" s="122">
        <f>VLOOKUP($A50,'ADR Raw Data'!$B$6:$BE$43,'ADR Raw Data'!I$1,FALSE)</f>
        <v>104.736663332666</v>
      </c>
      <c r="P50" s="122">
        <f>VLOOKUP($A50,'ADR Raw Data'!$B$6:$BE$43,'ADR Raw Data'!J$1,FALSE)</f>
        <v>107.882446927374</v>
      </c>
      <c r="Q50" s="122">
        <f>VLOOKUP($A50,'ADR Raw Data'!$B$6:$BE$43,'ADR Raw Data'!K$1,FALSE)</f>
        <v>111.297809327138</v>
      </c>
      <c r="R50" s="123">
        <f>VLOOKUP($A50,'ADR Raw Data'!$B$6:$BE$43,'ADR Raw Data'!L$1,FALSE)</f>
        <v>105.10904057702299</v>
      </c>
      <c r="S50" s="122">
        <f>VLOOKUP($A50,'ADR Raw Data'!$B$6:$BE$43,'ADR Raw Data'!N$1,FALSE)</f>
        <v>146.57551341217101</v>
      </c>
      <c r="T50" s="122">
        <f>VLOOKUP($A50,'ADR Raw Data'!$B$6:$BE$43,'ADR Raw Data'!O$1,FALSE)</f>
        <v>148.07653450807601</v>
      </c>
      <c r="U50" s="123">
        <f>VLOOKUP($A50,'ADR Raw Data'!$B$6:$BE$43,'ADR Raw Data'!P$1,FALSE)</f>
        <v>147.31925276484199</v>
      </c>
      <c r="V50" s="124">
        <f>VLOOKUP($A50,'ADR Raw Data'!$B$6:$BE$43,'ADR Raw Data'!R$1,FALSE)</f>
        <v>120.153701148829</v>
      </c>
      <c r="X50" s="121">
        <f>VLOOKUP($A50,'RevPAR Raw Data'!$B$6:$BE$43,'RevPAR Raw Data'!G$1,FALSE)</f>
        <v>44.458627738875002</v>
      </c>
      <c r="Y50" s="122">
        <f>VLOOKUP($A50,'RevPAR Raw Data'!$B$6:$BE$43,'RevPAR Raw Data'!H$1,FALSE)</f>
        <v>52.540713801671501</v>
      </c>
      <c r="Z50" s="122">
        <f>VLOOKUP($A50,'RevPAR Raw Data'!$B$6:$BE$43,'RevPAR Raw Data'!I$1,FALSE)</f>
        <v>59.134693923650303</v>
      </c>
      <c r="AA50" s="122">
        <f>VLOOKUP($A50,'RevPAR Raw Data'!$B$6:$BE$43,'RevPAR Raw Data'!J$1,FALSE)</f>
        <v>65.431301106844302</v>
      </c>
      <c r="AB50" s="122">
        <f>VLOOKUP($A50,'RevPAR Raw Data'!$B$6:$BE$43,'RevPAR Raw Data'!K$1,FALSE)</f>
        <v>73.046258188389402</v>
      </c>
      <c r="AC50" s="123">
        <f>VLOOKUP($A50,'RevPAR Raw Data'!$B$6:$BE$43,'RevPAR Raw Data'!L$1,FALSE)</f>
        <v>58.922318951886098</v>
      </c>
      <c r="AD50" s="122">
        <f>VLOOKUP($A50,'RevPAR Raw Data'!$B$6:$BE$43,'RevPAR Raw Data'!N$1,FALSE)</f>
        <v>114.790446126044</v>
      </c>
      <c r="AE50" s="122">
        <f>VLOOKUP($A50,'RevPAR Raw Data'!$B$6:$BE$43,'RevPAR Raw Data'!O$1,FALSE)</f>
        <v>113.89216173480899</v>
      </c>
      <c r="AF50" s="123">
        <f>VLOOKUP($A50,'RevPAR Raw Data'!$B$6:$BE$43,'RevPAR Raw Data'!P$1,FALSE)</f>
        <v>114.34130393042599</v>
      </c>
      <c r="AG50" s="124">
        <f>VLOOKUP($A50,'RevPAR Raw Data'!$B$6:$BE$43,'RevPAR Raw Data'!R$1,FALSE)</f>
        <v>74.756314660040601</v>
      </c>
    </row>
    <row r="51" spans="1:33" ht="14.25">
      <c r="A51" s="101" t="s">
        <v>123</v>
      </c>
      <c r="B51" s="89">
        <f>(VLOOKUP($A50,'Occupancy Raw Data'!$B$8:$BE$51,'Occupancy Raw Data'!T$3,FALSE))/100</f>
        <v>-2.2138575102795201E-3</v>
      </c>
      <c r="C51" s="90">
        <f>(VLOOKUP($A50,'Occupancy Raw Data'!$B$8:$BE$51,'Occupancy Raw Data'!U$3,FALSE))/100</f>
        <v>1.1520712760262399E-2</v>
      </c>
      <c r="D51" s="90">
        <f>(VLOOKUP($A50,'Occupancy Raw Data'!$B$8:$BE$51,'Occupancy Raw Data'!V$3,FALSE))/100</f>
        <v>3.7986573879616702E-2</v>
      </c>
      <c r="E51" s="90">
        <f>(VLOOKUP($A50,'Occupancy Raw Data'!$B$8:$BE$51,'Occupancy Raw Data'!W$3,FALSE))/100</f>
        <v>4.6802945109201702E-2</v>
      </c>
      <c r="F51" s="90">
        <f>(VLOOKUP($A50,'Occupancy Raw Data'!$B$8:$BE$51,'Occupancy Raw Data'!X$3,FALSE))/100</f>
        <v>5.7527094026535899E-2</v>
      </c>
      <c r="G51" s="90">
        <f>(VLOOKUP($A50,'Occupancy Raw Data'!$B$8:$BE$51,'Occupancy Raw Data'!Y$3,FALSE))/100</f>
        <v>3.2572492198552898E-2</v>
      </c>
      <c r="H51" s="91">
        <f>(VLOOKUP($A50,'Occupancy Raw Data'!$B$8:$BE$51,'Occupancy Raw Data'!AA$3,FALSE))/100</f>
        <v>0.198267965236086</v>
      </c>
      <c r="I51" s="91">
        <f>(VLOOKUP($A50,'Occupancy Raw Data'!$B$8:$BE$51,'Occupancy Raw Data'!AB$3,FALSE))/100</f>
        <v>0.41578914876914402</v>
      </c>
      <c r="J51" s="90">
        <f>(VLOOKUP($A50,'Occupancy Raw Data'!$B$8:$BE$51,'Occupancy Raw Data'!AC$3,FALSE))/100</f>
        <v>0.29700463418083201</v>
      </c>
      <c r="K51" s="92">
        <f>(VLOOKUP($A50,'Occupancy Raw Data'!$B$8:$BE$51,'Occupancy Raw Data'!AE$3,FALSE))/100</f>
        <v>0.11348626225584599</v>
      </c>
      <c r="M51" s="89">
        <f>(VLOOKUP($A50,'ADR Raw Data'!$B$6:$BE$49,'ADR Raw Data'!T$1,FALSE))/100</f>
        <v>-4.68111352024905E-2</v>
      </c>
      <c r="N51" s="90">
        <f>(VLOOKUP($A50,'ADR Raw Data'!$B$6:$BE$49,'ADR Raw Data'!U$1,FALSE))/100</f>
        <v>-3.2576900772134196E-2</v>
      </c>
      <c r="O51" s="90">
        <f>(VLOOKUP($A50,'ADR Raw Data'!$B$6:$BE$49,'ADR Raw Data'!V$1,FALSE))/100</f>
        <v>8.4677256207804693E-3</v>
      </c>
      <c r="P51" s="90">
        <f>(VLOOKUP($A50,'ADR Raw Data'!$B$6:$BE$49,'ADR Raw Data'!W$1,FALSE))/100</f>
        <v>2.7989887109179001E-2</v>
      </c>
      <c r="Q51" s="90">
        <f>(VLOOKUP($A50,'ADR Raw Data'!$B$6:$BE$49,'ADR Raw Data'!X$1,FALSE))/100</f>
        <v>3.2100198006901601E-2</v>
      </c>
      <c r="R51" s="90">
        <f>(VLOOKUP($A50,'ADR Raw Data'!$B$6:$BE$49,'ADR Raw Data'!Y$1,FALSE))/100</f>
        <v>2.3207179714502201E-3</v>
      </c>
      <c r="S51" s="91">
        <f>(VLOOKUP($A50,'ADR Raw Data'!$B$6:$BE$49,'ADR Raw Data'!AA$1,FALSE))/100</f>
        <v>0.15590728593515299</v>
      </c>
      <c r="T51" s="91">
        <f>(VLOOKUP($A50,'ADR Raw Data'!$B$6:$BE$49,'ADR Raw Data'!AB$1,FALSE))/100</f>
        <v>0.220211667851924</v>
      </c>
      <c r="U51" s="90">
        <f>(VLOOKUP($A50,'ADR Raw Data'!$B$6:$BE$49,'ADR Raw Data'!AC$1,FALSE))/100</f>
        <v>0.18489903536198501</v>
      </c>
      <c r="V51" s="92">
        <f>(VLOOKUP($A50,'ADR Raw Data'!$B$6:$BE$49,'ADR Raw Data'!AE$1,FALSE))/100</f>
        <v>8.4206626523814887E-2</v>
      </c>
      <c r="X51" s="89">
        <f>(VLOOKUP($A50,'RevPAR Raw Data'!$B$6:$BE$43,'RevPAR Raw Data'!T$1,FALSE))/100</f>
        <v>-4.89213595295373E-2</v>
      </c>
      <c r="Y51" s="90">
        <f>(VLOOKUP($A50,'RevPAR Raw Data'!$B$6:$BE$43,'RevPAR Raw Data'!U$1,FALSE))/100</f>
        <v>-2.14314971282871E-2</v>
      </c>
      <c r="Z51" s="90">
        <f>(VLOOKUP($A50,'RevPAR Raw Data'!$B$6:$BE$43,'RevPAR Raw Data'!V$1,FALSE))/100</f>
        <v>4.6775959385283297E-2</v>
      </c>
      <c r="AA51" s="90">
        <f>(VLOOKUP($A50,'RevPAR Raw Data'!$B$6:$BE$43,'RevPAR Raw Data'!W$1,FALSE))/100</f>
        <v>7.6102841368364399E-2</v>
      </c>
      <c r="AB51" s="90">
        <f>(VLOOKUP($A50,'RevPAR Raw Data'!$B$6:$BE$43,'RevPAR Raw Data'!X$1,FALSE))/100</f>
        <v>9.1473923142450994E-2</v>
      </c>
      <c r="AC51" s="90">
        <f>(VLOOKUP($A50,'RevPAR Raw Data'!$B$6:$BE$43,'RevPAR Raw Data'!Y$1,FALSE))/100</f>
        <v>3.4968801738023199E-2</v>
      </c>
      <c r="AD51" s="91">
        <f>(VLOOKUP($A50,'RevPAR Raw Data'!$B$6:$BE$43,'RevPAR Raw Data'!AA$1,FALSE))/100</f>
        <v>0.38508667151908299</v>
      </c>
      <c r="AE51" s="91">
        <f>(VLOOKUP($A50,'RevPAR Raw Data'!$B$6:$BE$43,'RevPAR Raw Data'!AB$1,FALSE))/100</f>
        <v>0.72756243854625391</v>
      </c>
      <c r="AF51" s="90">
        <f>(VLOOKUP($A50,'RevPAR Raw Data'!$B$6:$BE$43,'RevPAR Raw Data'!AC$1,FALSE))/100</f>
        <v>0.53681953990089393</v>
      </c>
      <c r="AG51" s="92">
        <f>(VLOOKUP($A50,'RevPAR Raw Data'!$B$6:$BE$43,'RevPAR Raw Data'!AE$1,FALSE))/100</f>
        <v>0.20724918408102203</v>
      </c>
    </row>
    <row r="52" spans="1:33">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c r="A53" s="116" t="s">
        <v>81</v>
      </c>
      <c r="B53" s="117">
        <f>(VLOOKUP($A53,'Occupancy Raw Data'!$B$8:$BE$45,'Occupancy Raw Data'!G$3,FALSE))/100</f>
        <v>0.41228668941979502</v>
      </c>
      <c r="C53" s="118">
        <f>(VLOOKUP($A53,'Occupancy Raw Data'!$B$8:$BE$45,'Occupancy Raw Data'!H$3,FALSE))/100</f>
        <v>0.55017064846416297</v>
      </c>
      <c r="D53" s="118">
        <f>(VLOOKUP($A53,'Occupancy Raw Data'!$B$8:$BE$45,'Occupancy Raw Data'!I$3,FALSE))/100</f>
        <v>0.58771331058020404</v>
      </c>
      <c r="E53" s="118">
        <f>(VLOOKUP($A53,'Occupancy Raw Data'!$B$8:$BE$45,'Occupancy Raw Data'!J$3,FALSE))/100</f>
        <v>0.58156996587030696</v>
      </c>
      <c r="F53" s="118">
        <f>(VLOOKUP($A53,'Occupancy Raw Data'!$B$8:$BE$45,'Occupancy Raw Data'!K$3,FALSE))/100</f>
        <v>0.56109215017064795</v>
      </c>
      <c r="G53" s="119">
        <f>(VLOOKUP($A53,'Occupancy Raw Data'!$B$8:$BE$45,'Occupancy Raw Data'!L$3,FALSE))/100</f>
        <v>0.53856655290102307</v>
      </c>
      <c r="H53" s="99">
        <f>(VLOOKUP($A53,'Occupancy Raw Data'!$B$8:$BE$45,'Occupancy Raw Data'!N$3,FALSE))/100</f>
        <v>0.57269624573378797</v>
      </c>
      <c r="I53" s="99">
        <f>(VLOOKUP($A53,'Occupancy Raw Data'!$B$8:$BE$45,'Occupancy Raw Data'!O$3,FALSE))/100</f>
        <v>0.53242320819112599</v>
      </c>
      <c r="J53" s="119">
        <f>(VLOOKUP($A53,'Occupancy Raw Data'!$B$8:$BE$45,'Occupancy Raw Data'!P$3,FALSE))/100</f>
        <v>0.55255972696245703</v>
      </c>
      <c r="K53" s="120">
        <f>(VLOOKUP($A53,'Occupancy Raw Data'!$B$8:$BE$45,'Occupancy Raw Data'!R$3,FALSE))/100</f>
        <v>0.54256460263286199</v>
      </c>
      <c r="M53" s="121">
        <f>VLOOKUP($A53,'ADR Raw Data'!$B$6:$BE$43,'ADR Raw Data'!G$1,FALSE)</f>
        <v>84.608658940397305</v>
      </c>
      <c r="N53" s="122">
        <f>VLOOKUP($A53,'ADR Raw Data'!$B$6:$BE$43,'ADR Raw Data'!H$1,FALSE)</f>
        <v>89.703436724565705</v>
      </c>
      <c r="O53" s="122">
        <f>VLOOKUP($A53,'ADR Raw Data'!$B$6:$BE$43,'ADR Raw Data'!I$1,FALSE)</f>
        <v>89.435470383275202</v>
      </c>
      <c r="P53" s="122">
        <f>VLOOKUP($A53,'ADR Raw Data'!$B$6:$BE$43,'ADR Raw Data'!J$1,FALSE)</f>
        <v>89.651291079812196</v>
      </c>
      <c r="Q53" s="122">
        <f>VLOOKUP($A53,'ADR Raw Data'!$B$6:$BE$43,'ADR Raw Data'!K$1,FALSE)</f>
        <v>88.237834549878301</v>
      </c>
      <c r="R53" s="123">
        <f>VLOOKUP($A53,'ADR Raw Data'!$B$6:$BE$43,'ADR Raw Data'!L$1,FALSE)</f>
        <v>88.548273764258496</v>
      </c>
      <c r="S53" s="122">
        <f>VLOOKUP($A53,'ADR Raw Data'!$B$6:$BE$43,'ADR Raw Data'!N$1,FALSE)</f>
        <v>93.323158522049994</v>
      </c>
      <c r="T53" s="122">
        <f>VLOOKUP($A53,'ADR Raw Data'!$B$6:$BE$43,'ADR Raw Data'!O$1,FALSE)</f>
        <v>92.752858974358901</v>
      </c>
      <c r="U53" s="123">
        <f>VLOOKUP($A53,'ADR Raw Data'!$B$6:$BE$43,'ADR Raw Data'!P$1,FALSE)</f>
        <v>93.048400247065999</v>
      </c>
      <c r="V53" s="124">
        <f>VLOOKUP($A53,'ADR Raw Data'!$B$6:$BE$43,'ADR Raw Data'!R$1,FALSE)</f>
        <v>89.857710280373794</v>
      </c>
      <c r="X53" s="121">
        <f>VLOOKUP($A53,'RevPAR Raw Data'!$B$6:$BE$43,'RevPAR Raw Data'!G$1,FALSE)</f>
        <v>34.883023890784898</v>
      </c>
      <c r="Y53" s="122">
        <f>VLOOKUP($A53,'RevPAR Raw Data'!$B$6:$BE$43,'RevPAR Raw Data'!H$1,FALSE)</f>
        <v>49.352197952218397</v>
      </c>
      <c r="Z53" s="122">
        <f>VLOOKUP($A53,'RevPAR Raw Data'!$B$6:$BE$43,'RevPAR Raw Data'!I$1,FALSE)</f>
        <v>52.562416382252501</v>
      </c>
      <c r="AA53" s="122">
        <f>VLOOKUP($A53,'RevPAR Raw Data'!$B$6:$BE$43,'RevPAR Raw Data'!J$1,FALSE)</f>
        <v>52.138498293515298</v>
      </c>
      <c r="AB53" s="122">
        <f>VLOOKUP($A53,'RevPAR Raw Data'!$B$6:$BE$43,'RevPAR Raw Data'!K$1,FALSE)</f>
        <v>49.509556313993102</v>
      </c>
      <c r="AC53" s="123">
        <f>VLOOKUP($A53,'RevPAR Raw Data'!$B$6:$BE$43,'RevPAR Raw Data'!L$1,FALSE)</f>
        <v>47.689138566552899</v>
      </c>
      <c r="AD53" s="122">
        <f>VLOOKUP($A53,'RevPAR Raw Data'!$B$6:$BE$43,'RevPAR Raw Data'!N$1,FALSE)</f>
        <v>53.445822525597201</v>
      </c>
      <c r="AE53" s="122">
        <f>VLOOKUP($A53,'RevPAR Raw Data'!$B$6:$BE$43,'RevPAR Raw Data'!O$1,FALSE)</f>
        <v>49.383774744027299</v>
      </c>
      <c r="AF53" s="123">
        <f>VLOOKUP($A53,'RevPAR Raw Data'!$B$6:$BE$43,'RevPAR Raw Data'!P$1,FALSE)</f>
        <v>51.4147986348122</v>
      </c>
      <c r="AG53" s="124">
        <f>VLOOKUP($A53,'RevPAR Raw Data'!$B$6:$BE$43,'RevPAR Raw Data'!R$1,FALSE)</f>
        <v>48.753612871769803</v>
      </c>
    </row>
    <row r="54" spans="1:33" ht="14.25">
      <c r="A54" s="101" t="s">
        <v>123</v>
      </c>
      <c r="B54" s="89">
        <f>(VLOOKUP($A53,'Occupancy Raw Data'!$B$8:$BE$51,'Occupancy Raw Data'!T$3,FALSE))/100</f>
        <v>1.22450976794255E-2</v>
      </c>
      <c r="C54" s="90">
        <f>(VLOOKUP($A53,'Occupancy Raw Data'!$B$8:$BE$51,'Occupancy Raw Data'!U$3,FALSE))/100</f>
        <v>-3.3674630261660898E-2</v>
      </c>
      <c r="D54" s="90">
        <f>(VLOOKUP($A53,'Occupancy Raw Data'!$B$8:$BE$51,'Occupancy Raw Data'!V$3,FALSE))/100</f>
        <v>1.7910537920202901E-2</v>
      </c>
      <c r="E54" s="90">
        <f>(VLOOKUP($A53,'Occupancy Raw Data'!$B$8:$BE$51,'Occupancy Raw Data'!W$3,FALSE))/100</f>
        <v>-3.0716723549488002E-2</v>
      </c>
      <c r="F54" s="90">
        <f>(VLOOKUP($A53,'Occupancy Raw Data'!$B$8:$BE$51,'Occupancy Raw Data'!X$3,FALSE))/100</f>
        <v>5.15680516194095E-2</v>
      </c>
      <c r="G54" s="90">
        <f>(VLOOKUP($A53,'Occupancy Raw Data'!$B$8:$BE$51,'Occupancy Raw Data'!Y$3,FALSE))/100</f>
        <v>1.95026816187225E-3</v>
      </c>
      <c r="H54" s="91">
        <f>(VLOOKUP($A53,'Occupancy Raw Data'!$B$8:$BE$51,'Occupancy Raw Data'!AA$3,FALSE))/100</f>
        <v>5.1734392299316402E-2</v>
      </c>
      <c r="I54" s="91">
        <f>(VLOOKUP($A53,'Occupancy Raw Data'!$B$8:$BE$51,'Occupancy Raw Data'!AB$3,FALSE))/100</f>
        <v>0.14150202695124101</v>
      </c>
      <c r="J54" s="90">
        <f>(VLOOKUP($A53,'Occupancy Raw Data'!$B$8:$BE$51,'Occupancy Raw Data'!AC$3,FALSE))/100</f>
        <v>9.3150651174825294E-2</v>
      </c>
      <c r="K54" s="92">
        <f>(VLOOKUP($A53,'Occupancy Raw Data'!$B$8:$BE$51,'Occupancy Raw Data'!AE$3,FALSE))/100</f>
        <v>2.6878732829908502E-2</v>
      </c>
      <c r="M54" s="89">
        <f>(VLOOKUP($A53,'ADR Raw Data'!$B$6:$BE$49,'ADR Raw Data'!T$1,FALSE))/100</f>
        <v>5.9976086561236694E-2</v>
      </c>
      <c r="N54" s="90">
        <f>(VLOOKUP($A53,'ADR Raw Data'!$B$6:$BE$49,'ADR Raw Data'!U$1,FALSE))/100</f>
        <v>4.4316927360190904E-2</v>
      </c>
      <c r="O54" s="90">
        <f>(VLOOKUP($A53,'ADR Raw Data'!$B$6:$BE$49,'ADR Raw Data'!V$1,FALSE))/100</f>
        <v>2.9326021894017604E-2</v>
      </c>
      <c r="P54" s="90">
        <f>(VLOOKUP($A53,'ADR Raw Data'!$B$6:$BE$49,'ADR Raw Data'!W$1,FALSE))/100</f>
        <v>1.84918687388143E-3</v>
      </c>
      <c r="Q54" s="90">
        <f>(VLOOKUP($A53,'ADR Raw Data'!$B$6:$BE$49,'ADR Raw Data'!X$1,FALSE))/100</f>
        <v>1.2600581011303999E-2</v>
      </c>
      <c r="R54" s="90">
        <f>(VLOOKUP($A53,'ADR Raw Data'!$B$6:$BE$49,'ADR Raw Data'!Y$1,FALSE))/100</f>
        <v>2.6802690717407901E-2</v>
      </c>
      <c r="S54" s="91">
        <f>(VLOOKUP($A53,'ADR Raw Data'!$B$6:$BE$49,'ADR Raw Data'!AA$1,FALSE))/100</f>
        <v>5.6470096544154906E-2</v>
      </c>
      <c r="T54" s="91">
        <f>(VLOOKUP($A53,'ADR Raw Data'!$B$6:$BE$49,'ADR Raw Data'!AB$1,FALSE))/100</f>
        <v>8.9895969760761307E-2</v>
      </c>
      <c r="U54" s="90">
        <f>(VLOOKUP($A53,'ADR Raw Data'!$B$6:$BE$49,'ADR Raw Data'!AC$1,FALSE))/100</f>
        <v>7.1448662208394298E-2</v>
      </c>
      <c r="V54" s="92">
        <f>(VLOOKUP($A53,'ADR Raw Data'!$B$6:$BE$49,'ADR Raw Data'!AE$1,FALSE))/100</f>
        <v>3.9987131163704198E-2</v>
      </c>
      <c r="X54" s="89">
        <f>(VLOOKUP($A53,'RevPAR Raw Data'!$B$6:$BE$43,'RevPAR Raw Data'!T$1,FALSE))/100</f>
        <v>7.2955597279034293E-2</v>
      </c>
      <c r="Y54" s="90">
        <f>(VLOOKUP($A53,'RevPAR Raw Data'!$B$6:$BE$43,'RevPAR Raw Data'!U$1,FALSE))/100</f>
        <v>9.1499409553426111E-3</v>
      </c>
      <c r="Z54" s="90">
        <f>(VLOOKUP($A53,'RevPAR Raw Data'!$B$6:$BE$43,'RevPAR Raw Data'!V$1,FALSE))/100</f>
        <v>4.7761804641402096E-2</v>
      </c>
      <c r="AA54" s="90">
        <f>(VLOOKUP($A53,'RevPAR Raw Data'!$B$6:$BE$43,'RevPAR Raw Data'!W$1,FALSE))/100</f>
        <v>-2.8924337637602902E-2</v>
      </c>
      <c r="AB54" s="90">
        <f>(VLOOKUP($A53,'RevPAR Raw Data'!$B$6:$BE$43,'RevPAR Raw Data'!X$1,FALSE))/100</f>
        <v>6.4818420042739106E-2</v>
      </c>
      <c r="AC54" s="90">
        <f>(VLOOKUP($A53,'RevPAR Raw Data'!$B$6:$BE$43,'RevPAR Raw Data'!Y$1,FALSE))/100</f>
        <v>2.88052313136388E-2</v>
      </c>
      <c r="AD54" s="91">
        <f>(VLOOKUP($A53,'RevPAR Raw Data'!$B$6:$BE$43,'RevPAR Raw Data'!AA$1,FALSE))/100</f>
        <v>0.11112593497126699</v>
      </c>
      <c r="AE54" s="91">
        <f>(VLOOKUP($A53,'RevPAR Raw Data'!$B$6:$BE$43,'RevPAR Raw Data'!AB$1,FALSE))/100</f>
        <v>0.244118458647897</v>
      </c>
      <c r="AF54" s="90">
        <f>(VLOOKUP($A53,'RevPAR Raw Data'!$B$6:$BE$43,'RevPAR Raw Data'!AC$1,FALSE))/100</f>
        <v>0.171254802793501</v>
      </c>
      <c r="AG54" s="92">
        <f>(VLOOKUP($A53,'RevPAR Raw Data'!$B$6:$BE$43,'RevPAR Raw Data'!AE$1,FALSE))/100</f>
        <v>6.7940667408796507E-2</v>
      </c>
    </row>
    <row r="55" spans="1:33">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c r="A56" s="116" t="s">
        <v>82</v>
      </c>
      <c r="B56" s="117">
        <f>(VLOOKUP($A56,'Occupancy Raw Data'!$B$8:$BE$45,'Occupancy Raw Data'!G$3,FALSE))/100</f>
        <v>0.41850697737433895</v>
      </c>
      <c r="C56" s="118">
        <f>(VLOOKUP($A56,'Occupancy Raw Data'!$B$8:$BE$45,'Occupancy Raw Data'!H$3,FALSE))/100</f>
        <v>0.52364178295623798</v>
      </c>
      <c r="D56" s="118">
        <f>(VLOOKUP($A56,'Occupancy Raw Data'!$B$8:$BE$45,'Occupancy Raw Data'!I$3,FALSE))/100</f>
        <v>0.53908684460100198</v>
      </c>
      <c r="E56" s="118">
        <f>(VLOOKUP($A56,'Occupancy Raw Data'!$B$8:$BE$45,'Occupancy Raw Data'!J$3,FALSE))/100</f>
        <v>0.56225443706814704</v>
      </c>
      <c r="F56" s="118">
        <f>(VLOOKUP($A56,'Occupancy Raw Data'!$B$8:$BE$45,'Occupancy Raw Data'!K$3,FALSE))/100</f>
        <v>0.59626066928600396</v>
      </c>
      <c r="G56" s="118">
        <f>(VLOOKUP($A56,'Occupancy Raw Data'!$B$8:$BE$45,'Occupancy Raw Data'!L$3,FALSE))/100</f>
        <v>0.52795014225714598</v>
      </c>
      <c r="H56" s="99">
        <f>(VLOOKUP($A56,'Occupancy Raw Data'!$B$8:$BE$45,'Occupancy Raw Data'!N$3,FALSE))/100</f>
        <v>0.70640834575260802</v>
      </c>
      <c r="I56" s="99">
        <f>(VLOOKUP($A56,'Occupancy Raw Data'!$B$8:$BE$45,'Occupancy Raw Data'!O$3,FALSE))/100</f>
        <v>0.67172469855033101</v>
      </c>
      <c r="J56" s="118">
        <f>(VLOOKUP($A56,'Occupancy Raw Data'!$B$8:$BE$45,'Occupancy Raw Data'!P$3,FALSE))/100</f>
        <v>0.68906652215146902</v>
      </c>
      <c r="K56" s="141">
        <f>(VLOOKUP($A56,'Occupancy Raw Data'!$B$8:$BE$45,'Occupancy Raw Data'!R$3,FALSE))/100</f>
        <v>0.57398339365552398</v>
      </c>
      <c r="M56" s="121">
        <f>VLOOKUP($A56,'ADR Raw Data'!$B$6:$BE$43,'ADR Raw Data'!G$1,FALSE)</f>
        <v>115.91989316931</v>
      </c>
      <c r="N56" s="122">
        <f>VLOOKUP($A56,'ADR Raw Data'!$B$6:$BE$43,'ADR Raw Data'!H$1,FALSE)</f>
        <v>121.191686934023</v>
      </c>
      <c r="O56" s="122">
        <f>VLOOKUP($A56,'ADR Raw Data'!$B$6:$BE$43,'ADR Raw Data'!I$1,FALSE)</f>
        <v>111.871621010304</v>
      </c>
      <c r="P56" s="122">
        <f>VLOOKUP($A56,'ADR Raw Data'!$B$6:$BE$43,'ADR Raw Data'!J$1,FALSE)</f>
        <v>110.504354216867</v>
      </c>
      <c r="Q56" s="122">
        <f>VLOOKUP($A56,'ADR Raw Data'!$B$6:$BE$43,'ADR Raw Data'!K$1,FALSE)</f>
        <v>113.60781186094</v>
      </c>
      <c r="R56" s="123">
        <f>VLOOKUP($A56,'ADR Raw Data'!$B$6:$BE$43,'ADR Raw Data'!L$1,FALSE)</f>
        <v>114.463182611373</v>
      </c>
      <c r="S56" s="122">
        <f>VLOOKUP($A56,'ADR Raw Data'!$B$6:$BE$43,'ADR Raw Data'!N$1,FALSE)</f>
        <v>130.52827387802</v>
      </c>
      <c r="T56" s="122">
        <f>VLOOKUP($A56,'ADR Raw Data'!$B$6:$BE$43,'ADR Raw Data'!O$1,FALSE)</f>
        <v>132.10544372730899</v>
      </c>
      <c r="U56" s="123">
        <f>VLOOKUP($A56,'ADR Raw Data'!$B$6:$BE$43,'ADR Raw Data'!P$1,FALSE)</f>
        <v>131.297012386944</v>
      </c>
      <c r="V56" s="124">
        <f>VLOOKUP($A56,'ADR Raw Data'!$B$6:$BE$43,'ADR Raw Data'!R$1,FALSE)</f>
        <v>120.237181683301</v>
      </c>
      <c r="X56" s="121">
        <f>VLOOKUP($A56,'RevPAR Raw Data'!$B$6:$BE$43,'RevPAR Raw Data'!G$1,FALSE)</f>
        <v>48.513284107844399</v>
      </c>
      <c r="Y56" s="122">
        <f>VLOOKUP($A56,'RevPAR Raw Data'!$B$6:$BE$43,'RevPAR Raw Data'!H$1,FALSE)</f>
        <v>63.461031025606196</v>
      </c>
      <c r="Z56" s="122">
        <f>VLOOKUP($A56,'RevPAR Raw Data'!$B$6:$BE$43,'RevPAR Raw Data'!I$1,FALSE)</f>
        <v>60.308519170844001</v>
      </c>
      <c r="AA56" s="122">
        <f>VLOOKUP($A56,'RevPAR Raw Data'!$B$6:$BE$43,'RevPAR Raw Data'!J$1,FALSE)</f>
        <v>62.131563473783999</v>
      </c>
      <c r="AB56" s="122">
        <f>VLOOKUP($A56,'RevPAR Raw Data'!$B$6:$BE$43,'RevPAR Raw Data'!K$1,FALSE)</f>
        <v>67.739869936322904</v>
      </c>
      <c r="AC56" s="123">
        <f>VLOOKUP($A56,'RevPAR Raw Data'!$B$6:$BE$43,'RevPAR Raw Data'!L$1,FALSE)</f>
        <v>60.4308535428803</v>
      </c>
      <c r="AD56" s="122">
        <f>VLOOKUP($A56,'RevPAR Raw Data'!$B$6:$BE$43,'RevPAR Raw Data'!N$1,FALSE)</f>
        <v>92.206262024115901</v>
      </c>
      <c r="AE56" s="122">
        <f>VLOOKUP($A56,'RevPAR Raw Data'!$B$6:$BE$43,'RevPAR Raw Data'!O$1,FALSE)</f>
        <v>88.738489364584694</v>
      </c>
      <c r="AF56" s="123">
        <f>VLOOKUP($A56,'RevPAR Raw Data'!$B$6:$BE$43,'RevPAR Raw Data'!P$1,FALSE)</f>
        <v>90.472375694350305</v>
      </c>
      <c r="AG56" s="124">
        <f>VLOOKUP($A56,'RevPAR Raw Data'!$B$6:$BE$43,'RevPAR Raw Data'!R$1,FALSE)</f>
        <v>69.014145586157497</v>
      </c>
    </row>
    <row r="57" spans="1:33" thickBot="1">
      <c r="A57" s="105" t="s">
        <v>123</v>
      </c>
      <c r="B57" s="95">
        <f>(VLOOKUP($A56,'Occupancy Raw Data'!$B$8:$BE$51,'Occupancy Raw Data'!T$3,FALSE))/100</f>
        <v>-5.1846719698986105E-2</v>
      </c>
      <c r="C57" s="96">
        <f>(VLOOKUP($A56,'Occupancy Raw Data'!$B$8:$BE$51,'Occupancy Raw Data'!U$3,FALSE))/100</f>
        <v>-0.12609736544883801</v>
      </c>
      <c r="D57" s="96">
        <f>(VLOOKUP($A56,'Occupancy Raw Data'!$B$8:$BE$51,'Occupancy Raw Data'!V$3,FALSE))/100</f>
        <v>-0.15098803752009901</v>
      </c>
      <c r="E57" s="96">
        <f>(VLOOKUP($A56,'Occupancy Raw Data'!$B$8:$BE$51,'Occupancy Raw Data'!W$3,FALSE))/100</f>
        <v>-6.0791308190822006E-2</v>
      </c>
      <c r="F57" s="96">
        <f>(VLOOKUP($A56,'Occupancy Raw Data'!$B$8:$BE$51,'Occupancy Raw Data'!X$3,FALSE))/100</f>
        <v>8.0219116467866697E-2</v>
      </c>
      <c r="G57" s="96">
        <f>(VLOOKUP($A56,'Occupancy Raw Data'!$B$8:$BE$51,'Occupancy Raw Data'!Y$3,FALSE))/100</f>
        <v>-6.5964123016972701E-2</v>
      </c>
      <c r="H57" s="97">
        <f>(VLOOKUP($A56,'Occupancy Raw Data'!$B$8:$BE$51,'Occupancy Raw Data'!AA$3,FALSE))/100</f>
        <v>0.22404680581008102</v>
      </c>
      <c r="I57" s="97">
        <f>(VLOOKUP($A56,'Occupancy Raw Data'!$B$8:$BE$51,'Occupancy Raw Data'!AB$3,FALSE))/100</f>
        <v>0.33478792636489801</v>
      </c>
      <c r="J57" s="96">
        <f>(VLOOKUP($A56,'Occupancy Raw Data'!$B$8:$BE$51,'Occupancy Raw Data'!AC$3,FALSE))/100</f>
        <v>0.27563164726980099</v>
      </c>
      <c r="K57" s="98">
        <f>(VLOOKUP($A56,'Occupancy Raw Data'!$B$8:$BE$51,'Occupancy Raw Data'!AE$3,FALSE))/100</f>
        <v>2.8504401545459E-2</v>
      </c>
      <c r="M57" s="95">
        <f>(VLOOKUP($A56,'ADR Raw Data'!$B$6:$BE$49,'ADR Raw Data'!T$1,FALSE))/100</f>
        <v>8.0516636298406205E-2</v>
      </c>
      <c r="N57" s="96">
        <f>(VLOOKUP($A56,'ADR Raw Data'!$B$6:$BE$49,'ADR Raw Data'!U$1,FALSE))/100</f>
        <v>2.6708116839415701E-2</v>
      </c>
      <c r="O57" s="96">
        <f>(VLOOKUP($A56,'ADR Raw Data'!$B$6:$BE$49,'ADR Raw Data'!V$1,FALSE))/100</f>
        <v>-4.1204124637361401E-2</v>
      </c>
      <c r="P57" s="96">
        <f>(VLOOKUP($A56,'ADR Raw Data'!$B$6:$BE$49,'ADR Raw Data'!W$1,FALSE))/100</f>
        <v>7.1564589530094206E-3</v>
      </c>
      <c r="Q57" s="96">
        <f>(VLOOKUP($A56,'ADR Raw Data'!$B$6:$BE$49,'ADR Raw Data'!X$1,FALSE))/100</f>
        <v>1.94335295176488E-2</v>
      </c>
      <c r="R57" s="96">
        <f>(VLOOKUP($A56,'ADR Raw Data'!$B$6:$BE$49,'ADR Raw Data'!Y$1,FALSE))/100</f>
        <v>1.29241185775544E-2</v>
      </c>
      <c r="S57" s="97">
        <f>(VLOOKUP($A56,'ADR Raw Data'!$B$6:$BE$49,'ADR Raw Data'!AA$1,FALSE))/100</f>
        <v>3.48346653755576E-2</v>
      </c>
      <c r="T57" s="97">
        <f>(VLOOKUP($A56,'ADR Raw Data'!$B$6:$BE$49,'ADR Raw Data'!AB$1,FALSE))/100</f>
        <v>5.8386186158372898E-2</v>
      </c>
      <c r="U57" s="96">
        <f>(VLOOKUP($A56,'ADR Raw Data'!$B$6:$BE$49,'ADR Raw Data'!AC$1,FALSE))/100</f>
        <v>4.60152647985132E-2</v>
      </c>
      <c r="V57" s="98">
        <f>(VLOOKUP($A56,'ADR Raw Data'!$B$6:$BE$49,'ADR Raw Data'!AE$1,FALSE))/100</f>
        <v>3.2391683989572699E-2</v>
      </c>
      <c r="X57" s="95">
        <f>(VLOOKUP($A56,'RevPAR Raw Data'!$B$6:$BE$43,'RevPAR Raw Data'!T$1,FALSE))/100</f>
        <v>2.4495393126151298E-2</v>
      </c>
      <c r="Y57" s="96">
        <f>(VLOOKUP($A56,'RevPAR Raw Data'!$B$6:$BE$43,'RevPAR Raw Data'!U$1,FALSE))/100</f>
        <v>-0.10275707177897299</v>
      </c>
      <c r="Z57" s="96">
        <f>(VLOOKUP($A56,'RevPAR Raw Data'!$B$6:$BE$43,'RevPAR Raw Data'!V$1,FALSE))/100</f>
        <v>-0.18597083224073199</v>
      </c>
      <c r="AA57" s="96">
        <f>(VLOOKUP($A56,'RevPAR Raw Data'!$B$6:$BE$43,'RevPAR Raw Data'!W$1,FALSE))/100</f>
        <v>-5.4069899739579902E-2</v>
      </c>
      <c r="AB57" s="96">
        <f>(VLOOKUP($A56,'RevPAR Raw Data'!$B$6:$BE$43,'RevPAR Raw Data'!X$1,FALSE))/100</f>
        <v>0.10121158655327299</v>
      </c>
      <c r="AC57" s="96">
        <f>(VLOOKUP($A56,'RevPAR Raw Data'!$B$6:$BE$43,'RevPAR Raw Data'!Y$1,FALSE))/100</f>
        <v>-5.3892532587153895E-2</v>
      </c>
      <c r="AD57" s="97">
        <f>(VLOOKUP($A56,'RevPAR Raw Data'!$B$6:$BE$43,'RevPAR Raw Data'!AA$1,FALSE))/100</f>
        <v>0.26668606669449502</v>
      </c>
      <c r="AE57" s="97">
        <f>(VLOOKUP($A56,'RevPAR Raw Data'!$B$6:$BE$43,'RevPAR Raw Data'!AB$1,FALSE))/100</f>
        <v>0.41272110271558704</v>
      </c>
      <c r="AF57" s="96">
        <f>(VLOOKUP($A56,'RevPAR Raw Data'!$B$6:$BE$43,'RevPAR Raw Data'!AC$1,FALSE))/100</f>
        <v>0.33433017530428399</v>
      </c>
      <c r="AG57" s="98">
        <f>(VLOOKUP($A56,'RevPAR Raw Data'!$B$6:$BE$43,'RevPAR Raw Data'!AE$1,FALSE))/100</f>
        <v>6.1819391102204205E-2</v>
      </c>
    </row>
    <row r="58" spans="1:33">
      <c r="A58" s="155" t="s">
        <v>125</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c r="A59" s="134" t="s">
        <v>83</v>
      </c>
      <c r="B59" s="117">
        <f>(VLOOKUP($A59,'Occupancy Raw Data'!$B$8:$BE$45,'Occupancy Raw Data'!G$3,FALSE))/100</f>
        <v>0.55313334739209796</v>
      </c>
      <c r="C59" s="118">
        <f>(VLOOKUP($A59,'Occupancy Raw Data'!$B$8:$BE$45,'Occupancy Raw Data'!H$3,FALSE))/100</f>
        <v>0.73151272318290395</v>
      </c>
      <c r="D59" s="118">
        <f>(VLOOKUP($A59,'Occupancy Raw Data'!$B$8:$BE$45,'Occupancy Raw Data'!I$3,FALSE))/100</f>
        <v>0.81131379164909301</v>
      </c>
      <c r="E59" s="118">
        <f>(VLOOKUP($A59,'Occupancy Raw Data'!$B$8:$BE$45,'Occupancy Raw Data'!J$3,FALSE))/100</f>
        <v>0.79485624912132702</v>
      </c>
      <c r="F59" s="118">
        <f>(VLOOKUP($A59,'Occupancy Raw Data'!$B$8:$BE$45,'Occupancy Raw Data'!K$3,FALSE))/100</f>
        <v>0.73383241951356593</v>
      </c>
      <c r="G59" s="119">
        <f>(VLOOKUP($A59,'Occupancy Raw Data'!$B$8:$BE$45,'Occupancy Raw Data'!L$3,FALSE))/100</f>
        <v>0.72492970617179797</v>
      </c>
      <c r="H59" s="99">
        <f>(VLOOKUP($A59,'Occupancy Raw Data'!$B$8:$BE$45,'Occupancy Raw Data'!N$3,FALSE))/100</f>
        <v>0.82681358076760803</v>
      </c>
      <c r="I59" s="99">
        <f>(VLOOKUP($A59,'Occupancy Raw Data'!$B$8:$BE$45,'Occupancy Raw Data'!O$3,FALSE))/100</f>
        <v>0.910761985097708</v>
      </c>
      <c r="J59" s="119">
        <f>(VLOOKUP($A59,'Occupancy Raw Data'!$B$8:$BE$45,'Occupancy Raw Data'!P$3,FALSE))/100</f>
        <v>0.86878778293265801</v>
      </c>
      <c r="K59" s="120">
        <f>(VLOOKUP($A59,'Occupancy Raw Data'!$B$8:$BE$45,'Occupancy Raw Data'!R$3,FALSE))/100</f>
        <v>0.7660320138177581</v>
      </c>
      <c r="M59" s="121">
        <f>VLOOKUP($A59,'ADR Raw Data'!$B$6:$BE$43,'ADR Raw Data'!G$1,FALSE)</f>
        <v>180.15153039665699</v>
      </c>
      <c r="N59" s="122">
        <f>VLOOKUP($A59,'ADR Raw Data'!$B$6:$BE$43,'ADR Raw Data'!H$1,FALSE)</f>
        <v>218.52454283380499</v>
      </c>
      <c r="O59" s="122">
        <f>VLOOKUP($A59,'ADR Raw Data'!$B$6:$BE$43,'ADR Raw Data'!I$1,FALSE)</f>
        <v>237.53170078194299</v>
      </c>
      <c r="P59" s="122">
        <f>VLOOKUP($A59,'ADR Raw Data'!$B$6:$BE$43,'ADR Raw Data'!J$1,FALSE)</f>
        <v>228.56677452161699</v>
      </c>
      <c r="Q59" s="122">
        <f>VLOOKUP($A59,'ADR Raw Data'!$B$6:$BE$43,'ADR Raw Data'!K$1,FALSE)</f>
        <v>199.361909574213</v>
      </c>
      <c r="R59" s="123">
        <f>VLOOKUP($A59,'ADR Raw Data'!$B$6:$BE$43,'ADR Raw Data'!L$1,FALSE)</f>
        <v>215.24569958837699</v>
      </c>
      <c r="S59" s="122">
        <f>VLOOKUP($A59,'ADR Raw Data'!$B$6:$BE$43,'ADR Raw Data'!N$1,FALSE)</f>
        <v>191.087839592764</v>
      </c>
      <c r="T59" s="122">
        <f>VLOOKUP($A59,'ADR Raw Data'!$B$6:$BE$43,'ADR Raw Data'!O$1,FALSE)</f>
        <v>202.06260187936499</v>
      </c>
      <c r="U59" s="123">
        <f>VLOOKUP($A59,'ADR Raw Data'!$B$6:$BE$43,'ADR Raw Data'!P$1,FALSE)</f>
        <v>196.84033547408299</v>
      </c>
      <c r="V59" s="124">
        <f>VLOOKUP($A59,'ADR Raw Data'!$B$6:$BE$43,'ADR Raw Data'!R$1,FALSE)</f>
        <v>209.28162378904801</v>
      </c>
      <c r="X59" s="121">
        <f>VLOOKUP($A59,'RevPAR Raw Data'!$B$6:$BE$43,'RevPAR Raw Data'!G$1,FALSE)</f>
        <v>99.647819046112701</v>
      </c>
      <c r="Y59" s="122">
        <f>VLOOKUP($A59,'RevPAR Raw Data'!$B$6:$BE$43,'RevPAR Raw Data'!H$1,FALSE)</f>
        <v>159.853483410656</v>
      </c>
      <c r="Z59" s="122">
        <f>VLOOKUP($A59,'RevPAR Raw Data'!$B$6:$BE$43,'RevPAR Raw Data'!I$1,FALSE)</f>
        <v>192.71274479825601</v>
      </c>
      <c r="AA59" s="122">
        <f>VLOOKUP($A59,'RevPAR Raw Data'!$B$6:$BE$43,'RevPAR Raw Data'!J$1,FALSE)</f>
        <v>181.67772907001199</v>
      </c>
      <c r="AB59" s="122">
        <f>VLOOKUP($A59,'RevPAR Raw Data'!$B$6:$BE$43,'RevPAR Raw Data'!K$1,FALSE)</f>
        <v>146.298232461689</v>
      </c>
      <c r="AC59" s="123">
        <f>VLOOKUP($A59,'RevPAR Raw Data'!$B$6:$BE$43,'RevPAR Raw Data'!L$1,FALSE)</f>
        <v>156.038001757345</v>
      </c>
      <c r="AD59" s="122">
        <f>VLOOKUP($A59,'RevPAR Raw Data'!$B$6:$BE$43,'RevPAR Raw Data'!N$1,FALSE)</f>
        <v>157.99402089483999</v>
      </c>
      <c r="AE59" s="122">
        <f>VLOOKUP($A59,'RevPAR Raw Data'!$B$6:$BE$43,'RevPAR Raw Data'!O$1,FALSE)</f>
        <v>184.03093640165801</v>
      </c>
      <c r="AF59" s="123">
        <f>VLOOKUP($A59,'RevPAR Raw Data'!$B$6:$BE$43,'RevPAR Raw Data'!P$1,FALSE)</f>
        <v>171.01247864824899</v>
      </c>
      <c r="AG59" s="124">
        <f>VLOOKUP($A59,'RevPAR Raw Data'!$B$6:$BE$43,'RevPAR Raw Data'!R$1,FALSE)</f>
        <v>160.316423726175</v>
      </c>
    </row>
    <row r="60" spans="1:33" ht="14.25">
      <c r="A60" s="101" t="s">
        <v>123</v>
      </c>
      <c r="B60" s="89">
        <f>(VLOOKUP($A59,'Occupancy Raw Data'!$B$8:$BE$51,'Occupancy Raw Data'!T$3,FALSE))/100</f>
        <v>-0.12580009607305398</v>
      </c>
      <c r="C60" s="90">
        <f>(VLOOKUP($A59,'Occupancy Raw Data'!$B$8:$BE$51,'Occupancy Raw Data'!U$3,FALSE))/100</f>
        <v>-1.69682493423347E-2</v>
      </c>
      <c r="D60" s="90">
        <f>(VLOOKUP($A59,'Occupancy Raw Data'!$B$8:$BE$51,'Occupancy Raw Data'!V$3,FALSE))/100</f>
        <v>6.2269123709375401E-2</v>
      </c>
      <c r="E60" s="90">
        <f>(VLOOKUP($A59,'Occupancy Raw Data'!$B$8:$BE$51,'Occupancy Raw Data'!W$3,FALSE))/100</f>
        <v>0.11378110254188201</v>
      </c>
      <c r="F60" s="90">
        <f>(VLOOKUP($A59,'Occupancy Raw Data'!$B$8:$BE$51,'Occupancy Raw Data'!X$3,FALSE))/100</f>
        <v>0.10722762835307099</v>
      </c>
      <c r="G60" s="90">
        <f>(VLOOKUP($A59,'Occupancy Raw Data'!$B$8:$BE$51,'Occupancy Raw Data'!Y$3,FALSE))/100</f>
        <v>3.0594227321494798E-2</v>
      </c>
      <c r="H60" s="91">
        <f>(VLOOKUP($A59,'Occupancy Raw Data'!$B$8:$BE$51,'Occupancy Raw Data'!AA$3,FALSE))/100</f>
        <v>0.11190552663337799</v>
      </c>
      <c r="I60" s="91">
        <f>(VLOOKUP($A59,'Occupancy Raw Data'!$B$8:$BE$51,'Occupancy Raw Data'!AB$3,FALSE))/100</f>
        <v>0.241824457441077</v>
      </c>
      <c r="J60" s="90">
        <f>(VLOOKUP($A59,'Occupancy Raw Data'!$B$8:$BE$51,'Occupancy Raw Data'!AC$3,FALSE))/100</f>
        <v>0.176416647018873</v>
      </c>
      <c r="K60" s="92">
        <f>(VLOOKUP($A59,'Occupancy Raw Data'!$B$8:$BE$51,'Occupancy Raw Data'!AE$3,FALSE))/100</f>
        <v>7.3721658767347903E-2</v>
      </c>
      <c r="M60" s="89">
        <f>(VLOOKUP($A59,'ADR Raw Data'!$B$6:$BE$49,'ADR Raw Data'!T$1,FALSE))/100</f>
        <v>-5.0532883646364504E-2</v>
      </c>
      <c r="N60" s="90">
        <f>(VLOOKUP($A59,'ADR Raw Data'!$B$6:$BE$49,'ADR Raw Data'!U$1,FALSE))/100</f>
        <v>6.4214814940213402E-2</v>
      </c>
      <c r="O60" s="90">
        <f>(VLOOKUP($A59,'ADR Raw Data'!$B$6:$BE$49,'ADR Raw Data'!V$1,FALSE))/100</f>
        <v>0.156407598636813</v>
      </c>
      <c r="P60" s="90">
        <f>(VLOOKUP($A59,'ADR Raw Data'!$B$6:$BE$49,'ADR Raw Data'!W$1,FALSE))/100</f>
        <v>0.16944548045564101</v>
      </c>
      <c r="Q60" s="90">
        <f>(VLOOKUP($A59,'ADR Raw Data'!$B$6:$BE$49,'ADR Raw Data'!X$1,FALSE))/100</f>
        <v>0.115454921731609</v>
      </c>
      <c r="R60" s="90">
        <f>(VLOOKUP($A59,'ADR Raw Data'!$B$6:$BE$49,'ADR Raw Data'!Y$1,FALSE))/100</f>
        <v>0.10085944715766298</v>
      </c>
      <c r="S60" s="91">
        <f>(VLOOKUP($A59,'ADR Raw Data'!$B$6:$BE$49,'ADR Raw Data'!AA$1,FALSE))/100</f>
        <v>0.102684673718912</v>
      </c>
      <c r="T60" s="91">
        <f>(VLOOKUP($A59,'ADR Raw Data'!$B$6:$BE$49,'ADR Raw Data'!AB$1,FALSE))/100</f>
        <v>0.17746533330907302</v>
      </c>
      <c r="U60" s="90">
        <f>(VLOOKUP($A59,'ADR Raw Data'!$B$6:$BE$49,'ADR Raw Data'!AC$1,FALSE))/100</f>
        <v>0.141391162995197</v>
      </c>
      <c r="V60" s="92">
        <f>(VLOOKUP($A59,'ADR Raw Data'!$B$6:$BE$49,'ADR Raw Data'!AE$1,FALSE))/100</f>
        <v>0.10905578323700099</v>
      </c>
      <c r="X60" s="89">
        <f>(VLOOKUP($A59,'RevPAR Raw Data'!$B$6:$BE$43,'RevPAR Raw Data'!T$1,FALSE))/100</f>
        <v>-0.16997593810185802</v>
      </c>
      <c r="Y60" s="90">
        <f>(VLOOKUP($A59,'RevPAR Raw Data'!$B$6:$BE$43,'RevPAR Raw Data'!U$1,FALSE))/100</f>
        <v>4.6156952606501295E-2</v>
      </c>
      <c r="Z60" s="90">
        <f>(VLOOKUP($A59,'RevPAR Raw Data'!$B$6:$BE$43,'RevPAR Raw Data'!V$1,FALSE))/100</f>
        <v>0.22841608645479</v>
      </c>
      <c r="AA60" s="90">
        <f>(VLOOKUP($A59,'RevPAR Raw Data'!$B$6:$BE$43,'RevPAR Raw Data'!W$1,FALSE))/100</f>
        <v>0.30250627658450502</v>
      </c>
      <c r="AB60" s="90">
        <f>(VLOOKUP($A59,'RevPAR Raw Data'!$B$6:$BE$43,'RevPAR Raw Data'!X$1,FALSE))/100</f>
        <v>0.23506250752365102</v>
      </c>
      <c r="AC60" s="90">
        <f>(VLOOKUP($A59,'RevPAR Raw Data'!$B$6:$BE$43,'RevPAR Raw Data'!Y$1,FALSE))/100</f>
        <v>0.13453939133301898</v>
      </c>
      <c r="AD60" s="91">
        <f>(VLOOKUP($A59,'RevPAR Raw Data'!$B$6:$BE$43,'RevPAR Raw Data'!AA$1,FALSE))/100</f>
        <v>0.22608118284198198</v>
      </c>
      <c r="AE60" s="91">
        <f>(VLOOKUP($A59,'RevPAR Raw Data'!$B$6:$BE$43,'RevPAR Raw Data'!AB$1,FALSE))/100</f>
        <v>0.46220524869221696</v>
      </c>
      <c r="AF60" s="90">
        <f>(VLOOKUP($A59,'RevPAR Raw Data'!$B$6:$BE$43,'RevPAR Raw Data'!AC$1,FALSE))/100</f>
        <v>0.34275156490778202</v>
      </c>
      <c r="AG60" s="92">
        <f>(VLOOKUP($A59,'RevPAR Raw Data'!$B$6:$BE$43,'RevPAR Raw Data'!AE$1,FALSE))/100</f>
        <v>0.19081721524275402</v>
      </c>
    </row>
    <row r="61" spans="1:33">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c r="A62" s="116" t="s">
        <v>84</v>
      </c>
      <c r="B62" s="117">
        <f>(VLOOKUP($A62,'Occupancy Raw Data'!$B$8:$BE$45,'Occupancy Raw Data'!G$3,FALSE))/100</f>
        <v>0.65091946734305595</v>
      </c>
      <c r="C62" s="118">
        <f>(VLOOKUP($A62,'Occupancy Raw Data'!$B$8:$BE$45,'Occupancy Raw Data'!H$3,FALSE))/100</f>
        <v>0.85172268019446196</v>
      </c>
      <c r="D62" s="118">
        <f>(VLOOKUP($A62,'Occupancy Raw Data'!$B$8:$BE$45,'Occupancy Raw Data'!I$3,FALSE))/100</f>
        <v>0.92221517649545504</v>
      </c>
      <c r="E62" s="118">
        <f>(VLOOKUP($A62,'Occupancy Raw Data'!$B$8:$BE$45,'Occupancy Raw Data'!J$3,FALSE))/100</f>
        <v>0.88406256605368794</v>
      </c>
      <c r="F62" s="118">
        <f>(VLOOKUP($A62,'Occupancy Raw Data'!$B$8:$BE$45,'Occupancy Raw Data'!K$3,FALSE))/100</f>
        <v>0.8195941661382371</v>
      </c>
      <c r="G62" s="119">
        <f>(VLOOKUP($A62,'Occupancy Raw Data'!$B$8:$BE$45,'Occupancy Raw Data'!L$3,FALSE))/100</f>
        <v>0.82570281124497891</v>
      </c>
      <c r="H62" s="99">
        <f>(VLOOKUP($A62,'Occupancy Raw Data'!$B$8:$BE$45,'Occupancy Raw Data'!N$3,FALSE))/100</f>
        <v>0.90678503487634698</v>
      </c>
      <c r="I62" s="99">
        <f>(VLOOKUP($A62,'Occupancy Raw Data'!$B$8:$BE$45,'Occupancy Raw Data'!O$3,FALSE))/100</f>
        <v>0.961636017755231</v>
      </c>
      <c r="J62" s="119">
        <f>(VLOOKUP($A62,'Occupancy Raw Data'!$B$8:$BE$45,'Occupancy Raw Data'!P$3,FALSE))/100</f>
        <v>0.93421052631578905</v>
      </c>
      <c r="K62" s="120">
        <f>(VLOOKUP($A62,'Occupancy Raw Data'!$B$8:$BE$45,'Occupancy Raw Data'!R$3,FALSE))/100</f>
        <v>0.85670501555092504</v>
      </c>
      <c r="M62" s="121">
        <f>VLOOKUP($A62,'ADR Raw Data'!$B$6:$BE$43,'ADR Raw Data'!G$1,FALSE)</f>
        <v>202.40458028900699</v>
      </c>
      <c r="N62" s="122">
        <f>VLOOKUP($A62,'ADR Raw Data'!$B$6:$BE$43,'ADR Raw Data'!H$1,FALSE)</f>
        <v>245.214099764238</v>
      </c>
      <c r="O62" s="122">
        <f>VLOOKUP($A62,'ADR Raw Data'!$B$6:$BE$43,'ADR Raw Data'!I$1,FALSE)</f>
        <v>255.91637520054999</v>
      </c>
      <c r="P62" s="122">
        <f>VLOOKUP($A62,'ADR Raw Data'!$B$6:$BE$43,'ADR Raw Data'!J$1,FALSE)</f>
        <v>251.289931858936</v>
      </c>
      <c r="Q62" s="122">
        <f>VLOOKUP($A62,'ADR Raw Data'!$B$6:$BE$43,'ADR Raw Data'!K$1,FALSE)</f>
        <v>215.03494648613699</v>
      </c>
      <c r="R62" s="123">
        <f>VLOOKUP($A62,'ADR Raw Data'!$B$6:$BE$43,'ADR Raw Data'!L$1,FALSE)</f>
        <v>236.16508345279499</v>
      </c>
      <c r="S62" s="122">
        <f>VLOOKUP($A62,'ADR Raw Data'!$B$6:$BE$43,'ADR Raw Data'!N$1,FALSE)</f>
        <v>186.28334382284299</v>
      </c>
      <c r="T62" s="122">
        <f>VLOOKUP($A62,'ADR Raw Data'!$B$6:$BE$43,'ADR Raw Data'!O$1,FALSE)</f>
        <v>201.43379272447501</v>
      </c>
      <c r="U62" s="123">
        <f>VLOOKUP($A62,'ADR Raw Data'!$B$6:$BE$43,'ADR Raw Data'!P$1,FALSE)</f>
        <v>194.08095310820701</v>
      </c>
      <c r="V62" s="124">
        <f>VLOOKUP($A62,'ADR Raw Data'!$B$6:$BE$43,'ADR Raw Data'!R$1,FALSE)</f>
        <v>223.053239870997</v>
      </c>
      <c r="X62" s="121">
        <f>VLOOKUP($A62,'RevPAR Raw Data'!$B$6:$BE$43,'RevPAR Raw Data'!G$1,FALSE)</f>
        <v>131.74908158951499</v>
      </c>
      <c r="Y62" s="122">
        <f>VLOOKUP($A62,'RevPAR Raw Data'!$B$6:$BE$43,'RevPAR Raw Data'!H$1,FALSE)</f>
        <v>208.85441027266901</v>
      </c>
      <c r="Z62" s="122">
        <f>VLOOKUP($A62,'RevPAR Raw Data'!$B$6:$BE$43,'RevPAR Raw Data'!I$1,FALSE)</f>
        <v>236.00996512365199</v>
      </c>
      <c r="AA62" s="122">
        <f>VLOOKUP($A62,'RevPAR Raw Data'!$B$6:$BE$43,'RevPAR Raw Data'!J$1,FALSE)</f>
        <v>222.156021982667</v>
      </c>
      <c r="AB62" s="122">
        <f>VLOOKUP($A62,'RevPAR Raw Data'!$B$6:$BE$43,'RevPAR Raw Data'!K$1,FALSE)</f>
        <v>176.241387655886</v>
      </c>
      <c r="AC62" s="123">
        <f>VLOOKUP($A62,'RevPAR Raw Data'!$B$6:$BE$43,'RevPAR Raw Data'!L$1,FALSE)</f>
        <v>195.00217332487799</v>
      </c>
      <c r="AD62" s="122">
        <f>VLOOKUP($A62,'RevPAR Raw Data'!$B$6:$BE$43,'RevPAR Raw Data'!N$1,FALSE)</f>
        <v>168.91894842528001</v>
      </c>
      <c r="AE62" s="122">
        <f>VLOOKUP($A62,'RevPAR Raw Data'!$B$6:$BE$43,'RevPAR Raw Data'!O$1,FALSE)</f>
        <v>193.70599027689701</v>
      </c>
      <c r="AF62" s="123">
        <f>VLOOKUP($A62,'RevPAR Raw Data'!$B$6:$BE$43,'RevPAR Raw Data'!P$1,FALSE)</f>
        <v>181.312469351088</v>
      </c>
      <c r="AG62" s="124">
        <f>VLOOKUP($A62,'RevPAR Raw Data'!$B$6:$BE$43,'RevPAR Raw Data'!R$1,FALSE)</f>
        <v>191.09082933236701</v>
      </c>
    </row>
    <row r="63" spans="1:33" ht="14.25">
      <c r="A63" s="101" t="s">
        <v>123</v>
      </c>
      <c r="B63" s="89">
        <f>(VLOOKUP($A62,'Occupancy Raw Data'!$B$8:$BE$51,'Occupancy Raw Data'!T$3,FALSE))/100</f>
        <v>-7.0608208973349504E-2</v>
      </c>
      <c r="C63" s="90">
        <f>(VLOOKUP($A62,'Occupancy Raw Data'!$B$8:$BE$51,'Occupancy Raw Data'!U$3,FALSE))/100</f>
        <v>5.8591461457389797E-2</v>
      </c>
      <c r="D63" s="90">
        <f>(VLOOKUP($A62,'Occupancy Raw Data'!$B$8:$BE$51,'Occupancy Raw Data'!V$3,FALSE))/100</f>
        <v>0.105107503782635</v>
      </c>
      <c r="E63" s="90">
        <f>(VLOOKUP($A62,'Occupancy Raw Data'!$B$8:$BE$51,'Occupancy Raw Data'!W$3,FALSE))/100</f>
        <v>0.105734209600251</v>
      </c>
      <c r="F63" s="90">
        <f>(VLOOKUP($A62,'Occupancy Raw Data'!$B$8:$BE$51,'Occupancy Raw Data'!X$3,FALSE))/100</f>
        <v>0.158790176252632</v>
      </c>
      <c r="G63" s="90">
        <f>(VLOOKUP($A62,'Occupancy Raw Data'!$B$8:$BE$51,'Occupancy Raw Data'!Y$3,FALSE))/100</f>
        <v>7.3382644802074293E-2</v>
      </c>
      <c r="H63" s="91">
        <f>(VLOOKUP($A62,'Occupancy Raw Data'!$B$8:$BE$51,'Occupancy Raw Data'!AA$3,FALSE))/100</f>
        <v>0.12328227991073099</v>
      </c>
      <c r="I63" s="91">
        <f>(VLOOKUP($A62,'Occupancy Raw Data'!$B$8:$BE$51,'Occupancy Raw Data'!AB$3,FALSE))/100</f>
        <v>0.19443499731945402</v>
      </c>
      <c r="J63" s="90">
        <f>(VLOOKUP($A62,'Occupancy Raw Data'!$B$8:$BE$51,'Occupancy Raw Data'!AC$3,FALSE))/100</f>
        <v>0.15881083010848202</v>
      </c>
      <c r="K63" s="92">
        <f>(VLOOKUP($A62,'Occupancy Raw Data'!$B$8:$BE$51,'Occupancy Raw Data'!AE$3,FALSE))/100</f>
        <v>9.8616294774350008E-2</v>
      </c>
      <c r="M63" s="89">
        <f>(VLOOKUP($A62,'ADR Raw Data'!$B$6:$BE$49,'ADR Raw Data'!T$1,FALSE))/100</f>
        <v>-4.2671154517668706E-3</v>
      </c>
      <c r="N63" s="90">
        <f>(VLOOKUP($A62,'ADR Raw Data'!$B$6:$BE$49,'ADR Raw Data'!U$1,FALSE))/100</f>
        <v>5.4773107566265196E-2</v>
      </c>
      <c r="O63" s="90">
        <f>(VLOOKUP($A62,'ADR Raw Data'!$B$6:$BE$49,'ADR Raw Data'!V$1,FALSE))/100</f>
        <v>5.96679988187638E-2</v>
      </c>
      <c r="P63" s="90">
        <f>(VLOOKUP($A62,'ADR Raw Data'!$B$6:$BE$49,'ADR Raw Data'!W$1,FALSE))/100</f>
        <v>8.0005122125206399E-2</v>
      </c>
      <c r="Q63" s="90">
        <f>(VLOOKUP($A62,'ADR Raw Data'!$B$6:$BE$49,'ADR Raw Data'!X$1,FALSE))/100</f>
        <v>7.1154239762154695E-2</v>
      </c>
      <c r="R63" s="90">
        <f>(VLOOKUP($A62,'ADR Raw Data'!$B$6:$BE$49,'ADR Raw Data'!Y$1,FALSE))/100</f>
        <v>5.7491528854639096E-2</v>
      </c>
      <c r="S63" s="91">
        <f>(VLOOKUP($A62,'ADR Raw Data'!$B$6:$BE$49,'ADR Raw Data'!AA$1,FALSE))/100</f>
        <v>0.11982302067162</v>
      </c>
      <c r="T63" s="91">
        <f>(VLOOKUP($A62,'ADR Raw Data'!$B$6:$BE$49,'ADR Raw Data'!AB$1,FALSE))/100</f>
        <v>0.24710502634811701</v>
      </c>
      <c r="U63" s="90">
        <f>(VLOOKUP($A62,'ADR Raw Data'!$B$6:$BE$49,'ADR Raw Data'!AC$1,FALSE))/100</f>
        <v>0.18385968581637499</v>
      </c>
      <c r="V63" s="92">
        <f>(VLOOKUP($A62,'ADR Raw Data'!$B$6:$BE$49,'ADR Raw Data'!AE$1,FALSE))/100</f>
        <v>8.3918086666884995E-2</v>
      </c>
      <c r="X63" s="89">
        <f>(VLOOKUP($A62,'RevPAR Raw Data'!$B$6:$BE$43,'RevPAR Raw Data'!T$1,FALSE))/100</f>
        <v>-7.4574031045584702E-2</v>
      </c>
      <c r="Y63" s="90">
        <f>(VLOOKUP($A62,'RevPAR Raw Data'!$B$6:$BE$43,'RevPAR Raw Data'!U$1,FALSE))/100</f>
        <v>0.116573805444525</v>
      </c>
      <c r="Z63" s="90">
        <f>(VLOOKUP($A62,'RevPAR Raw Data'!$B$6:$BE$43,'RevPAR Raw Data'!V$1,FALSE))/100</f>
        <v>0.17104705701294398</v>
      </c>
      <c r="AA63" s="90">
        <f>(VLOOKUP($A62,'RevPAR Raw Data'!$B$6:$BE$43,'RevPAR Raw Data'!W$1,FALSE))/100</f>
        <v>0.19419861007733799</v>
      </c>
      <c r="AB63" s="90">
        <f>(VLOOKUP($A62,'RevPAR Raw Data'!$B$6:$BE$43,'RevPAR Raw Data'!X$1,FALSE))/100</f>
        <v>0.24124301028774098</v>
      </c>
      <c r="AC63" s="90">
        <f>(VLOOKUP($A62,'RevPAR Raw Data'!$B$6:$BE$43,'RevPAR Raw Data'!Y$1,FALSE))/100</f>
        <v>0.135093054097781</v>
      </c>
      <c r="AD63" s="91">
        <f>(VLOOKUP($A62,'RevPAR Raw Data'!$B$6:$BE$43,'RevPAR Raw Data'!AA$1,FALSE))/100</f>
        <v>0.25787735575653903</v>
      </c>
      <c r="AE63" s="91">
        <f>(VLOOKUP($A62,'RevPAR Raw Data'!$B$6:$BE$43,'RevPAR Raw Data'!AB$1,FALSE))/100</f>
        <v>0.48958588880319098</v>
      </c>
      <c r="AF63" s="90">
        <f>(VLOOKUP($A62,'RevPAR Raw Data'!$B$6:$BE$43,'RevPAR Raw Data'!AC$1,FALSE))/100</f>
        <v>0.371869425252842</v>
      </c>
      <c r="AG63" s="92">
        <f>(VLOOKUP($A62,'RevPAR Raw Data'!$B$6:$BE$43,'RevPAR Raw Data'!AE$1,FALSE))/100</f>
        <v>0.19081007221287599</v>
      </c>
    </row>
    <row r="64" spans="1:33">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c r="A65" s="116" t="s">
        <v>85</v>
      </c>
      <c r="B65" s="117">
        <f>(VLOOKUP($A65,'Occupancy Raw Data'!$B$8:$BE$45,'Occupancy Raw Data'!G$3,FALSE))/100</f>
        <v>0.56144829987234501</v>
      </c>
      <c r="C65" s="118">
        <f>(VLOOKUP($A65,'Occupancy Raw Data'!$B$8:$BE$45,'Occupancy Raw Data'!H$3,FALSE))/100</f>
        <v>0.74341418126958303</v>
      </c>
      <c r="D65" s="118">
        <f>(VLOOKUP($A65,'Occupancy Raw Data'!$B$8:$BE$45,'Occupancy Raw Data'!I$3,FALSE))/100</f>
        <v>0.80712544969246802</v>
      </c>
      <c r="E65" s="118">
        <f>(VLOOKUP($A65,'Occupancy Raw Data'!$B$8:$BE$45,'Occupancy Raw Data'!J$3,FALSE))/100</f>
        <v>0.78368341650226203</v>
      </c>
      <c r="F65" s="118">
        <f>(VLOOKUP($A65,'Occupancy Raw Data'!$B$8:$BE$45,'Occupancy Raw Data'!K$3,FALSE))/100</f>
        <v>0.74144133689218905</v>
      </c>
      <c r="G65" s="119">
        <f>(VLOOKUP($A65,'Occupancy Raw Data'!$B$8:$BE$45,'Occupancy Raw Data'!L$3,FALSE))/100</f>
        <v>0.72742253684576896</v>
      </c>
      <c r="H65" s="99">
        <f>(VLOOKUP($A65,'Occupancy Raw Data'!$B$8:$BE$45,'Occupancy Raw Data'!N$3,FALSE))/100</f>
        <v>0.86178484391319399</v>
      </c>
      <c r="I65" s="99">
        <f>(VLOOKUP($A65,'Occupancy Raw Data'!$B$8:$BE$45,'Occupancy Raw Data'!O$3,FALSE))/100</f>
        <v>0.94719740048740808</v>
      </c>
      <c r="J65" s="119">
        <f>(VLOOKUP($A65,'Occupancy Raw Data'!$B$8:$BE$45,'Occupancy Raw Data'!P$3,FALSE))/100</f>
        <v>0.90449112220030103</v>
      </c>
      <c r="K65" s="120">
        <f>(VLOOKUP($A65,'Occupancy Raw Data'!$B$8:$BE$45,'Occupancy Raw Data'!R$3,FALSE))/100</f>
        <v>0.77801356123277898</v>
      </c>
      <c r="M65" s="121">
        <f>VLOOKUP($A65,'ADR Raw Data'!$B$6:$BE$43,'ADR Raw Data'!G$1,FALSE)</f>
        <v>142.82854071930501</v>
      </c>
      <c r="N65" s="122">
        <f>VLOOKUP($A65,'ADR Raw Data'!$B$6:$BE$43,'ADR Raw Data'!H$1,FALSE)</f>
        <v>171.86189353730799</v>
      </c>
      <c r="O65" s="122">
        <f>VLOOKUP($A65,'ADR Raw Data'!$B$6:$BE$43,'ADR Raw Data'!I$1,FALSE)</f>
        <v>185.933814521926</v>
      </c>
      <c r="P65" s="122">
        <f>VLOOKUP($A65,'ADR Raw Data'!$B$6:$BE$43,'ADR Raw Data'!J$1,FALSE)</f>
        <v>172.042428550273</v>
      </c>
      <c r="Q65" s="122">
        <f>VLOOKUP($A65,'ADR Raw Data'!$B$6:$BE$43,'ADR Raw Data'!K$1,FALSE)</f>
        <v>155.916414149319</v>
      </c>
      <c r="R65" s="123">
        <f>VLOOKUP($A65,'ADR Raw Data'!$B$6:$BE$43,'ADR Raw Data'!L$1,FALSE)</f>
        <v>167.29121406464299</v>
      </c>
      <c r="S65" s="122">
        <f>VLOOKUP($A65,'ADR Raw Data'!$B$6:$BE$43,'ADR Raw Data'!N$1,FALSE)</f>
        <v>151.01300026932299</v>
      </c>
      <c r="T65" s="122">
        <f>VLOOKUP($A65,'ADR Raw Data'!$B$6:$BE$43,'ADR Raw Data'!O$1,FALSE)</f>
        <v>157.315241362411</v>
      </c>
      <c r="U65" s="123">
        <f>VLOOKUP($A65,'ADR Raw Data'!$B$6:$BE$43,'ADR Raw Data'!P$1,FALSE)</f>
        <v>154.312903515524</v>
      </c>
      <c r="V65" s="124">
        <f>VLOOKUP($A65,'ADR Raw Data'!$B$6:$BE$43,'ADR Raw Data'!R$1,FALSE)</f>
        <v>162.98032091031101</v>
      </c>
      <c r="X65" s="121">
        <f>VLOOKUP($A65,'RevPAR Raw Data'!$B$6:$BE$43,'RevPAR Raw Data'!G$1,FALSE)</f>
        <v>80.190841360102098</v>
      </c>
      <c r="Y65" s="122">
        <f>VLOOKUP($A65,'RevPAR Raw Data'!$B$6:$BE$43,'RevPAR Raw Data'!H$1,FALSE)</f>
        <v>127.76456887547801</v>
      </c>
      <c r="Z65" s="122">
        <f>VLOOKUP($A65,'RevPAR Raw Data'!$B$6:$BE$43,'RevPAR Raw Data'!I$1,FALSE)</f>
        <v>150.071913659046</v>
      </c>
      <c r="AA65" s="122">
        <f>VLOOKUP($A65,'RevPAR Raw Data'!$B$6:$BE$43,'RevPAR Raw Data'!J$1,FALSE)</f>
        <v>134.82679818962501</v>
      </c>
      <c r="AB65" s="122">
        <f>VLOOKUP($A65,'RevPAR Raw Data'!$B$6:$BE$43,'RevPAR Raw Data'!K$1,FALSE)</f>
        <v>115.60287455030701</v>
      </c>
      <c r="AC65" s="123">
        <f>VLOOKUP($A65,'RevPAR Raw Data'!$B$6:$BE$43,'RevPAR Raw Data'!L$1,FALSE)</f>
        <v>121.691399326911</v>
      </c>
      <c r="AD65" s="122">
        <f>VLOOKUP($A65,'RevPAR Raw Data'!$B$6:$BE$43,'RevPAR Raw Data'!N$1,FALSE)</f>
        <v>130.140714865962</v>
      </c>
      <c r="AE65" s="122">
        <f>VLOOKUP($A65,'RevPAR Raw Data'!$B$6:$BE$43,'RevPAR Raw Data'!O$1,FALSE)</f>
        <v>149.00858767552501</v>
      </c>
      <c r="AF65" s="123">
        <f>VLOOKUP($A65,'RevPAR Raw Data'!$B$6:$BE$43,'RevPAR Raw Data'!P$1,FALSE)</f>
        <v>139.574651270743</v>
      </c>
      <c r="AG65" s="124">
        <f>VLOOKUP($A65,'RevPAR Raw Data'!$B$6:$BE$43,'RevPAR Raw Data'!R$1,FALSE)</f>
        <v>126.800899882292</v>
      </c>
    </row>
    <row r="66" spans="1:33" ht="14.25">
      <c r="A66" s="101" t="s">
        <v>123</v>
      </c>
      <c r="B66" s="89">
        <f>(VLOOKUP($A65,'Occupancy Raw Data'!$B$8:$BE$51,'Occupancy Raw Data'!T$3,FALSE))/100</f>
        <v>-0.10832497103684799</v>
      </c>
      <c r="C66" s="90">
        <f>(VLOOKUP($A65,'Occupancy Raw Data'!$B$8:$BE$51,'Occupancy Raw Data'!U$3,FALSE))/100</f>
        <v>-7.6539998768155306E-3</v>
      </c>
      <c r="D66" s="90">
        <f>(VLOOKUP($A65,'Occupancy Raw Data'!$B$8:$BE$51,'Occupancy Raw Data'!V$3,FALSE))/100</f>
        <v>4.36713312568517E-2</v>
      </c>
      <c r="E66" s="90">
        <f>(VLOOKUP($A65,'Occupancy Raw Data'!$B$8:$BE$51,'Occupancy Raw Data'!W$3,FALSE))/100</f>
        <v>6.5654187226515393E-2</v>
      </c>
      <c r="F66" s="90">
        <f>(VLOOKUP($A65,'Occupancy Raw Data'!$B$8:$BE$51,'Occupancy Raw Data'!X$3,FALSE))/100</f>
        <v>0.14859978490888701</v>
      </c>
      <c r="G66" s="90">
        <f>(VLOOKUP($A65,'Occupancy Raw Data'!$B$8:$BE$51,'Occupancy Raw Data'!Y$3,FALSE))/100</f>
        <v>2.9446825921906901E-2</v>
      </c>
      <c r="H66" s="91">
        <f>(VLOOKUP($A65,'Occupancy Raw Data'!$B$8:$BE$51,'Occupancy Raw Data'!AA$3,FALSE))/100</f>
        <v>0.18034290417528101</v>
      </c>
      <c r="I66" s="91">
        <f>(VLOOKUP($A65,'Occupancy Raw Data'!$B$8:$BE$51,'Occupancy Raw Data'!AB$3,FALSE))/100</f>
        <v>0.28882447250972498</v>
      </c>
      <c r="J66" s="90">
        <f>(VLOOKUP($A65,'Occupancy Raw Data'!$B$8:$BE$51,'Occupancy Raw Data'!AC$3,FALSE))/100</f>
        <v>0.23476204042774299</v>
      </c>
      <c r="K66" s="92">
        <f>(VLOOKUP($A65,'Occupancy Raw Data'!$B$8:$BE$51,'Occupancy Raw Data'!AE$3,FALSE))/100</f>
        <v>8.9628668693793406E-2</v>
      </c>
      <c r="M66" s="89">
        <f>(VLOOKUP($A65,'ADR Raw Data'!$B$6:$BE$49,'ADR Raw Data'!T$1,FALSE))/100</f>
        <v>-6.8514841137466295E-2</v>
      </c>
      <c r="N66" s="90">
        <f>(VLOOKUP($A65,'ADR Raw Data'!$B$6:$BE$49,'ADR Raw Data'!U$1,FALSE))/100</f>
        <v>-1.54660431926089E-2</v>
      </c>
      <c r="O66" s="90">
        <f>(VLOOKUP($A65,'ADR Raw Data'!$B$6:$BE$49,'ADR Raw Data'!V$1,FALSE))/100</f>
        <v>5.3431573896295201E-2</v>
      </c>
      <c r="P66" s="90">
        <f>(VLOOKUP($A65,'ADR Raw Data'!$B$6:$BE$49,'ADR Raw Data'!W$1,FALSE))/100</f>
        <v>-9.8798091278970001E-3</v>
      </c>
      <c r="Q66" s="90">
        <f>(VLOOKUP($A65,'ADR Raw Data'!$B$6:$BE$49,'ADR Raw Data'!X$1,FALSE))/100</f>
        <v>2.28369332586736E-2</v>
      </c>
      <c r="R66" s="90">
        <f>(VLOOKUP($A65,'ADR Raw Data'!$B$6:$BE$49,'ADR Raw Data'!Y$1,FALSE))/100</f>
        <v>1.7809758954287101E-3</v>
      </c>
      <c r="S66" s="91">
        <f>(VLOOKUP($A65,'ADR Raw Data'!$B$6:$BE$49,'ADR Raw Data'!AA$1,FALSE))/100</f>
        <v>3.9353820118441199E-2</v>
      </c>
      <c r="T66" s="91">
        <f>(VLOOKUP($A65,'ADR Raw Data'!$B$6:$BE$49,'ADR Raw Data'!AB$1,FALSE))/100</f>
        <v>0.103537788294028</v>
      </c>
      <c r="U66" s="90">
        <f>(VLOOKUP($A65,'ADR Raw Data'!$B$6:$BE$49,'ADR Raw Data'!AC$1,FALSE))/100</f>
        <v>7.2207664167708907E-2</v>
      </c>
      <c r="V66" s="92">
        <f>(VLOOKUP($A65,'ADR Raw Data'!$B$6:$BE$49,'ADR Raw Data'!AE$1,FALSE))/100</f>
        <v>1.71607766434295E-2</v>
      </c>
      <c r="X66" s="89">
        <f>(VLOOKUP($A65,'RevPAR Raw Data'!$B$6:$BE$43,'RevPAR Raw Data'!T$1,FALSE))/100</f>
        <v>-0.16941794399250401</v>
      </c>
      <c r="Y66" s="90">
        <f>(VLOOKUP($A65,'RevPAR Raw Data'!$B$6:$BE$43,'RevPAR Raw Data'!U$1,FALSE))/100</f>
        <v>-2.30016659767334E-2</v>
      </c>
      <c r="Z66" s="90">
        <f>(VLOOKUP($A65,'RevPAR Raw Data'!$B$6:$BE$43,'RevPAR Raw Data'!V$1,FALSE))/100</f>
        <v>9.9436333116347003E-2</v>
      </c>
      <c r="AA66" s="90">
        <f>(VLOOKUP($A65,'RevPAR Raw Data'!$B$6:$BE$43,'RevPAR Raw Data'!W$1,FALSE))/100</f>
        <v>5.5125727260373195E-2</v>
      </c>
      <c r="AB66" s="90">
        <f>(VLOOKUP($A65,'RevPAR Raw Data'!$B$6:$BE$43,'RevPAR Raw Data'!X$1,FALSE))/100</f>
        <v>0.17483028153777799</v>
      </c>
      <c r="AC66" s="90">
        <f>(VLOOKUP($A65,'RevPAR Raw Data'!$B$6:$BE$43,'RevPAR Raw Data'!Y$1,FALSE))/100</f>
        <v>3.1280245904499397E-2</v>
      </c>
      <c r="AD66" s="91">
        <f>(VLOOKUP($A65,'RevPAR Raw Data'!$B$6:$BE$43,'RevPAR Raw Data'!AA$1,FALSE))/100</f>
        <v>0.226793906504274</v>
      </c>
      <c r="AE66" s="91">
        <f>(VLOOKUP($A65,'RevPAR Raw Data'!$B$6:$BE$43,'RevPAR Raw Data'!AB$1,FALSE))/100</f>
        <v>0.42226650789260001</v>
      </c>
      <c r="AF66" s="90">
        <f>(VLOOKUP($A65,'RevPAR Raw Data'!$B$6:$BE$43,'RevPAR Raw Data'!AC$1,FALSE))/100</f>
        <v>0.32392132316998501</v>
      </c>
      <c r="AG66" s="92">
        <f>(VLOOKUP($A65,'RevPAR Raw Data'!$B$6:$BE$43,'RevPAR Raw Data'!AE$1,FALSE))/100</f>
        <v>0.10832754290152501</v>
      </c>
    </row>
    <row r="67" spans="1:33">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c r="A68" s="116" t="s">
        <v>26</v>
      </c>
      <c r="B68" s="117">
        <f>(VLOOKUP($A68,'Occupancy Raw Data'!$B$8:$BE$45,'Occupancy Raw Data'!G$3,FALSE))/100</f>
        <v>0.49560998151571101</v>
      </c>
      <c r="C68" s="118">
        <f>(VLOOKUP($A68,'Occupancy Raw Data'!$B$8:$BE$45,'Occupancy Raw Data'!H$3,FALSE))/100</f>
        <v>0.72885859519408502</v>
      </c>
      <c r="D68" s="118">
        <f>(VLOOKUP($A68,'Occupancy Raw Data'!$B$8:$BE$45,'Occupancy Raw Data'!I$3,FALSE))/100</f>
        <v>0.83652957486136703</v>
      </c>
      <c r="E68" s="118">
        <f>(VLOOKUP($A68,'Occupancy Raw Data'!$B$8:$BE$45,'Occupancy Raw Data'!J$3,FALSE))/100</f>
        <v>0.84011090573012892</v>
      </c>
      <c r="F68" s="118">
        <f>(VLOOKUP($A68,'Occupancy Raw Data'!$B$8:$BE$45,'Occupancy Raw Data'!K$3,FALSE))/100</f>
        <v>0.74930683918669105</v>
      </c>
      <c r="G68" s="119">
        <f>(VLOOKUP($A68,'Occupancy Raw Data'!$B$8:$BE$45,'Occupancy Raw Data'!L$3,FALSE))/100</f>
        <v>0.73008317929759703</v>
      </c>
      <c r="H68" s="99">
        <f>(VLOOKUP($A68,'Occupancy Raw Data'!$B$8:$BE$45,'Occupancy Raw Data'!N$3,FALSE))/100</f>
        <v>0.79829020332717104</v>
      </c>
      <c r="I68" s="99">
        <f>(VLOOKUP($A68,'Occupancy Raw Data'!$B$8:$BE$45,'Occupancy Raw Data'!O$3,FALSE))/100</f>
        <v>0.93160813308687596</v>
      </c>
      <c r="J68" s="119">
        <f>(VLOOKUP($A68,'Occupancy Raw Data'!$B$8:$BE$45,'Occupancy Raw Data'!P$3,FALSE))/100</f>
        <v>0.86494916820702406</v>
      </c>
      <c r="K68" s="120">
        <f>(VLOOKUP($A68,'Occupancy Raw Data'!$B$8:$BE$45,'Occupancy Raw Data'!R$3,FALSE))/100</f>
        <v>0.76861631898600391</v>
      </c>
      <c r="M68" s="121">
        <f>VLOOKUP($A68,'ADR Raw Data'!$B$6:$BE$43,'ADR Raw Data'!G$1,FALSE)</f>
        <v>144.94892074591999</v>
      </c>
      <c r="N68" s="122">
        <f>VLOOKUP($A68,'ADR Raw Data'!$B$6:$BE$43,'ADR Raw Data'!H$1,FALSE)</f>
        <v>184.98844032334699</v>
      </c>
      <c r="O68" s="122">
        <f>VLOOKUP($A68,'ADR Raw Data'!$B$6:$BE$43,'ADR Raw Data'!I$1,FALSE)</f>
        <v>206.27234774202401</v>
      </c>
      <c r="P68" s="122">
        <f>VLOOKUP($A68,'ADR Raw Data'!$B$6:$BE$43,'ADR Raw Data'!J$1,FALSE)</f>
        <v>192.60805005500501</v>
      </c>
      <c r="Q68" s="122">
        <f>VLOOKUP($A68,'ADR Raw Data'!$B$6:$BE$43,'ADR Raw Data'!K$1,FALSE)</f>
        <v>160.69952050570399</v>
      </c>
      <c r="R68" s="123">
        <f>VLOOKUP($A68,'ADR Raw Data'!$B$6:$BE$43,'ADR Raw Data'!L$1,FALSE)</f>
        <v>181.197665675042</v>
      </c>
      <c r="S68" s="122">
        <f>VLOOKUP($A68,'ADR Raw Data'!$B$6:$BE$43,'ADR Raw Data'!N$1,FALSE)</f>
        <v>141.638933429811</v>
      </c>
      <c r="T68" s="122">
        <f>VLOOKUP($A68,'ADR Raw Data'!$B$6:$BE$43,'ADR Raw Data'!O$1,FALSE)</f>
        <v>142.316841517857</v>
      </c>
      <c r="U68" s="123">
        <f>VLOOKUP($A68,'ADR Raw Data'!$B$6:$BE$43,'ADR Raw Data'!P$1,FALSE)</f>
        <v>142.00400961666799</v>
      </c>
      <c r="V68" s="124">
        <f>VLOOKUP($A68,'ADR Raw Data'!$B$6:$BE$43,'ADR Raw Data'!R$1,FALSE)</f>
        <v>168.595977840762</v>
      </c>
      <c r="X68" s="121">
        <f>VLOOKUP($A68,'RevPAR Raw Data'!$B$6:$BE$43,'RevPAR Raw Data'!G$1,FALSE)</f>
        <v>71.838131931608103</v>
      </c>
      <c r="Y68" s="122">
        <f>VLOOKUP($A68,'RevPAR Raw Data'!$B$6:$BE$43,'RevPAR Raw Data'!H$1,FALSE)</f>
        <v>134.83041474121899</v>
      </c>
      <c r="Z68" s="122">
        <f>VLOOKUP($A68,'RevPAR Raw Data'!$B$6:$BE$43,'RevPAR Raw Data'!I$1,FALSE)</f>
        <v>172.55291936229199</v>
      </c>
      <c r="AA68" s="122">
        <f>VLOOKUP($A68,'RevPAR Raw Data'!$B$6:$BE$43,'RevPAR Raw Data'!J$1,FALSE)</f>
        <v>161.81212338262401</v>
      </c>
      <c r="AB68" s="122">
        <f>VLOOKUP($A68,'RevPAR Raw Data'!$B$6:$BE$43,'RevPAR Raw Data'!K$1,FALSE)</f>
        <v>120.413249768946</v>
      </c>
      <c r="AC68" s="123">
        <f>VLOOKUP($A68,'RevPAR Raw Data'!$B$6:$BE$43,'RevPAR Raw Data'!L$1,FALSE)</f>
        <v>132.28936783733801</v>
      </c>
      <c r="AD68" s="122">
        <f>VLOOKUP($A68,'RevPAR Raw Data'!$B$6:$BE$43,'RevPAR Raw Data'!N$1,FALSE)</f>
        <v>113.068972966728</v>
      </c>
      <c r="AE68" s="122">
        <f>VLOOKUP($A68,'RevPAR Raw Data'!$B$6:$BE$43,'RevPAR Raw Data'!O$1,FALSE)</f>
        <v>132.583527033271</v>
      </c>
      <c r="AF68" s="123">
        <f>VLOOKUP($A68,'RevPAR Raw Data'!$B$6:$BE$43,'RevPAR Raw Data'!P$1,FALSE)</f>
        <v>122.82625</v>
      </c>
      <c r="AG68" s="124">
        <f>VLOOKUP($A68,'RevPAR Raw Data'!$B$6:$BE$43,'RevPAR Raw Data'!R$1,FALSE)</f>
        <v>129.585619883813</v>
      </c>
    </row>
    <row r="69" spans="1:33" ht="14.25">
      <c r="A69" s="101" t="s">
        <v>123</v>
      </c>
      <c r="B69" s="89">
        <f>(VLOOKUP($A68,'Occupancy Raw Data'!$B$8:$BE$51,'Occupancy Raw Data'!T$3,FALSE))/100</f>
        <v>-0.13774284453241001</v>
      </c>
      <c r="C69" s="90">
        <f>(VLOOKUP($A68,'Occupancy Raw Data'!$B$8:$BE$51,'Occupancy Raw Data'!U$3,FALSE))/100</f>
        <v>4.0967338032381999E-2</v>
      </c>
      <c r="D69" s="90">
        <f>(VLOOKUP($A68,'Occupancy Raw Data'!$B$8:$BE$51,'Occupancy Raw Data'!V$3,FALSE))/100</f>
        <v>0.133417885637233</v>
      </c>
      <c r="E69" s="90">
        <f>(VLOOKUP($A68,'Occupancy Raw Data'!$B$8:$BE$51,'Occupancy Raw Data'!W$3,FALSE))/100</f>
        <v>0.20205426401858301</v>
      </c>
      <c r="F69" s="90">
        <f>(VLOOKUP($A68,'Occupancy Raw Data'!$B$8:$BE$51,'Occupancy Raw Data'!X$3,FALSE))/100</f>
        <v>0.198473113606222</v>
      </c>
      <c r="G69" s="90">
        <f>(VLOOKUP($A68,'Occupancy Raw Data'!$B$8:$BE$51,'Occupancy Raw Data'!Y$3,FALSE))/100</f>
        <v>9.3878979986039501E-2</v>
      </c>
      <c r="H69" s="91">
        <f>(VLOOKUP($A68,'Occupancy Raw Data'!$B$8:$BE$51,'Occupancy Raw Data'!AA$3,FALSE))/100</f>
        <v>0.13748753098697</v>
      </c>
      <c r="I69" s="91">
        <f>(VLOOKUP($A68,'Occupancy Raw Data'!$B$8:$BE$51,'Occupancy Raw Data'!AB$3,FALSE))/100</f>
        <v>0.33652683981536596</v>
      </c>
      <c r="J69" s="90">
        <f>(VLOOKUP($A68,'Occupancy Raw Data'!$B$8:$BE$51,'Occupancy Raw Data'!AC$3,FALSE))/100</f>
        <v>0.23666820510450101</v>
      </c>
      <c r="K69" s="92">
        <f>(VLOOKUP($A68,'Occupancy Raw Data'!$B$8:$BE$51,'Occupancy Raw Data'!AE$3,FALSE))/100</f>
        <v>0.136053884968517</v>
      </c>
      <c r="M69" s="89">
        <f>(VLOOKUP($A68,'ADR Raw Data'!$B$6:$BE$49,'ADR Raw Data'!T$1,FALSE))/100</f>
        <v>2.17209011832179E-2</v>
      </c>
      <c r="N69" s="90">
        <f>(VLOOKUP($A68,'ADR Raw Data'!$B$6:$BE$49,'ADR Raw Data'!U$1,FALSE))/100</f>
        <v>0.14323868568213802</v>
      </c>
      <c r="O69" s="90">
        <f>(VLOOKUP($A68,'ADR Raw Data'!$B$6:$BE$49,'ADR Raw Data'!V$1,FALSE))/100</f>
        <v>0.23456231812220998</v>
      </c>
      <c r="P69" s="90">
        <f>(VLOOKUP($A68,'ADR Raw Data'!$B$6:$BE$49,'ADR Raw Data'!W$1,FALSE))/100</f>
        <v>0.21657617060815301</v>
      </c>
      <c r="Q69" s="90">
        <f>(VLOOKUP($A68,'ADR Raw Data'!$B$6:$BE$49,'ADR Raw Data'!X$1,FALSE))/100</f>
        <v>0.124290210177549</v>
      </c>
      <c r="R69" s="90">
        <f>(VLOOKUP($A68,'ADR Raw Data'!$B$6:$BE$49,'ADR Raw Data'!Y$1,FALSE))/100</f>
        <v>0.166956067890147</v>
      </c>
      <c r="S69" s="91">
        <f>(VLOOKUP($A68,'ADR Raw Data'!$B$6:$BE$49,'ADR Raw Data'!AA$1,FALSE))/100</f>
        <v>0.10023281612186499</v>
      </c>
      <c r="T69" s="91">
        <f>(VLOOKUP($A68,'ADR Raw Data'!$B$6:$BE$49,'ADR Raw Data'!AB$1,FALSE))/100</f>
        <v>0.11571518323767301</v>
      </c>
      <c r="U69" s="90">
        <f>(VLOOKUP($A68,'ADR Raw Data'!$B$6:$BE$49,'ADR Raw Data'!AC$1,FALSE))/100</f>
        <v>0.108124880248275</v>
      </c>
      <c r="V69" s="92">
        <f>(VLOOKUP($A68,'ADR Raw Data'!$B$6:$BE$49,'ADR Raw Data'!AE$1,FALSE))/100</f>
        <v>0.14487262138045198</v>
      </c>
      <c r="X69" s="89">
        <f>(VLOOKUP($A68,'RevPAR Raw Data'!$B$6:$BE$43,'RevPAR Raw Data'!T$1,FALSE))/100</f>
        <v>-0.119013842063976</v>
      </c>
      <c r="Y69" s="90">
        <f>(VLOOKUP($A68,'RevPAR Raw Data'!$B$6:$BE$43,'RevPAR Raw Data'!U$1,FALSE))/100</f>
        <v>0.19007413137017501</v>
      </c>
      <c r="Z69" s="90">
        <f>(VLOOKUP($A68,'RevPAR Raw Data'!$B$6:$BE$43,'RevPAR Raw Data'!V$1,FALSE))/100</f>
        <v>0.39927501229347695</v>
      </c>
      <c r="AA69" s="90">
        <f>(VLOOKUP($A68,'RevPAR Raw Data'!$B$6:$BE$43,'RevPAR Raw Data'!W$1,FALSE))/100</f>
        <v>0.46239057338293099</v>
      </c>
      <c r="AB69" s="90">
        <f>(VLOOKUP($A68,'RevPAR Raw Data'!$B$6:$BE$43,'RevPAR Raw Data'!X$1,FALSE))/100</f>
        <v>0.34743158878848202</v>
      </c>
      <c r="AC69" s="90">
        <f>(VLOOKUP($A68,'RevPAR Raw Data'!$B$6:$BE$43,'RevPAR Raw Data'!Y$1,FALSE))/100</f>
        <v>0.276508713232193</v>
      </c>
      <c r="AD69" s="91">
        <f>(VLOOKUP($A68,'RevPAR Raw Data'!$B$6:$BE$43,'RevPAR Raw Data'!AA$1,FALSE))/100</f>
        <v>0.251501109521302</v>
      </c>
      <c r="AE69" s="91">
        <f>(VLOOKUP($A68,'RevPAR Raw Data'!$B$6:$BE$43,'RevPAR Raw Data'!AB$1,FALSE))/100</f>
        <v>0.49118328798666899</v>
      </c>
      <c r="AF69" s="90">
        <f>(VLOOKUP($A68,'RevPAR Raw Data'!$B$6:$BE$43,'RevPAR Raw Data'!AC$1,FALSE))/100</f>
        <v>0.37038280668827495</v>
      </c>
      <c r="AG69" s="92">
        <f>(VLOOKUP($A68,'RevPAR Raw Data'!$B$6:$BE$43,'RevPAR Raw Data'!AE$1,FALSE))/100</f>
        <v>0.30063698931335398</v>
      </c>
    </row>
    <row r="70" spans="1:33">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c r="A71" s="116" t="s">
        <v>24</v>
      </c>
      <c r="B71" s="117">
        <f>(VLOOKUP($A71,'Occupancy Raw Data'!$B$8:$BE$45,'Occupancy Raw Data'!G$3,FALSE))/100</f>
        <v>0.47332242225859195</v>
      </c>
      <c r="C71" s="118">
        <f>(VLOOKUP($A71,'Occupancy Raw Data'!$B$8:$BE$45,'Occupancy Raw Data'!H$3,FALSE))/100</f>
        <v>0.63420621931260202</v>
      </c>
      <c r="D71" s="118">
        <f>(VLOOKUP($A71,'Occupancy Raw Data'!$B$8:$BE$45,'Occupancy Raw Data'!I$3,FALSE))/100</f>
        <v>0.73027823240589096</v>
      </c>
      <c r="E71" s="118">
        <f>(VLOOKUP($A71,'Occupancy Raw Data'!$B$8:$BE$45,'Occupancy Raw Data'!J$3,FALSE))/100</f>
        <v>0.70376432078559703</v>
      </c>
      <c r="F71" s="118">
        <f>(VLOOKUP($A71,'Occupancy Raw Data'!$B$8:$BE$45,'Occupancy Raw Data'!K$3,FALSE))/100</f>
        <v>0.65139116202945901</v>
      </c>
      <c r="G71" s="119">
        <f>(VLOOKUP($A71,'Occupancy Raw Data'!$B$8:$BE$45,'Occupancy Raw Data'!L$3,FALSE))/100</f>
        <v>0.638592471358428</v>
      </c>
      <c r="H71" s="99">
        <f>(VLOOKUP($A71,'Occupancy Raw Data'!$B$8:$BE$45,'Occupancy Raw Data'!N$3,FALSE))/100</f>
        <v>0.70916530278232404</v>
      </c>
      <c r="I71" s="99">
        <f>(VLOOKUP($A71,'Occupancy Raw Data'!$B$8:$BE$45,'Occupancy Raw Data'!O$3,FALSE))/100</f>
        <v>0.77872340425531905</v>
      </c>
      <c r="J71" s="119">
        <f>(VLOOKUP($A71,'Occupancy Raw Data'!$B$8:$BE$45,'Occupancy Raw Data'!P$3,FALSE))/100</f>
        <v>0.74394435351882093</v>
      </c>
      <c r="K71" s="120">
        <f>(VLOOKUP($A71,'Occupancy Raw Data'!$B$8:$BE$45,'Occupancy Raw Data'!R$3,FALSE))/100</f>
        <v>0.66869300911854102</v>
      </c>
      <c r="M71" s="121">
        <f>VLOOKUP($A71,'ADR Raw Data'!$B$6:$BE$43,'ADR Raw Data'!G$1,FALSE)</f>
        <v>136.52902143845</v>
      </c>
      <c r="N71" s="122">
        <f>VLOOKUP($A71,'ADR Raw Data'!$B$6:$BE$43,'ADR Raw Data'!H$1,FALSE)</f>
        <v>150.77780645161201</v>
      </c>
      <c r="O71" s="122">
        <f>VLOOKUP($A71,'ADR Raw Data'!$B$6:$BE$43,'ADR Raw Data'!I$1,FALSE)</f>
        <v>156.15598834603301</v>
      </c>
      <c r="P71" s="122">
        <f>VLOOKUP($A71,'ADR Raw Data'!$B$6:$BE$43,'ADR Raw Data'!J$1,FALSE)</f>
        <v>151.54032790697599</v>
      </c>
      <c r="Q71" s="122">
        <f>VLOOKUP($A71,'ADR Raw Data'!$B$6:$BE$43,'ADR Raw Data'!K$1,FALSE)</f>
        <v>140.23688442210999</v>
      </c>
      <c r="R71" s="123">
        <f>VLOOKUP($A71,'ADR Raw Data'!$B$6:$BE$43,'ADR Raw Data'!L$1,FALSE)</f>
        <v>147.91327899943599</v>
      </c>
      <c r="S71" s="122">
        <f>VLOOKUP($A71,'ADR Raw Data'!$B$6:$BE$43,'ADR Raw Data'!N$1,FALSE)</f>
        <v>156.36690053081</v>
      </c>
      <c r="T71" s="122">
        <f>VLOOKUP($A71,'ADR Raw Data'!$B$6:$BE$43,'ADR Raw Data'!O$1,FALSE)</f>
        <v>157.70035519125599</v>
      </c>
      <c r="U71" s="123">
        <f>VLOOKUP($A71,'ADR Raw Data'!$B$6:$BE$43,'ADR Raw Data'!P$1,FALSE)</f>
        <v>157.06479705202901</v>
      </c>
      <c r="V71" s="124">
        <f>VLOOKUP($A71,'ADR Raw Data'!$B$6:$BE$43,'ADR Raw Data'!R$1,FALSE)</f>
        <v>150.82224580419501</v>
      </c>
      <c r="X71" s="121">
        <f>VLOOKUP($A71,'RevPAR Raw Data'!$B$6:$BE$43,'RevPAR Raw Data'!G$1,FALSE)</f>
        <v>64.622247135842798</v>
      </c>
      <c r="Y71" s="122">
        <f>VLOOKUP($A71,'RevPAR Raw Data'!$B$6:$BE$43,'RevPAR Raw Data'!H$1,FALSE)</f>
        <v>95.624222585924699</v>
      </c>
      <c r="Z71" s="122">
        <f>VLOOKUP($A71,'RevPAR Raw Data'!$B$6:$BE$43,'RevPAR Raw Data'!I$1,FALSE)</f>
        <v>114.03731914893601</v>
      </c>
      <c r="AA71" s="122">
        <f>VLOOKUP($A71,'RevPAR Raw Data'!$B$6:$BE$43,'RevPAR Raw Data'!J$1,FALSE)</f>
        <v>106.64867594108</v>
      </c>
      <c r="AB71" s="122">
        <f>VLOOKUP($A71,'RevPAR Raw Data'!$B$6:$BE$43,'RevPAR Raw Data'!K$1,FALSE)</f>
        <v>91.349067103109604</v>
      </c>
      <c r="AC71" s="123">
        <f>VLOOKUP($A71,'RevPAR Raw Data'!$B$6:$BE$43,'RevPAR Raw Data'!L$1,FALSE)</f>
        <v>94.456306382978696</v>
      </c>
      <c r="AD71" s="122">
        <f>VLOOKUP($A71,'RevPAR Raw Data'!$B$6:$BE$43,'RevPAR Raw Data'!N$1,FALSE)</f>
        <v>110.889980360065</v>
      </c>
      <c r="AE71" s="122">
        <f>VLOOKUP($A71,'RevPAR Raw Data'!$B$6:$BE$43,'RevPAR Raw Data'!O$1,FALSE)</f>
        <v>122.804957446808</v>
      </c>
      <c r="AF71" s="123">
        <f>VLOOKUP($A71,'RevPAR Raw Data'!$B$6:$BE$43,'RevPAR Raw Data'!P$1,FALSE)</f>
        <v>116.847468903436</v>
      </c>
      <c r="AG71" s="124">
        <f>VLOOKUP($A71,'RevPAR Raw Data'!$B$6:$BE$43,'RevPAR Raw Data'!R$1,FALSE)</f>
        <v>100.85378138882299</v>
      </c>
    </row>
    <row r="72" spans="1:33" ht="14.25">
      <c r="A72" s="101" t="s">
        <v>123</v>
      </c>
      <c r="B72" s="89">
        <f>(VLOOKUP($A71,'Occupancy Raw Data'!$B$8:$BE$51,'Occupancy Raw Data'!T$3,FALSE))/100</f>
        <v>-2.92529751869001E-2</v>
      </c>
      <c r="C72" s="90">
        <f>(VLOOKUP($A71,'Occupancy Raw Data'!$B$8:$BE$51,'Occupancy Raw Data'!U$3,FALSE))/100</f>
        <v>-2.3979267312279701E-2</v>
      </c>
      <c r="D72" s="90">
        <f>(VLOOKUP($A71,'Occupancy Raw Data'!$B$8:$BE$51,'Occupancy Raw Data'!V$3,FALSE))/100</f>
        <v>6.4720966608447408E-2</v>
      </c>
      <c r="E72" s="90">
        <f>(VLOOKUP($A71,'Occupancy Raw Data'!$B$8:$BE$51,'Occupancy Raw Data'!W$3,FALSE))/100</f>
        <v>3.14687986232767E-2</v>
      </c>
      <c r="F72" s="90">
        <f>(VLOOKUP($A71,'Occupancy Raw Data'!$B$8:$BE$51,'Occupancy Raw Data'!X$3,FALSE))/100</f>
        <v>0.21914298194568999</v>
      </c>
      <c r="G72" s="90">
        <f>(VLOOKUP($A71,'Occupancy Raw Data'!$B$8:$BE$51,'Occupancy Raw Data'!Y$3,FALSE))/100</f>
        <v>5.0366230428882594E-2</v>
      </c>
      <c r="H72" s="91">
        <f>(VLOOKUP($A71,'Occupancy Raw Data'!$B$8:$BE$51,'Occupancy Raw Data'!AA$3,FALSE))/100</f>
        <v>0.23303322454796502</v>
      </c>
      <c r="I72" s="91">
        <f>(VLOOKUP($A71,'Occupancy Raw Data'!$B$8:$BE$51,'Occupancy Raw Data'!AB$3,FALSE))/100</f>
        <v>0.40920623140734896</v>
      </c>
      <c r="J72" s="90">
        <f>(VLOOKUP($A71,'Occupancy Raw Data'!$B$8:$BE$51,'Occupancy Raw Data'!AC$3,FALSE))/100</f>
        <v>0.31935901861014598</v>
      </c>
      <c r="K72" s="92">
        <f>(VLOOKUP($A71,'Occupancy Raw Data'!$B$8:$BE$51,'Occupancy Raw Data'!AE$3,FALSE))/100</f>
        <v>0.12315474691408401</v>
      </c>
      <c r="M72" s="89">
        <f>(VLOOKUP($A71,'ADR Raw Data'!$B$6:$BE$49,'ADR Raw Data'!T$1,FALSE))/100</f>
        <v>-1.06327972705313E-2</v>
      </c>
      <c r="N72" s="90">
        <f>(VLOOKUP($A71,'ADR Raw Data'!$B$6:$BE$49,'ADR Raw Data'!U$1,FALSE))/100</f>
        <v>3.4463912299013702E-2</v>
      </c>
      <c r="O72" s="90">
        <f>(VLOOKUP($A71,'ADR Raw Data'!$B$6:$BE$49,'ADR Raw Data'!V$1,FALSE))/100</f>
        <v>6.6414630718837298E-2</v>
      </c>
      <c r="P72" s="90">
        <f>(VLOOKUP($A71,'ADR Raw Data'!$B$6:$BE$49,'ADR Raw Data'!W$1,FALSE))/100</f>
        <v>6.8553387593321094E-2</v>
      </c>
      <c r="Q72" s="90">
        <f>(VLOOKUP($A71,'ADR Raw Data'!$B$6:$BE$49,'ADR Raw Data'!X$1,FALSE))/100</f>
        <v>3.79177499430116E-2</v>
      </c>
      <c r="R72" s="90">
        <f>(VLOOKUP($A71,'ADR Raw Data'!$B$6:$BE$49,'ADR Raw Data'!Y$1,FALSE))/100</f>
        <v>4.2311314227121997E-2</v>
      </c>
      <c r="S72" s="91">
        <f>(VLOOKUP($A71,'ADR Raw Data'!$B$6:$BE$49,'ADR Raw Data'!AA$1,FALSE))/100</f>
        <v>8.4114551342323193E-2</v>
      </c>
      <c r="T72" s="91">
        <f>(VLOOKUP($A71,'ADR Raw Data'!$B$6:$BE$49,'ADR Raw Data'!AB$1,FALSE))/100</f>
        <v>9.4881655082555388E-2</v>
      </c>
      <c r="U72" s="90">
        <f>(VLOOKUP($A71,'ADR Raw Data'!$B$6:$BE$49,'ADR Raw Data'!AC$1,FALSE))/100</f>
        <v>8.9695459120776297E-2</v>
      </c>
      <c r="V72" s="92">
        <f>(VLOOKUP($A71,'ADR Raw Data'!$B$6:$BE$49,'ADR Raw Data'!AE$1,FALSE))/100</f>
        <v>5.8315004556726099E-2</v>
      </c>
      <c r="X72" s="89">
        <f>(VLOOKUP($A71,'RevPAR Raw Data'!$B$6:$BE$43,'RevPAR Raw Data'!T$1,FALSE))/100</f>
        <v>-3.95747315027093E-2</v>
      </c>
      <c r="Y72" s="90">
        <f>(VLOOKUP($A71,'RevPAR Raw Data'!$B$6:$BE$43,'RevPAR Raw Data'!U$1,FALSE))/100</f>
        <v>9.6582256210890408E-3</v>
      </c>
      <c r="Z72" s="90">
        <f>(VLOOKUP($A71,'RevPAR Raw Data'!$B$6:$BE$43,'RevPAR Raw Data'!V$1,FALSE))/100</f>
        <v>0.13543401642435099</v>
      </c>
      <c r="AA72" s="90">
        <f>(VLOOKUP($A71,'RevPAR Raw Data'!$B$6:$BE$43,'RevPAR Raw Data'!W$1,FALSE))/100</f>
        <v>0.102179478965715</v>
      </c>
      <c r="AB72" s="90">
        <f>(VLOOKUP($A71,'RevPAR Raw Data'!$B$6:$BE$43,'RevPAR Raw Data'!X$1,FALSE))/100</f>
        <v>0.26537014067988401</v>
      </c>
      <c r="AC72" s="90">
        <f>(VLOOKUP($A71,'RevPAR Raw Data'!$B$6:$BE$43,'RevPAR Raw Data'!Y$1,FALSE))/100</f>
        <v>9.4808606058116696E-2</v>
      </c>
      <c r="AD72" s="91">
        <f>(VLOOKUP($A71,'RevPAR Raw Data'!$B$6:$BE$43,'RevPAR Raw Data'!AA$1,FALSE))/100</f>
        <v>0.33674926102099595</v>
      </c>
      <c r="AE72" s="91">
        <f>(VLOOKUP($A71,'RevPAR Raw Data'!$B$6:$BE$43,'RevPAR Raw Data'!AB$1,FALSE))/100</f>
        <v>0.54291405099592904</v>
      </c>
      <c r="AF72" s="90">
        <f>(VLOOKUP($A71,'RevPAR Raw Data'!$B$6:$BE$43,'RevPAR Raw Data'!AC$1,FALSE))/100</f>
        <v>0.43769953152952001</v>
      </c>
      <c r="AG72" s="92">
        <f>(VLOOKUP($A71,'RevPAR Raw Data'!$B$6:$BE$43,'RevPAR Raw Data'!AE$1,FALSE))/100</f>
        <v>0.18865152109828798</v>
      </c>
    </row>
    <row r="73" spans="1:33">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c r="A74" s="116" t="s">
        <v>27</v>
      </c>
      <c r="B74" s="117">
        <f>(VLOOKUP($A74,'Occupancy Raw Data'!$B$8:$BE$45,'Occupancy Raw Data'!G$3,FALSE))/100</f>
        <v>0.50983208130799806</v>
      </c>
      <c r="C74" s="118">
        <f>(VLOOKUP($A74,'Occupancy Raw Data'!$B$8:$BE$45,'Occupancy Raw Data'!H$3,FALSE))/100</f>
        <v>0.57832523199292896</v>
      </c>
      <c r="D74" s="118">
        <f>(VLOOKUP($A74,'Occupancy Raw Data'!$B$8:$BE$45,'Occupancy Raw Data'!I$3,FALSE))/100</f>
        <v>0.60760053026955296</v>
      </c>
      <c r="E74" s="118">
        <f>(VLOOKUP($A74,'Occupancy Raw Data'!$B$8:$BE$45,'Occupancy Raw Data'!J$3,FALSE))/100</f>
        <v>0.64858594785682699</v>
      </c>
      <c r="F74" s="118">
        <f>(VLOOKUP($A74,'Occupancy Raw Data'!$B$8:$BE$45,'Occupancy Raw Data'!K$3,FALSE))/100</f>
        <v>0.64438798055678304</v>
      </c>
      <c r="G74" s="119">
        <f>(VLOOKUP($A74,'Occupancy Raw Data'!$B$8:$BE$45,'Occupancy Raw Data'!L$3,FALSE))/100</f>
        <v>0.597746354396818</v>
      </c>
      <c r="H74" s="99">
        <f>(VLOOKUP($A74,'Occupancy Raw Data'!$B$8:$BE$45,'Occupancy Raw Data'!N$3,FALSE))/100</f>
        <v>0.77629253203711801</v>
      </c>
      <c r="I74" s="99">
        <f>(VLOOKUP($A74,'Occupancy Raw Data'!$B$8:$BE$45,'Occupancy Raw Data'!O$3,FALSE))/100</f>
        <v>0.86301369863013599</v>
      </c>
      <c r="J74" s="119">
        <f>(VLOOKUP($A74,'Occupancy Raw Data'!$B$8:$BE$45,'Occupancy Raw Data'!P$3,FALSE))/100</f>
        <v>0.81965311533362695</v>
      </c>
      <c r="K74" s="120">
        <f>(VLOOKUP($A74,'Occupancy Raw Data'!$B$8:$BE$45,'Occupancy Raw Data'!R$3,FALSE))/100</f>
        <v>0.66114828609304899</v>
      </c>
      <c r="M74" s="121">
        <f>VLOOKUP($A74,'ADR Raw Data'!$B$6:$BE$43,'ADR Raw Data'!G$1,FALSE)</f>
        <v>94.889911159263207</v>
      </c>
      <c r="N74" s="122">
        <f>VLOOKUP($A74,'ADR Raw Data'!$B$6:$BE$43,'ADR Raw Data'!H$1,FALSE)</f>
        <v>97.991304680038198</v>
      </c>
      <c r="O74" s="122">
        <f>VLOOKUP($A74,'ADR Raw Data'!$B$6:$BE$43,'ADR Raw Data'!I$1,FALSE)</f>
        <v>101.172499999999</v>
      </c>
      <c r="P74" s="122">
        <f>VLOOKUP($A74,'ADR Raw Data'!$B$6:$BE$43,'ADR Raw Data'!J$1,FALSE)</f>
        <v>102.920865269971</v>
      </c>
      <c r="Q74" s="122">
        <f>VLOOKUP($A74,'ADR Raw Data'!$B$6:$BE$43,'ADR Raw Data'!K$1,FALSE)</f>
        <v>102.92014057946101</v>
      </c>
      <c r="R74" s="123">
        <f>VLOOKUP($A74,'ADR Raw Data'!$B$6:$BE$43,'ADR Raw Data'!L$1,FALSE)</f>
        <v>100.24143379906801</v>
      </c>
      <c r="S74" s="122">
        <f>VLOOKUP($A74,'ADR Raw Data'!$B$6:$BE$43,'ADR Raw Data'!N$1,FALSE)</f>
        <v>122.570448270954</v>
      </c>
      <c r="T74" s="122">
        <f>VLOOKUP($A74,'ADR Raw Data'!$B$6:$BE$43,'ADR Raw Data'!O$1,FALSE)</f>
        <v>124.718093958013</v>
      </c>
      <c r="U74" s="123">
        <f>VLOOKUP($A74,'ADR Raw Data'!$B$6:$BE$43,'ADR Raw Data'!P$1,FALSE)</f>
        <v>123.70107756587301</v>
      </c>
      <c r="V74" s="124">
        <f>VLOOKUP($A74,'ADR Raw Data'!$B$6:$BE$43,'ADR Raw Data'!R$1,FALSE)</f>
        <v>108.55111928007</v>
      </c>
      <c r="X74" s="121">
        <f>VLOOKUP($A74,'RevPAR Raw Data'!$B$6:$BE$43,'RevPAR Raw Data'!G$1,FALSE)</f>
        <v>48.377920901458197</v>
      </c>
      <c r="Y74" s="122">
        <f>VLOOKUP($A74,'RevPAR Raw Data'!$B$6:$BE$43,'RevPAR Raw Data'!H$1,FALSE)</f>
        <v>56.670844012372903</v>
      </c>
      <c r="Z74" s="122">
        <f>VLOOKUP($A74,'RevPAR Raw Data'!$B$6:$BE$43,'RevPAR Raw Data'!I$1,FALSE)</f>
        <v>61.472464648696402</v>
      </c>
      <c r="AA74" s="122">
        <f>VLOOKUP($A74,'RevPAR Raw Data'!$B$6:$BE$43,'RevPAR Raw Data'!J$1,FALSE)</f>
        <v>66.753026955368895</v>
      </c>
      <c r="AB74" s="122">
        <f>VLOOKUP($A74,'RevPAR Raw Data'!$B$6:$BE$43,'RevPAR Raw Data'!K$1,FALSE)</f>
        <v>66.320501546619496</v>
      </c>
      <c r="AC74" s="123">
        <f>VLOOKUP($A74,'RevPAR Raw Data'!$B$6:$BE$43,'RevPAR Raw Data'!L$1,FALSE)</f>
        <v>59.9189516129032</v>
      </c>
      <c r="AD74" s="122">
        <f>VLOOKUP($A74,'RevPAR Raw Data'!$B$6:$BE$43,'RevPAR Raw Data'!N$1,FALSE)</f>
        <v>95.150523641184193</v>
      </c>
      <c r="AE74" s="122">
        <f>VLOOKUP($A74,'RevPAR Raw Data'!$B$6:$BE$43,'RevPAR Raw Data'!O$1,FALSE)</f>
        <v>107.63342355280599</v>
      </c>
      <c r="AF74" s="123">
        <f>VLOOKUP($A74,'RevPAR Raw Data'!$B$6:$BE$43,'RevPAR Raw Data'!P$1,FALSE)</f>
        <v>101.391973596995</v>
      </c>
      <c r="AG74" s="124">
        <f>VLOOKUP($A74,'RevPAR Raw Data'!$B$6:$BE$43,'RevPAR Raw Data'!R$1,FALSE)</f>
        <v>71.768386465500896</v>
      </c>
    </row>
    <row r="75" spans="1:33" ht="14.25">
      <c r="A75" s="101" t="s">
        <v>123</v>
      </c>
      <c r="B75" s="89">
        <f>(VLOOKUP($A74,'Occupancy Raw Data'!$B$8:$BE$51,'Occupancy Raw Data'!T$3,FALSE))/100</f>
        <v>-4.6791222313856198E-2</v>
      </c>
      <c r="C75" s="90">
        <f>(VLOOKUP($A74,'Occupancy Raw Data'!$B$8:$BE$51,'Occupancy Raw Data'!U$3,FALSE))/100</f>
        <v>-5.4417961486228801E-2</v>
      </c>
      <c r="D75" s="90">
        <f>(VLOOKUP($A74,'Occupancy Raw Data'!$B$8:$BE$51,'Occupancy Raw Data'!V$3,FALSE))/100</f>
        <v>-5.7252949428286702E-2</v>
      </c>
      <c r="E75" s="90">
        <f>(VLOOKUP($A74,'Occupancy Raw Data'!$B$8:$BE$51,'Occupancy Raw Data'!W$3,FALSE))/100</f>
        <v>-2.22269693735829E-2</v>
      </c>
      <c r="F75" s="90">
        <f>(VLOOKUP($A74,'Occupancy Raw Data'!$B$8:$BE$51,'Occupancy Raw Data'!X$3,FALSE))/100</f>
        <v>-3.5874563653791498E-4</v>
      </c>
      <c r="G75" s="90">
        <f>(VLOOKUP($A74,'Occupancy Raw Data'!$B$8:$BE$51,'Occupancy Raw Data'!Y$3,FALSE))/100</f>
        <v>-3.5555578251797199E-2</v>
      </c>
      <c r="H75" s="91">
        <f>(VLOOKUP($A74,'Occupancy Raw Data'!$B$8:$BE$51,'Occupancy Raw Data'!AA$3,FALSE))/100</f>
        <v>0.17451688357797701</v>
      </c>
      <c r="I75" s="91">
        <f>(VLOOKUP($A74,'Occupancy Raw Data'!$B$8:$BE$51,'Occupancy Raw Data'!AB$3,FALSE))/100</f>
        <v>0.36994853295601204</v>
      </c>
      <c r="J75" s="90">
        <f>(VLOOKUP($A74,'Occupancy Raw Data'!$B$8:$BE$51,'Occupancy Raw Data'!AC$3,FALSE))/100</f>
        <v>0.26988723980141599</v>
      </c>
      <c r="K75" s="92">
        <f>(VLOOKUP($A74,'Occupancy Raw Data'!$B$8:$BE$51,'Occupancy Raw Data'!AE$3,FALSE))/100</f>
        <v>5.4265423652706896E-2</v>
      </c>
      <c r="M75" s="89">
        <f>(VLOOKUP($A74,'ADR Raw Data'!$B$6:$BE$49,'ADR Raw Data'!T$1,FALSE))/100</f>
        <v>-6.8151105600174101E-3</v>
      </c>
      <c r="N75" s="90">
        <f>(VLOOKUP($A74,'ADR Raw Data'!$B$6:$BE$49,'ADR Raw Data'!U$1,FALSE))/100</f>
        <v>-2.0649793320346901E-2</v>
      </c>
      <c r="O75" s="90">
        <f>(VLOOKUP($A74,'ADR Raw Data'!$B$6:$BE$49,'ADR Raw Data'!V$1,FALSE))/100</f>
        <v>1.44485542620268E-2</v>
      </c>
      <c r="P75" s="90">
        <f>(VLOOKUP($A74,'ADR Raw Data'!$B$6:$BE$49,'ADR Raw Data'!W$1,FALSE))/100</f>
        <v>2.2249732641373799E-2</v>
      </c>
      <c r="Q75" s="90">
        <f>(VLOOKUP($A74,'ADR Raw Data'!$B$6:$BE$49,'ADR Raw Data'!X$1,FALSE))/100</f>
        <v>4.30626067311249E-2</v>
      </c>
      <c r="R75" s="90">
        <f>(VLOOKUP($A74,'ADR Raw Data'!$B$6:$BE$49,'ADR Raw Data'!Y$1,FALSE))/100</f>
        <v>1.1975539552469E-2</v>
      </c>
      <c r="S75" s="91">
        <f>(VLOOKUP($A74,'ADR Raw Data'!$B$6:$BE$49,'ADR Raw Data'!AA$1,FALSE))/100</f>
        <v>0.17697530691094202</v>
      </c>
      <c r="T75" s="91">
        <f>(VLOOKUP($A74,'ADR Raw Data'!$B$6:$BE$49,'ADR Raw Data'!AB$1,FALSE))/100</f>
        <v>0.21134352695533601</v>
      </c>
      <c r="U75" s="90">
        <f>(VLOOKUP($A74,'ADR Raw Data'!$B$6:$BE$49,'ADR Raw Data'!AC$1,FALSE))/100</f>
        <v>0.194446361971813</v>
      </c>
      <c r="V75" s="92">
        <f>(VLOOKUP($A74,'ADR Raw Data'!$B$6:$BE$49,'ADR Raw Data'!AE$1,FALSE))/100</f>
        <v>8.1391617708312602E-2</v>
      </c>
      <c r="X75" s="89">
        <f>(VLOOKUP($A74,'RevPAR Raw Data'!$B$6:$BE$43,'RevPAR Raw Data'!T$1,FALSE))/100</f>
        <v>-5.3287445520566301E-2</v>
      </c>
      <c r="Y75" s="90">
        <f>(VLOOKUP($A74,'RevPAR Raw Data'!$B$6:$BE$43,'RevPAR Raw Data'!U$1,FALSE))/100</f>
        <v>-7.3944035148970494E-2</v>
      </c>
      <c r="Z75" s="90">
        <f>(VLOOKUP($A74,'RevPAR Raw Data'!$B$6:$BE$43,'RevPAR Raw Data'!V$1,FALSE))/100</f>
        <v>-4.3631617512735595E-2</v>
      </c>
      <c r="AA75" s="90">
        <f>(VLOOKUP($A74,'RevPAR Raw Data'!$B$6:$BE$43,'RevPAR Raw Data'!W$1,FALSE))/100</f>
        <v>-4.71780858199339E-4</v>
      </c>
      <c r="AB75" s="90">
        <f>(VLOOKUP($A74,'RevPAR Raw Data'!$B$6:$BE$43,'RevPAR Raw Data'!X$1,FALSE))/100</f>
        <v>4.2688412572324301E-2</v>
      </c>
      <c r="AC75" s="90">
        <f>(VLOOKUP($A74,'RevPAR Raw Data'!$B$6:$BE$43,'RevPAR Raw Data'!Y$1,FALSE))/100</f>
        <v>-2.4005835932993498E-2</v>
      </c>
      <c r="AD75" s="91">
        <f>(VLOOKUP($A74,'RevPAR Raw Data'!$B$6:$BE$43,'RevPAR Raw Data'!AA$1,FALSE))/100</f>
        <v>0.38237736952127399</v>
      </c>
      <c r="AE75" s="91">
        <f>(VLOOKUP($A74,'RevPAR Raw Data'!$B$6:$BE$43,'RevPAR Raw Data'!AB$1,FALSE))/100</f>
        <v>0.65947828765822392</v>
      </c>
      <c r="AF75" s="90">
        <f>(VLOOKUP($A74,'RevPAR Raw Data'!$B$6:$BE$43,'RevPAR Raw Data'!AC$1,FALSE))/100</f>
        <v>0.51681219369523002</v>
      </c>
      <c r="AG75" s="92">
        <f>(VLOOKUP($A74,'RevPAR Raw Data'!$B$6:$BE$43,'RevPAR Raw Data'!AE$1,FALSE))/100</f>
        <v>0.14007379197774</v>
      </c>
    </row>
    <row r="76" spans="1:33">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c r="A77" s="116" t="s">
        <v>86</v>
      </c>
      <c r="B77" s="117">
        <f>(VLOOKUP($A77,'Occupancy Raw Data'!$B$8:$BE$45,'Occupancy Raw Data'!G$3,FALSE))/100</f>
        <v>0.559892701877717</v>
      </c>
      <c r="C77" s="118">
        <f>(VLOOKUP($A77,'Occupancy Raw Data'!$B$8:$BE$45,'Occupancy Raw Data'!H$3,FALSE))/100</f>
        <v>0.75154934788641103</v>
      </c>
      <c r="D77" s="118">
        <f>(VLOOKUP($A77,'Occupancy Raw Data'!$B$8:$BE$45,'Occupancy Raw Data'!I$3,FALSE))/100</f>
        <v>0.82776801405975309</v>
      </c>
      <c r="E77" s="118">
        <f>(VLOOKUP($A77,'Occupancy Raw Data'!$B$8:$BE$45,'Occupancy Raw Data'!J$3,FALSE))/100</f>
        <v>0.81759319211913706</v>
      </c>
      <c r="F77" s="118">
        <f>(VLOOKUP($A77,'Occupancy Raw Data'!$B$8:$BE$45,'Occupancy Raw Data'!K$3,FALSE))/100</f>
        <v>0.72028489501433701</v>
      </c>
      <c r="G77" s="119">
        <f>(VLOOKUP($A77,'Occupancy Raw Data'!$B$8:$BE$45,'Occupancy Raw Data'!L$3,FALSE))/100</f>
        <v>0.73541763019147099</v>
      </c>
      <c r="H77" s="99">
        <f>(VLOOKUP($A77,'Occupancy Raw Data'!$B$8:$BE$45,'Occupancy Raw Data'!N$3,FALSE))/100</f>
        <v>0.71316251965590594</v>
      </c>
      <c r="I77" s="99">
        <f>(VLOOKUP($A77,'Occupancy Raw Data'!$B$8:$BE$45,'Occupancy Raw Data'!O$3,FALSE))/100</f>
        <v>0.82138562575154905</v>
      </c>
      <c r="J77" s="119">
        <f>(VLOOKUP($A77,'Occupancy Raw Data'!$B$8:$BE$45,'Occupancy Raw Data'!P$3,FALSE))/100</f>
        <v>0.76727407270372694</v>
      </c>
      <c r="K77" s="120">
        <f>(VLOOKUP($A77,'Occupancy Raw Data'!$B$8:$BE$45,'Occupancy Raw Data'!R$3,FALSE))/100</f>
        <v>0.74451947090925896</v>
      </c>
      <c r="M77" s="121">
        <f>VLOOKUP($A77,'ADR Raw Data'!$B$6:$BE$43,'ADR Raw Data'!G$1,FALSE)</f>
        <v>116.54071865190799</v>
      </c>
      <c r="N77" s="122">
        <f>VLOOKUP($A77,'ADR Raw Data'!$B$6:$BE$43,'ADR Raw Data'!H$1,FALSE)</f>
        <v>144.34346953846099</v>
      </c>
      <c r="O77" s="122">
        <f>VLOOKUP($A77,'ADR Raw Data'!$B$6:$BE$43,'ADR Raw Data'!I$1,FALSE)</f>
        <v>156.97139009945201</v>
      </c>
      <c r="P77" s="122">
        <f>VLOOKUP($A77,'ADR Raw Data'!$B$6:$BE$43,'ADR Raw Data'!J$1,FALSE)</f>
        <v>152.668718180789</v>
      </c>
      <c r="Q77" s="122">
        <f>VLOOKUP($A77,'ADR Raw Data'!$B$6:$BE$43,'ADR Raw Data'!K$1,FALSE)</f>
        <v>132.684777192757</v>
      </c>
      <c r="R77" s="123">
        <f>VLOOKUP($A77,'ADR Raw Data'!$B$6:$BE$43,'ADR Raw Data'!L$1,FALSE)</f>
        <v>142.520156717731</v>
      </c>
      <c r="S77" s="122">
        <f>VLOOKUP($A77,'ADR Raw Data'!$B$6:$BE$43,'ADR Raw Data'!N$1,FALSE)</f>
        <v>109.675071335927</v>
      </c>
      <c r="T77" s="122">
        <f>VLOOKUP($A77,'ADR Raw Data'!$B$6:$BE$43,'ADR Raw Data'!O$1,FALSE)</f>
        <v>110.287706081081</v>
      </c>
      <c r="U77" s="123">
        <f>VLOOKUP($A77,'ADR Raw Data'!$B$6:$BE$43,'ADR Raw Data'!P$1,FALSE)</f>
        <v>110.00299156118101</v>
      </c>
      <c r="V77" s="124">
        <f>VLOOKUP($A77,'ADR Raw Data'!$B$6:$BE$43,'ADR Raw Data'!R$1,FALSE)</f>
        <v>132.94559075661499</v>
      </c>
      <c r="X77" s="121">
        <f>VLOOKUP($A77,'RevPAR Raw Data'!$B$6:$BE$43,'RevPAR Raw Data'!G$1,FALSE)</f>
        <v>65.250297844787696</v>
      </c>
      <c r="Y77" s="122">
        <f>VLOOKUP($A77,'RevPAR Raw Data'!$B$6:$BE$43,'RevPAR Raw Data'!H$1,FALSE)</f>
        <v>108.48124040329201</v>
      </c>
      <c r="Z77" s="122">
        <f>VLOOKUP($A77,'RevPAR Raw Data'!$B$6:$BE$43,'RevPAR Raw Data'!I$1,FALSE)</f>
        <v>129.93589584682201</v>
      </c>
      <c r="AA77" s="122">
        <f>VLOOKUP($A77,'RevPAR Raw Data'!$B$6:$BE$43,'RevPAR Raw Data'!J$1,FALSE)</f>
        <v>124.820904634168</v>
      </c>
      <c r="AB77" s="122">
        <f>VLOOKUP($A77,'RevPAR Raw Data'!$B$6:$BE$43,'RevPAR Raw Data'!K$1,FALSE)</f>
        <v>95.570840810285802</v>
      </c>
      <c r="AC77" s="123">
        <f>VLOOKUP($A77,'RevPAR Raw Data'!$B$6:$BE$43,'RevPAR Raw Data'!L$1,FALSE)</f>
        <v>104.811835907871</v>
      </c>
      <c r="AD77" s="122">
        <f>VLOOKUP($A77,'RevPAR Raw Data'!$B$6:$BE$43,'RevPAR Raw Data'!N$1,FALSE)</f>
        <v>78.216150217371094</v>
      </c>
      <c r="AE77" s="122">
        <f>VLOOKUP($A77,'RevPAR Raw Data'!$B$6:$BE$43,'RevPAR Raw Data'!O$1,FALSE)</f>
        <v>90.588736472111705</v>
      </c>
      <c r="AF77" s="123">
        <f>VLOOKUP($A77,'RevPAR Raw Data'!$B$6:$BE$43,'RevPAR Raw Data'!P$1,FALSE)</f>
        <v>84.4024433447414</v>
      </c>
      <c r="AG77" s="124">
        <f>VLOOKUP($A77,'RevPAR Raw Data'!$B$6:$BE$43,'RevPAR Raw Data'!R$1,FALSE)</f>
        <v>98.9805808898344</v>
      </c>
    </row>
    <row r="78" spans="1:33" ht="14.25">
      <c r="A78" s="101" t="s">
        <v>123</v>
      </c>
      <c r="B78" s="89">
        <f>(VLOOKUP($A77,'Occupancy Raw Data'!$B$8:$BE$51,'Occupancy Raw Data'!T$3,FALSE))/100</f>
        <v>-5.5164260733969198E-2</v>
      </c>
      <c r="C78" s="90">
        <f>(VLOOKUP($A77,'Occupancy Raw Data'!$B$8:$BE$51,'Occupancy Raw Data'!U$3,FALSE))/100</f>
        <v>4.66094089060178E-2</v>
      </c>
      <c r="D78" s="90">
        <f>(VLOOKUP($A77,'Occupancy Raw Data'!$B$8:$BE$51,'Occupancy Raw Data'!V$3,FALSE))/100</f>
        <v>6.796357902556921E-2</v>
      </c>
      <c r="E78" s="90">
        <f>(VLOOKUP($A77,'Occupancy Raw Data'!$B$8:$BE$51,'Occupancy Raw Data'!W$3,FALSE))/100</f>
        <v>6.817045870863199E-2</v>
      </c>
      <c r="F78" s="90">
        <f>(VLOOKUP($A77,'Occupancy Raw Data'!$B$8:$BE$51,'Occupancy Raw Data'!X$3,FALSE))/100</f>
        <v>0.16300250624002799</v>
      </c>
      <c r="G78" s="90">
        <f>(VLOOKUP($A77,'Occupancy Raw Data'!$B$8:$BE$51,'Occupancy Raw Data'!Y$3,FALSE))/100</f>
        <v>5.9527231383383505E-2</v>
      </c>
      <c r="H78" s="91">
        <f>(VLOOKUP($A77,'Occupancy Raw Data'!$B$8:$BE$51,'Occupancy Raw Data'!AA$3,FALSE))/100</f>
        <v>0.106262401738163</v>
      </c>
      <c r="I78" s="91">
        <f>(VLOOKUP($A77,'Occupancy Raw Data'!$B$8:$BE$51,'Occupancy Raw Data'!AB$3,FALSE))/100</f>
        <v>0.355305566860671</v>
      </c>
      <c r="J78" s="90">
        <f>(VLOOKUP($A77,'Occupancy Raw Data'!$B$8:$BE$51,'Occupancy Raw Data'!AC$3,FALSE))/100</f>
        <v>0.22694020090143302</v>
      </c>
      <c r="K78" s="92">
        <f>(VLOOKUP($A77,'Occupancy Raw Data'!$B$8:$BE$51,'Occupancy Raw Data'!AE$3,FALSE))/100</f>
        <v>0.103877154091295</v>
      </c>
      <c r="M78" s="89">
        <f>(VLOOKUP($A77,'ADR Raw Data'!$B$6:$BE$49,'ADR Raw Data'!T$1,FALSE))/100</f>
        <v>5.0891701202565101E-2</v>
      </c>
      <c r="N78" s="90">
        <f>(VLOOKUP($A77,'ADR Raw Data'!$B$6:$BE$49,'ADR Raw Data'!U$1,FALSE))/100</f>
        <v>0.148334570166444</v>
      </c>
      <c r="O78" s="90">
        <f>(VLOOKUP($A77,'ADR Raw Data'!$B$6:$BE$49,'ADR Raw Data'!V$1,FALSE))/100</f>
        <v>0.18495486519898599</v>
      </c>
      <c r="P78" s="90">
        <f>(VLOOKUP($A77,'ADR Raw Data'!$B$6:$BE$49,'ADR Raw Data'!W$1,FALSE))/100</f>
        <v>0.168184370335307</v>
      </c>
      <c r="Q78" s="90">
        <f>(VLOOKUP($A77,'ADR Raw Data'!$B$6:$BE$49,'ADR Raw Data'!X$1,FALSE))/100</f>
        <v>0.154068237253217</v>
      </c>
      <c r="R78" s="90">
        <f>(VLOOKUP($A77,'ADR Raw Data'!$B$6:$BE$49,'ADR Raw Data'!Y$1,FALSE))/100</f>
        <v>0.150564358161908</v>
      </c>
      <c r="S78" s="91">
        <f>(VLOOKUP($A77,'ADR Raw Data'!$B$6:$BE$49,'ADR Raw Data'!AA$1,FALSE))/100</f>
        <v>6.2760350245052207E-2</v>
      </c>
      <c r="T78" s="91">
        <f>(VLOOKUP($A77,'ADR Raw Data'!$B$6:$BE$49,'ADR Raw Data'!AB$1,FALSE))/100</f>
        <v>9.0832403227172898E-2</v>
      </c>
      <c r="U78" s="90">
        <f>(VLOOKUP($A77,'ADR Raw Data'!$B$6:$BE$49,'ADR Raw Data'!AC$1,FALSE))/100</f>
        <v>7.6523364560044507E-2</v>
      </c>
      <c r="V78" s="92">
        <f>(VLOOKUP($A77,'ADR Raw Data'!$B$6:$BE$49,'ADR Raw Data'!AE$1,FALSE))/100</f>
        <v>0.12546709027799199</v>
      </c>
      <c r="X78" s="89">
        <f>(VLOOKUP($A77,'RevPAR Raw Data'!$B$6:$BE$43,'RevPAR Raw Data'!T$1,FALSE))/100</f>
        <v>-7.0799626057376896E-3</v>
      </c>
      <c r="Y78" s="90">
        <f>(VLOOKUP($A77,'RevPAR Raw Data'!$B$6:$BE$43,'RevPAR Raw Data'!U$1,FALSE))/100</f>
        <v>0.20185776570824798</v>
      </c>
      <c r="Z78" s="90">
        <f>(VLOOKUP($A77,'RevPAR Raw Data'!$B$6:$BE$43,'RevPAR Raw Data'!V$1,FALSE))/100</f>
        <v>0.26548863882167001</v>
      </c>
      <c r="AA78" s="90">
        <f>(VLOOKUP($A77,'RevPAR Raw Data'!$B$6:$BE$43,'RevPAR Raw Data'!W$1,FALSE))/100</f>
        <v>0.247820034717319</v>
      </c>
      <c r="AB78" s="90">
        <f>(VLOOKUP($A77,'RevPAR Raw Data'!$B$6:$BE$43,'RevPAR Raw Data'!X$1,FALSE))/100</f>
        <v>0.34218425229750205</v>
      </c>
      <c r="AC78" s="90">
        <f>(VLOOKUP($A77,'RevPAR Raw Data'!$B$6:$BE$43,'RevPAR Raw Data'!Y$1,FALSE))/100</f>
        <v>0.219054268931686</v>
      </c>
      <c r="AD78" s="91">
        <f>(VLOOKUP($A77,'RevPAR Raw Data'!$B$6:$BE$43,'RevPAR Raw Data'!AA$1,FALSE))/100</f>
        <v>0.17569181753418298</v>
      </c>
      <c r="AE78" s="91">
        <f>(VLOOKUP($A77,'RevPAR Raw Data'!$B$6:$BE$43,'RevPAR Raw Data'!AB$1,FALSE))/100</f>
        <v>0.47841122860579199</v>
      </c>
      <c r="AF78" s="90">
        <f>(VLOOKUP($A77,'RevPAR Raw Data'!$B$6:$BE$43,'RevPAR Raw Data'!AC$1,FALSE))/100</f>
        <v>0.320829793188387</v>
      </c>
      <c r="AG78" s="92">
        <f>(VLOOKUP($A77,'RevPAR Raw Data'!$B$6:$BE$43,'RevPAR Raw Data'!AE$1,FALSE))/100</f>
        <v>0.24237740863948101</v>
      </c>
    </row>
    <row r="79" spans="1:33">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c r="A80" s="143" t="s">
        <v>19</v>
      </c>
      <c r="B80" s="117">
        <f>(VLOOKUP($A80,'Occupancy Raw Data'!$B$8:$BE$45,'Occupancy Raw Data'!G$3,FALSE))/100</f>
        <v>0.461477362986497</v>
      </c>
      <c r="C80" s="118">
        <f>(VLOOKUP($A80,'Occupancy Raw Data'!$B$8:$BE$45,'Occupancy Raw Data'!H$3,FALSE))/100</f>
        <v>0.52199646416766998</v>
      </c>
      <c r="D80" s="118">
        <f>(VLOOKUP($A80,'Occupancy Raw Data'!$B$8:$BE$45,'Occupancy Raw Data'!I$3,FALSE))/100</f>
        <v>0.55325527172102706</v>
      </c>
      <c r="E80" s="118">
        <f>(VLOOKUP($A80,'Occupancy Raw Data'!$B$8:$BE$45,'Occupancy Raw Data'!J$3,FALSE))/100</f>
        <v>0.583771042045658</v>
      </c>
      <c r="F80" s="118">
        <f>(VLOOKUP($A80,'Occupancy Raw Data'!$B$8:$BE$45,'Occupancy Raw Data'!K$3,FALSE))/100</f>
        <v>0.63755156422147596</v>
      </c>
      <c r="G80" s="119">
        <f>(VLOOKUP($A80,'Occupancy Raw Data'!$B$8:$BE$45,'Occupancy Raw Data'!L$3,FALSE))/100</f>
        <v>0.55161034102846596</v>
      </c>
      <c r="H80" s="99">
        <f>(VLOOKUP($A80,'Occupancy Raw Data'!$B$8:$BE$45,'Occupancy Raw Data'!N$3,FALSE))/100</f>
        <v>0.72387199262087099</v>
      </c>
      <c r="I80" s="99">
        <f>(VLOOKUP($A80,'Occupancy Raw Data'!$B$8:$BE$45,'Occupancy Raw Data'!O$3,FALSE))/100</f>
        <v>0.768300494504086</v>
      </c>
      <c r="J80" s="119">
        <f>(VLOOKUP($A80,'Occupancy Raw Data'!$B$8:$BE$45,'Occupancy Raw Data'!P$3,FALSE))/100</f>
        <v>0.74608624356247899</v>
      </c>
      <c r="K80" s="120">
        <f>(VLOOKUP($A80,'Occupancy Raw Data'!$B$8:$BE$45,'Occupancy Raw Data'!R$3,FALSE))/100</f>
        <v>0.607174884609612</v>
      </c>
      <c r="M80" s="121">
        <f>VLOOKUP($A80,'ADR Raw Data'!$B$6:$BE$43,'ADR Raw Data'!G$1,FALSE)</f>
        <v>98.316647015712604</v>
      </c>
      <c r="N80" s="122">
        <f>VLOOKUP($A80,'ADR Raw Data'!$B$6:$BE$43,'ADR Raw Data'!H$1,FALSE)</f>
        <v>103.145246718696</v>
      </c>
      <c r="O80" s="122">
        <f>VLOOKUP($A80,'ADR Raw Data'!$B$6:$BE$43,'ADR Raw Data'!I$1,FALSE)</f>
        <v>106.242924197656</v>
      </c>
      <c r="P80" s="122">
        <f>VLOOKUP($A80,'ADR Raw Data'!$B$6:$BE$43,'ADR Raw Data'!J$1,FALSE)</f>
        <v>106.19182169943799</v>
      </c>
      <c r="Q80" s="122">
        <f>VLOOKUP($A80,'ADR Raw Data'!$B$6:$BE$43,'ADR Raw Data'!K$1,FALSE)</f>
        <v>112.431930550978</v>
      </c>
      <c r="R80" s="123">
        <f>VLOOKUP($A80,'ADR Raw Data'!$B$6:$BE$43,'ADR Raw Data'!L$1,FALSE)</f>
        <v>105.750259155178</v>
      </c>
      <c r="S80" s="122">
        <f>VLOOKUP($A80,'ADR Raw Data'!$B$6:$BE$43,'ADR Raw Data'!N$1,FALSE)</f>
        <v>135.168695876398</v>
      </c>
      <c r="T80" s="122">
        <f>VLOOKUP($A80,'ADR Raw Data'!$B$6:$BE$43,'ADR Raw Data'!O$1,FALSE)</f>
        <v>139.133624461415</v>
      </c>
      <c r="U80" s="123">
        <f>VLOOKUP($A80,'ADR Raw Data'!$B$6:$BE$43,'ADR Raw Data'!P$1,FALSE)</f>
        <v>137.210186802431</v>
      </c>
      <c r="V80" s="124">
        <f>VLOOKUP($A80,'ADR Raw Data'!$B$6:$BE$43,'ADR Raw Data'!R$1,FALSE)</f>
        <v>116.79523851593299</v>
      </c>
      <c r="X80" s="121">
        <f>VLOOKUP($A80,'RevPAR Raw Data'!$B$6:$BE$43,'RevPAR Raw Data'!G$1,FALSE)</f>
        <v>45.370907002485303</v>
      </c>
      <c r="Y80" s="122">
        <f>VLOOKUP($A80,'RevPAR Raw Data'!$B$6:$BE$43,'RevPAR Raw Data'!H$1,FALSE)</f>
        <v>53.841454082861397</v>
      </c>
      <c r="Z80" s="122">
        <f>VLOOKUP($A80,'RevPAR Raw Data'!$B$6:$BE$43,'RevPAR Raw Data'!I$1,FALSE)</f>
        <v>58.779457895411099</v>
      </c>
      <c r="AA80" s="122">
        <f>VLOOKUP($A80,'RevPAR Raw Data'!$B$6:$BE$43,'RevPAR Raw Data'!J$1,FALSE)</f>
        <v>61.991710410207702</v>
      </c>
      <c r="AB80" s="122">
        <f>VLOOKUP($A80,'RevPAR Raw Data'!$B$6:$BE$43,'RevPAR Raw Data'!K$1,FALSE)</f>
        <v>71.681153191216694</v>
      </c>
      <c r="AC80" s="123">
        <f>VLOOKUP($A80,'RevPAR Raw Data'!$B$6:$BE$43,'RevPAR Raw Data'!L$1,FALSE)</f>
        <v>58.332936516436398</v>
      </c>
      <c r="AD80" s="122">
        <f>VLOOKUP($A80,'RevPAR Raw Data'!$B$6:$BE$43,'RevPAR Raw Data'!N$1,FALSE)</f>
        <v>97.844833224012902</v>
      </c>
      <c r="AE80" s="122">
        <f>VLOOKUP($A80,'RevPAR Raw Data'!$B$6:$BE$43,'RevPAR Raw Data'!O$1,FALSE)</f>
        <v>106.896432475851</v>
      </c>
      <c r="AF80" s="123">
        <f>VLOOKUP($A80,'RevPAR Raw Data'!$B$6:$BE$43,'RevPAR Raw Data'!P$1,FALSE)</f>
        <v>102.37063284993199</v>
      </c>
      <c r="AG80" s="124">
        <f>VLOOKUP($A80,'RevPAR Raw Data'!$B$6:$BE$43,'RevPAR Raw Data'!R$1,FALSE)</f>
        <v>70.915135468863795</v>
      </c>
    </row>
    <row r="81" spans="1:33" ht="14.25">
      <c r="A81" s="101" t="s">
        <v>123</v>
      </c>
      <c r="B81" s="89">
        <f>(VLOOKUP($A80,'Occupancy Raw Data'!$B$8:$BE$51,'Occupancy Raw Data'!T$3,FALSE))/100</f>
        <v>-0.10775390323701201</v>
      </c>
      <c r="C81" s="90">
        <f>(VLOOKUP($A80,'Occupancy Raw Data'!$B$8:$BE$51,'Occupancy Raw Data'!U$3,FALSE))/100</f>
        <v>-0.15859028169644401</v>
      </c>
      <c r="D81" s="90">
        <f>(VLOOKUP($A80,'Occupancy Raw Data'!$B$8:$BE$51,'Occupancy Raw Data'!V$3,FALSE))/100</f>
        <v>-0.12989009738299701</v>
      </c>
      <c r="E81" s="90">
        <f>(VLOOKUP($A80,'Occupancy Raw Data'!$B$8:$BE$51,'Occupancy Raw Data'!W$3,FALSE))/100</f>
        <v>-3.3937954222567096E-2</v>
      </c>
      <c r="F81" s="90">
        <f>(VLOOKUP($A80,'Occupancy Raw Data'!$B$8:$BE$51,'Occupancy Raw Data'!X$3,FALSE))/100</f>
        <v>0.10997775796623699</v>
      </c>
      <c r="G81" s="90">
        <f>(VLOOKUP($A80,'Occupancy Raw Data'!$B$8:$BE$51,'Occupancy Raw Data'!Y$3,FALSE))/100</f>
        <v>-6.5731791433467995E-2</v>
      </c>
      <c r="H81" s="91">
        <f>(VLOOKUP($A80,'Occupancy Raw Data'!$B$8:$BE$51,'Occupancy Raw Data'!AA$3,FALSE))/100</f>
        <v>9.3432867534472011E-2</v>
      </c>
      <c r="I81" s="91">
        <f>(VLOOKUP($A80,'Occupancy Raw Data'!$B$8:$BE$51,'Occupancy Raw Data'!AB$3,FALSE))/100</f>
        <v>0.16829446387369501</v>
      </c>
      <c r="J81" s="90">
        <f>(VLOOKUP($A80,'Occupancy Raw Data'!$B$8:$BE$51,'Occupancy Raw Data'!AC$3,FALSE))/100</f>
        <v>0.130739088221318</v>
      </c>
      <c r="K81" s="92">
        <f>(VLOOKUP($A80,'Occupancy Raw Data'!$B$8:$BE$51,'Occupancy Raw Data'!AE$3,FALSE))/100</f>
        <v>-5.0372261133348091E-3</v>
      </c>
      <c r="M81" s="89">
        <f>(VLOOKUP($A80,'ADR Raw Data'!$B$6:$BE$49,'ADR Raw Data'!T$1,FALSE))/100</f>
        <v>-0.12561687282214198</v>
      </c>
      <c r="N81" s="90">
        <f>(VLOOKUP($A80,'ADR Raw Data'!$B$6:$BE$49,'ADR Raw Data'!U$1,FALSE))/100</f>
        <v>-0.13192666536226599</v>
      </c>
      <c r="O81" s="90">
        <f>(VLOOKUP($A80,'ADR Raw Data'!$B$6:$BE$49,'ADR Raw Data'!V$1,FALSE))/100</f>
        <v>-0.120754236356153</v>
      </c>
      <c r="P81" s="90">
        <f>(VLOOKUP($A80,'ADR Raw Data'!$B$6:$BE$49,'ADR Raw Data'!W$1,FALSE))/100</f>
        <v>-8.7598542110037592E-2</v>
      </c>
      <c r="Q81" s="90">
        <f>(VLOOKUP($A80,'ADR Raw Data'!$B$6:$BE$49,'ADR Raw Data'!X$1,FALSE))/100</f>
        <v>-3.0809422453371701E-2</v>
      </c>
      <c r="R81" s="90">
        <f>(VLOOKUP($A80,'ADR Raw Data'!$B$6:$BE$49,'ADR Raw Data'!Y$1,FALSE))/100</f>
        <v>-9.6853593842769994E-2</v>
      </c>
      <c r="S81" s="91">
        <f>(VLOOKUP($A80,'ADR Raw Data'!$B$6:$BE$49,'ADR Raw Data'!AA$1,FALSE))/100</f>
        <v>4.0266518783269006E-2</v>
      </c>
      <c r="T81" s="91">
        <f>(VLOOKUP($A80,'ADR Raw Data'!$B$6:$BE$49,'ADR Raw Data'!AB$1,FALSE))/100</f>
        <v>7.2643849442478897E-2</v>
      </c>
      <c r="U81" s="90">
        <f>(VLOOKUP($A80,'ADR Raw Data'!$B$6:$BE$49,'ADR Raw Data'!AC$1,FALSE))/100</f>
        <v>5.6892723477656101E-2</v>
      </c>
      <c r="V81" s="92">
        <f>(VLOOKUP($A80,'ADR Raw Data'!$B$6:$BE$49,'ADR Raw Data'!AE$1,FALSE))/100</f>
        <v>-3.4945723748434E-2</v>
      </c>
      <c r="X81" s="89">
        <f>(VLOOKUP($A80,'RevPAR Raw Data'!$B$6:$BE$43,'RevPAR Raw Data'!T$1,FALSE))/100</f>
        <v>-0.219835067700141</v>
      </c>
      <c r="Y81" s="90">
        <f>(VLOOKUP($A80,'RevPAR Raw Data'!$B$6:$BE$43,'RevPAR Raw Data'!U$1,FALSE))/100</f>
        <v>-0.26959466003563598</v>
      </c>
      <c r="Z81" s="90">
        <f>(VLOOKUP($A80,'RevPAR Raw Data'!$B$6:$BE$43,'RevPAR Raw Data'!V$1,FALSE))/100</f>
        <v>-0.23495955421944101</v>
      </c>
      <c r="AA81" s="90">
        <f>(VLOOKUP($A80,'RevPAR Raw Data'!$B$6:$BE$43,'RevPAR Raw Data'!W$1,FALSE))/100</f>
        <v>-0.11856358102051001</v>
      </c>
      <c r="AB81" s="90">
        <f>(VLOOKUP($A80,'RevPAR Raw Data'!$B$6:$BE$43,'RevPAR Raw Data'!X$1,FALSE))/100</f>
        <v>7.5779984307208906E-2</v>
      </c>
      <c r="AC81" s="90">
        <f>(VLOOKUP($A80,'RevPAR Raw Data'!$B$6:$BE$43,'RevPAR Raw Data'!Y$1,FALSE))/100</f>
        <v>-0.15621902504618299</v>
      </c>
      <c r="AD81" s="91">
        <f>(VLOOKUP($A80,'RevPAR Raw Data'!$B$6:$BE$43,'RevPAR Raw Data'!AA$1,FALSE))/100</f>
        <v>0.13746160263329199</v>
      </c>
      <c r="AE81" s="91">
        <f>(VLOOKUP($A80,'RevPAR Raw Data'!$B$6:$BE$43,'RevPAR Raw Data'!AB$1,FALSE))/100</f>
        <v>0.25316387101181798</v>
      </c>
      <c r="AF81" s="90">
        <f>(VLOOKUP($A80,'RevPAR Raw Data'!$B$6:$BE$43,'RevPAR Raw Data'!AC$1,FALSE))/100</f>
        <v>0.195069914492871</v>
      </c>
      <c r="AG81" s="92">
        <f>(VLOOKUP($A80,'RevPAR Raw Data'!$B$6:$BE$43,'RevPAR Raw Data'!AE$1,FALSE))/100</f>
        <v>-3.9806920349553798E-2</v>
      </c>
    </row>
    <row r="82" spans="1:33">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c r="A83" s="116" t="s">
        <v>87</v>
      </c>
      <c r="B83" s="117">
        <f>(VLOOKUP($A83,'Occupancy Raw Data'!$B$8:$BE$45,'Occupancy Raw Data'!G$3,FALSE))/100</f>
        <v>0.54922973878097703</v>
      </c>
      <c r="C83" s="118">
        <f>(VLOOKUP($A83,'Occupancy Raw Data'!$B$8:$BE$45,'Occupancy Raw Data'!H$3,FALSE))/100</f>
        <v>0.67582049564634905</v>
      </c>
      <c r="D83" s="118">
        <f>(VLOOKUP($A83,'Occupancy Raw Data'!$B$8:$BE$45,'Occupancy Raw Data'!I$3,FALSE))/100</f>
        <v>0.71232417950435301</v>
      </c>
      <c r="E83" s="118">
        <f>(VLOOKUP($A83,'Occupancy Raw Data'!$B$8:$BE$45,'Occupancy Raw Data'!J$3,FALSE))/100</f>
        <v>0.70545880776959091</v>
      </c>
      <c r="F83" s="118">
        <f>(VLOOKUP($A83,'Occupancy Raw Data'!$B$8:$BE$45,'Occupancy Raw Data'!K$3,FALSE))/100</f>
        <v>0.67381111855324805</v>
      </c>
      <c r="G83" s="119">
        <f>(VLOOKUP($A83,'Occupancy Raw Data'!$B$8:$BE$45,'Occupancy Raw Data'!L$3,FALSE))/100</f>
        <v>0.66332886805090396</v>
      </c>
      <c r="H83" s="99">
        <f>(VLOOKUP($A83,'Occupancy Raw Data'!$B$8:$BE$45,'Occupancy Raw Data'!N$3,FALSE))/100</f>
        <v>0.71567314132618809</v>
      </c>
      <c r="I83" s="99">
        <f>(VLOOKUP($A83,'Occupancy Raw Data'!$B$8:$BE$45,'Occupancy Raw Data'!O$3,FALSE))/100</f>
        <v>0.75920964501004606</v>
      </c>
      <c r="J83" s="119">
        <f>(VLOOKUP($A83,'Occupancy Raw Data'!$B$8:$BE$45,'Occupancy Raw Data'!P$3,FALSE))/100</f>
        <v>0.73744139316811697</v>
      </c>
      <c r="K83" s="120">
        <f>(VLOOKUP($A83,'Occupancy Raw Data'!$B$8:$BE$45,'Occupancy Raw Data'!R$3,FALSE))/100</f>
        <v>0.68450387522724998</v>
      </c>
      <c r="M83" s="121">
        <f>VLOOKUP($A83,'ADR Raw Data'!$B$6:$BE$43,'ADR Raw Data'!G$1,FALSE)</f>
        <v>85.703736280487803</v>
      </c>
      <c r="N83" s="122">
        <f>VLOOKUP($A83,'ADR Raw Data'!$B$6:$BE$43,'ADR Raw Data'!H$1,FALSE)</f>
        <v>91.705752725470703</v>
      </c>
      <c r="O83" s="122">
        <f>VLOOKUP($A83,'ADR Raw Data'!$B$6:$BE$43,'ADR Raw Data'!I$1,FALSE)</f>
        <v>94.672619699106704</v>
      </c>
      <c r="P83" s="122">
        <f>VLOOKUP($A83,'ADR Raw Data'!$B$6:$BE$43,'ADR Raw Data'!J$1,FALSE)</f>
        <v>93.216306076430001</v>
      </c>
      <c r="Q83" s="122">
        <f>VLOOKUP($A83,'ADR Raw Data'!$B$6:$BE$43,'ADR Raw Data'!K$1,FALSE)</f>
        <v>90.451514835984</v>
      </c>
      <c r="R83" s="123">
        <f>VLOOKUP($A83,'ADR Raw Data'!$B$6:$BE$43,'ADR Raw Data'!L$1,FALSE)</f>
        <v>91.415519281062203</v>
      </c>
      <c r="S83" s="122">
        <f>VLOOKUP($A83,'ADR Raw Data'!$B$6:$BE$43,'ADR Raw Data'!N$1,FALSE)</f>
        <v>95.302843799719199</v>
      </c>
      <c r="T83" s="122">
        <f>VLOOKUP($A83,'ADR Raw Data'!$B$6:$BE$43,'ADR Raw Data'!O$1,FALSE)</f>
        <v>97.9865020732245</v>
      </c>
      <c r="U83" s="123">
        <f>VLOOKUP($A83,'ADR Raw Data'!$B$6:$BE$43,'ADR Raw Data'!P$1,FALSE)</f>
        <v>96.684281880108898</v>
      </c>
      <c r="V83" s="124">
        <f>VLOOKUP($A83,'ADR Raw Data'!$B$6:$BE$43,'ADR Raw Data'!R$1,FALSE)</f>
        <v>93.037300199196196</v>
      </c>
      <c r="X83" s="121">
        <f>VLOOKUP($A83,'RevPAR Raw Data'!$B$6:$BE$43,'RevPAR Raw Data'!G$1,FALSE)</f>
        <v>47.071040689886097</v>
      </c>
      <c r="Y83" s="122">
        <f>VLOOKUP($A83,'RevPAR Raw Data'!$B$6:$BE$43,'RevPAR Raw Data'!H$1,FALSE)</f>
        <v>61.976627260549201</v>
      </c>
      <c r="Z83" s="122">
        <f>VLOOKUP($A83,'RevPAR Raw Data'!$B$6:$BE$43,'RevPAR Raw Data'!I$1,FALSE)</f>
        <v>67.437596148693899</v>
      </c>
      <c r="AA83" s="122">
        <f>VLOOKUP($A83,'RevPAR Raw Data'!$B$6:$BE$43,'RevPAR Raw Data'!J$1,FALSE)</f>
        <v>65.760264149363607</v>
      </c>
      <c r="AB83" s="122">
        <f>VLOOKUP($A83,'RevPAR Raw Data'!$B$6:$BE$43,'RevPAR Raw Data'!K$1,FALSE)</f>
        <v>60.947236386470102</v>
      </c>
      <c r="AC83" s="123">
        <f>VLOOKUP($A83,'RevPAR Raw Data'!$B$6:$BE$43,'RevPAR Raw Data'!L$1,FALSE)</f>
        <v>60.638552926992602</v>
      </c>
      <c r="AD83" s="122">
        <f>VLOOKUP($A83,'RevPAR Raw Data'!$B$6:$BE$43,'RevPAR Raw Data'!N$1,FALSE)</f>
        <v>68.205685599464104</v>
      </c>
      <c r="AE83" s="122">
        <f>VLOOKUP($A83,'RevPAR Raw Data'!$B$6:$BE$43,'RevPAR Raw Data'!O$1,FALSE)</f>
        <v>74.392297454789002</v>
      </c>
      <c r="AF83" s="123">
        <f>VLOOKUP($A83,'RevPAR Raw Data'!$B$6:$BE$43,'RevPAR Raw Data'!P$1,FALSE)</f>
        <v>71.298991527126503</v>
      </c>
      <c r="AG83" s="124">
        <f>VLOOKUP($A83,'RevPAR Raw Data'!$B$6:$BE$43,'RevPAR Raw Data'!R$1,FALSE)</f>
        <v>63.684392527030901</v>
      </c>
    </row>
    <row r="84" spans="1:33" ht="14.25">
      <c r="A84" s="101" t="s">
        <v>123</v>
      </c>
      <c r="B84" s="89">
        <f>(VLOOKUP($A83,'Occupancy Raw Data'!$B$8:$BE$51,'Occupancy Raw Data'!T$3,FALSE))/100</f>
        <v>-2.48027691568285E-2</v>
      </c>
      <c r="C84" s="90">
        <f>(VLOOKUP($A83,'Occupancy Raw Data'!$B$8:$BE$51,'Occupancy Raw Data'!U$3,FALSE))/100</f>
        <v>-3.6554012703230401E-2</v>
      </c>
      <c r="D84" s="90">
        <f>(VLOOKUP($A83,'Occupancy Raw Data'!$B$8:$BE$51,'Occupancy Raw Data'!V$3,FALSE))/100</f>
        <v>-2.6975545262434401E-2</v>
      </c>
      <c r="E84" s="90">
        <f>(VLOOKUP($A83,'Occupancy Raw Data'!$B$8:$BE$51,'Occupancy Raw Data'!W$3,FALSE))/100</f>
        <v>4.1707203448495198E-2</v>
      </c>
      <c r="F84" s="90">
        <f>(VLOOKUP($A83,'Occupancy Raw Data'!$B$8:$BE$51,'Occupancy Raw Data'!X$3,FALSE))/100</f>
        <v>0.10621447046503101</v>
      </c>
      <c r="G84" s="90">
        <f>(VLOOKUP($A83,'Occupancy Raw Data'!$B$8:$BE$51,'Occupancy Raw Data'!Y$3,FALSE))/100</f>
        <v>1.0229261881516899E-2</v>
      </c>
      <c r="H84" s="91">
        <f>(VLOOKUP($A83,'Occupancy Raw Data'!$B$8:$BE$51,'Occupancy Raw Data'!AA$3,FALSE))/100</f>
        <v>8.1226115045930899E-2</v>
      </c>
      <c r="I84" s="91">
        <f>(VLOOKUP($A83,'Occupancy Raw Data'!$B$8:$BE$51,'Occupancy Raw Data'!AB$3,FALSE))/100</f>
        <v>0.15449897639472301</v>
      </c>
      <c r="J84" s="90">
        <f>(VLOOKUP($A83,'Occupancy Raw Data'!$B$8:$BE$51,'Occupancy Raw Data'!AC$3,FALSE))/100</f>
        <v>0.117743177706921</v>
      </c>
      <c r="K84" s="92">
        <f>(VLOOKUP($A83,'Occupancy Raw Data'!$B$8:$BE$51,'Occupancy Raw Data'!AE$3,FALSE))/100</f>
        <v>4.1052542262937107E-2</v>
      </c>
      <c r="M84" s="89">
        <f>(VLOOKUP($A83,'ADR Raw Data'!$B$6:$BE$49,'ADR Raw Data'!T$1,FALSE))/100</f>
        <v>-2.18002545923098E-2</v>
      </c>
      <c r="N84" s="90">
        <f>(VLOOKUP($A83,'ADR Raw Data'!$B$6:$BE$49,'ADR Raw Data'!U$1,FALSE))/100</f>
        <v>-3.2589058392866299E-2</v>
      </c>
      <c r="O84" s="90">
        <f>(VLOOKUP($A83,'ADR Raw Data'!$B$6:$BE$49,'ADR Raw Data'!V$1,FALSE))/100</f>
        <v>-3.4203142644587202E-2</v>
      </c>
      <c r="P84" s="90">
        <f>(VLOOKUP($A83,'ADR Raw Data'!$B$6:$BE$49,'ADR Raw Data'!W$1,FALSE))/100</f>
        <v>-2.2196186282908901E-2</v>
      </c>
      <c r="Q84" s="90">
        <f>(VLOOKUP($A83,'ADR Raw Data'!$B$6:$BE$49,'ADR Raw Data'!X$1,FALSE))/100</f>
        <v>6.4954341771705105E-3</v>
      </c>
      <c r="R84" s="90">
        <f>(VLOOKUP($A83,'ADR Raw Data'!$B$6:$BE$49,'ADR Raw Data'!Y$1,FALSE))/100</f>
        <v>-2.20856826905323E-2</v>
      </c>
      <c r="S84" s="91">
        <f>(VLOOKUP($A83,'ADR Raw Data'!$B$6:$BE$49,'ADR Raw Data'!AA$1,FALSE))/100</f>
        <v>1.70100143213997E-3</v>
      </c>
      <c r="T84" s="91">
        <f>(VLOOKUP($A83,'ADR Raw Data'!$B$6:$BE$49,'ADR Raw Data'!AB$1,FALSE))/100</f>
        <v>3.9444628549708004E-2</v>
      </c>
      <c r="U84" s="90">
        <f>(VLOOKUP($A83,'ADR Raw Data'!$B$6:$BE$49,'ADR Raw Data'!AC$1,FALSE))/100</f>
        <v>2.0888753779557699E-2</v>
      </c>
      <c r="V84" s="92">
        <f>(VLOOKUP($A83,'ADR Raw Data'!$B$6:$BE$49,'ADR Raw Data'!AE$1,FALSE))/100</f>
        <v>-8.4645897216934392E-3</v>
      </c>
      <c r="X84" s="89">
        <f>(VLOOKUP($A83,'RevPAR Raw Data'!$B$6:$BE$43,'RevPAR Raw Data'!T$1,FALSE))/100</f>
        <v>-4.60623170669252E-2</v>
      </c>
      <c r="Y84" s="90">
        <f>(VLOOKUP($A83,'RevPAR Raw Data'!$B$6:$BE$43,'RevPAR Raw Data'!U$1,FALSE))/100</f>
        <v>-6.7951810241617602E-2</v>
      </c>
      <c r="Z84" s="90">
        <f>(VLOOKUP($A83,'RevPAR Raw Data'!$B$6:$BE$43,'RevPAR Raw Data'!V$1,FALSE))/100</f>
        <v>-6.0256039484495101E-2</v>
      </c>
      <c r="AA84" s="90">
        <f>(VLOOKUP($A83,'RevPAR Raw Data'!$B$6:$BE$43,'RevPAR Raw Data'!W$1,FALSE))/100</f>
        <v>1.8585276308504199E-2</v>
      </c>
      <c r="AB84" s="90">
        <f>(VLOOKUP($A83,'RevPAR Raw Data'!$B$6:$BE$43,'RevPAR Raw Data'!X$1,FALSE))/100</f>
        <v>0.11339981374377001</v>
      </c>
      <c r="AC84" s="90">
        <f>(VLOOKUP($A83,'RevPAR Raw Data'!$B$6:$BE$43,'RevPAR Raw Data'!Y$1,FALSE))/100</f>
        <v>-1.20823410410889E-2</v>
      </c>
      <c r="AD84" s="91">
        <f>(VLOOKUP($A83,'RevPAR Raw Data'!$B$6:$BE$43,'RevPAR Raw Data'!AA$1,FALSE))/100</f>
        <v>8.3065282216091205E-2</v>
      </c>
      <c r="AE84" s="91">
        <f>(VLOOKUP($A83,'RevPAR Raw Data'!$B$6:$BE$43,'RevPAR Raw Data'!AB$1,FALSE))/100</f>
        <v>0.200037759679631</v>
      </c>
      <c r="AF84" s="90">
        <f>(VLOOKUP($A83,'RevPAR Raw Data'!$B$6:$BE$43,'RevPAR Raw Data'!AC$1,FALSE))/100</f>
        <v>0.14109143973482199</v>
      </c>
      <c r="AG84" s="92">
        <f>(VLOOKUP($A83,'RevPAR Raw Data'!$B$6:$BE$43,'RevPAR Raw Data'!AE$1,FALSE))/100</f>
        <v>3.2240459613955504E-2</v>
      </c>
    </row>
    <row r="85" spans="1:33">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c r="A86" s="116" t="s">
        <v>32</v>
      </c>
      <c r="B86" s="117">
        <f>(VLOOKUP($A86,'Occupancy Raw Data'!$B$8:$BE$45,'Occupancy Raw Data'!G$3,FALSE))/100</f>
        <v>0.54618757957278197</v>
      </c>
      <c r="C86" s="118">
        <f>(VLOOKUP($A86,'Occupancy Raw Data'!$B$8:$BE$45,'Occupancy Raw Data'!H$3,FALSE))/100</f>
        <v>0.58127033526665695</v>
      </c>
      <c r="D86" s="118">
        <f>(VLOOKUP($A86,'Occupancy Raw Data'!$B$8:$BE$45,'Occupancy Raw Data'!I$3,FALSE))/100</f>
        <v>0.602772669401612</v>
      </c>
      <c r="E86" s="118">
        <f>(VLOOKUP($A86,'Occupancy Raw Data'!$B$8:$BE$45,'Occupancy Raw Data'!J$3,FALSE))/100</f>
        <v>0.59555807044843601</v>
      </c>
      <c r="F86" s="118">
        <f>(VLOOKUP($A86,'Occupancy Raw Data'!$B$8:$BE$45,'Occupancy Raw Data'!K$3,FALSE))/100</f>
        <v>0.59598245862215304</v>
      </c>
      <c r="G86" s="119">
        <f>(VLOOKUP($A86,'Occupancy Raw Data'!$B$8:$BE$45,'Occupancy Raw Data'!L$3,FALSE))/100</f>
        <v>0.58435422266232795</v>
      </c>
      <c r="H86" s="99">
        <f>(VLOOKUP($A86,'Occupancy Raw Data'!$B$8:$BE$45,'Occupancy Raw Data'!N$3,FALSE))/100</f>
        <v>0.68383081058141104</v>
      </c>
      <c r="I86" s="99">
        <f>(VLOOKUP($A86,'Occupancy Raw Data'!$B$8:$BE$45,'Occupancy Raw Data'!O$3,FALSE))/100</f>
        <v>0.72089404441929505</v>
      </c>
      <c r="J86" s="119">
        <f>(VLOOKUP($A86,'Occupancy Raw Data'!$B$8:$BE$45,'Occupancy Raw Data'!P$3,FALSE))/100</f>
        <v>0.70236242750035305</v>
      </c>
      <c r="K86" s="120">
        <f>(VLOOKUP($A86,'Occupancy Raw Data'!$B$8:$BE$45,'Occupancy Raw Data'!R$3,FALSE))/100</f>
        <v>0.61807085261604899</v>
      </c>
      <c r="M86" s="121">
        <f>VLOOKUP($A86,'ADR Raw Data'!$B$6:$BE$43,'ADR Raw Data'!G$1,FALSE)</f>
        <v>77.699140300440305</v>
      </c>
      <c r="N86" s="122">
        <f>VLOOKUP($A86,'ADR Raw Data'!$B$6:$BE$43,'ADR Raw Data'!H$1,FALSE)</f>
        <v>82.569107471404195</v>
      </c>
      <c r="O86" s="122">
        <f>VLOOKUP($A86,'ADR Raw Data'!$B$6:$BE$43,'ADR Raw Data'!I$1,FALSE)</f>
        <v>86.180432785731</v>
      </c>
      <c r="P86" s="122">
        <f>VLOOKUP($A86,'ADR Raw Data'!$B$6:$BE$43,'ADR Raw Data'!J$1,FALSE)</f>
        <v>81.234800783847902</v>
      </c>
      <c r="Q86" s="122">
        <f>VLOOKUP($A86,'ADR Raw Data'!$B$6:$BE$43,'ADR Raw Data'!K$1,FALSE)</f>
        <v>79.682457631141702</v>
      </c>
      <c r="R86" s="123">
        <f>VLOOKUP($A86,'ADR Raw Data'!$B$6:$BE$43,'ADR Raw Data'!L$1,FALSE)</f>
        <v>81.542963721313001</v>
      </c>
      <c r="S86" s="122">
        <f>VLOOKUP($A86,'ADR Raw Data'!$B$6:$BE$43,'ADR Raw Data'!N$1,FALSE)</f>
        <v>95.118269983450503</v>
      </c>
      <c r="T86" s="122">
        <f>VLOOKUP($A86,'ADR Raw Data'!$B$6:$BE$43,'ADR Raw Data'!O$1,FALSE)</f>
        <v>97.620205769230694</v>
      </c>
      <c r="U86" s="123">
        <f>VLOOKUP($A86,'ADR Raw Data'!$B$6:$BE$43,'ADR Raw Data'!P$1,FALSE)</f>
        <v>96.402244279959703</v>
      </c>
      <c r="V86" s="124">
        <f>VLOOKUP($A86,'ADR Raw Data'!$B$6:$BE$43,'ADR Raw Data'!R$1,FALSE)</f>
        <v>86.367468558723502</v>
      </c>
      <c r="X86" s="121">
        <f>VLOOKUP($A86,'RevPAR Raw Data'!$B$6:$BE$43,'RevPAR Raw Data'!G$1,FALSE)</f>
        <v>42.438305375583496</v>
      </c>
      <c r="Y86" s="122">
        <f>VLOOKUP($A86,'RevPAR Raw Data'!$B$6:$BE$43,'RevPAR Raw Data'!H$1,FALSE)</f>
        <v>47.994972782571701</v>
      </c>
      <c r="Z86" s="122">
        <f>VLOOKUP($A86,'RevPAR Raw Data'!$B$6:$BE$43,'RevPAR Raw Data'!I$1,FALSE)</f>
        <v>51.947209520441298</v>
      </c>
      <c r="AA86" s="122">
        <f>VLOOKUP($A86,'RevPAR Raw Data'!$B$6:$BE$43,'RevPAR Raw Data'!J$1,FALSE)</f>
        <v>48.380041208091598</v>
      </c>
      <c r="AB86" s="122">
        <f>VLOOKUP($A86,'RevPAR Raw Data'!$B$6:$BE$43,'RevPAR Raw Data'!K$1,FALSE)</f>
        <v>47.489347008063298</v>
      </c>
      <c r="AC86" s="123">
        <f>VLOOKUP($A86,'RevPAR Raw Data'!$B$6:$BE$43,'RevPAR Raw Data'!L$1,FALSE)</f>
        <v>47.649975178950299</v>
      </c>
      <c r="AD86" s="122">
        <f>VLOOKUP($A86,'RevPAR Raw Data'!$B$6:$BE$43,'RevPAR Raw Data'!N$1,FALSE)</f>
        <v>65.044803663884494</v>
      </c>
      <c r="AE86" s="122">
        <f>VLOOKUP($A86,'RevPAR Raw Data'!$B$6:$BE$43,'RevPAR Raw Data'!O$1,FALSE)</f>
        <v>70.373824954024599</v>
      </c>
      <c r="AF86" s="123">
        <f>VLOOKUP($A86,'RevPAR Raw Data'!$B$6:$BE$43,'RevPAR Raw Data'!P$1,FALSE)</f>
        <v>67.709314308954504</v>
      </c>
      <c r="AG86" s="124">
        <f>VLOOKUP($A86,'RevPAR Raw Data'!$B$6:$BE$43,'RevPAR Raw Data'!R$1,FALSE)</f>
        <v>53.381214930380096</v>
      </c>
    </row>
    <row r="87" spans="1:33" ht="14.25">
      <c r="A87" s="101" t="s">
        <v>123</v>
      </c>
      <c r="B87" s="89">
        <f>(VLOOKUP($A86,'Occupancy Raw Data'!$B$8:$BE$51,'Occupancy Raw Data'!T$3,FALSE))/100</f>
        <v>2.4137931034482699E-2</v>
      </c>
      <c r="C87" s="90">
        <f>(VLOOKUP($A86,'Occupancy Raw Data'!$B$8:$BE$51,'Occupancy Raw Data'!U$3,FALSE))/100</f>
        <v>-4.4640781213671196E-2</v>
      </c>
      <c r="D87" s="90">
        <f>(VLOOKUP($A86,'Occupancy Raw Data'!$B$8:$BE$51,'Occupancy Raw Data'!V$3,FALSE))/100</f>
        <v>-5.8329444703686395E-3</v>
      </c>
      <c r="E87" s="90">
        <f>(VLOOKUP($A86,'Occupancy Raw Data'!$B$8:$BE$51,'Occupancy Raw Data'!W$3,FALSE))/100</f>
        <v>-4.9232158988256502E-2</v>
      </c>
      <c r="F87" s="90">
        <f>(VLOOKUP($A86,'Occupancy Raw Data'!$B$8:$BE$51,'Occupancy Raw Data'!X$3,FALSE))/100</f>
        <v>-1.2655261307710299E-2</v>
      </c>
      <c r="G87" s="90">
        <f>(VLOOKUP($A86,'Occupancy Raw Data'!$B$8:$BE$51,'Occupancy Raw Data'!Y$3,FALSE))/100</f>
        <v>-1.8905567167015001E-2</v>
      </c>
      <c r="H87" s="91">
        <f>(VLOOKUP($A86,'Occupancy Raw Data'!$B$8:$BE$51,'Occupancy Raw Data'!AA$3,FALSE))/100</f>
        <v>3.5339473120582499E-2</v>
      </c>
      <c r="I87" s="91">
        <f>(VLOOKUP($A86,'Occupancy Raw Data'!$B$8:$BE$51,'Occupancy Raw Data'!AB$3,FALSE))/100</f>
        <v>9.7093649085037606E-2</v>
      </c>
      <c r="J87" s="90">
        <f>(VLOOKUP($A86,'Occupancy Raw Data'!$B$8:$BE$51,'Occupancy Raw Data'!AC$3,FALSE))/100</f>
        <v>6.6136998067425304E-2</v>
      </c>
      <c r="K87" s="92">
        <f>(VLOOKUP($A86,'Occupancy Raw Data'!$B$8:$BE$51,'Occupancy Raw Data'!AE$3,FALSE))/100</f>
        <v>7.1790818678785394E-3</v>
      </c>
      <c r="M87" s="89">
        <f>(VLOOKUP($A86,'ADR Raw Data'!$B$6:$BE$49,'ADR Raw Data'!T$1,FALSE))/100</f>
        <v>-6.76529620966142E-2</v>
      </c>
      <c r="N87" s="90">
        <f>(VLOOKUP($A86,'ADR Raw Data'!$B$6:$BE$49,'ADR Raw Data'!U$1,FALSE))/100</f>
        <v>-3.50120203768257E-2</v>
      </c>
      <c r="O87" s="90">
        <f>(VLOOKUP($A86,'ADR Raw Data'!$B$6:$BE$49,'ADR Raw Data'!V$1,FALSE))/100</f>
        <v>-1.8628357892436598E-2</v>
      </c>
      <c r="P87" s="90">
        <f>(VLOOKUP($A86,'ADR Raw Data'!$B$6:$BE$49,'ADR Raw Data'!W$1,FALSE))/100</f>
        <v>-0.107625388589279</v>
      </c>
      <c r="Q87" s="90">
        <f>(VLOOKUP($A86,'ADR Raw Data'!$B$6:$BE$49,'ADR Raw Data'!X$1,FALSE))/100</f>
        <v>-0.10280601652056501</v>
      </c>
      <c r="R87" s="90">
        <f>(VLOOKUP($A86,'ADR Raw Data'!$B$6:$BE$49,'ADR Raw Data'!Y$1,FALSE))/100</f>
        <v>-6.7362364186985796E-2</v>
      </c>
      <c r="S87" s="91">
        <f>(VLOOKUP($A86,'ADR Raw Data'!$B$6:$BE$49,'ADR Raw Data'!AA$1,FALSE))/100</f>
        <v>-1.0765228929357799E-2</v>
      </c>
      <c r="T87" s="91">
        <f>(VLOOKUP($A86,'ADR Raw Data'!$B$6:$BE$49,'ADR Raw Data'!AB$1,FALSE))/100</f>
        <v>1.5653550120845201E-2</v>
      </c>
      <c r="U87" s="90">
        <f>(VLOOKUP($A86,'ADR Raw Data'!$B$6:$BE$49,'ADR Raw Data'!AC$1,FALSE))/100</f>
        <v>2.7843971079461898E-3</v>
      </c>
      <c r="V87" s="92">
        <f>(VLOOKUP($A86,'ADR Raw Data'!$B$6:$BE$49,'ADR Raw Data'!AE$1,FALSE))/100</f>
        <v>-4.1444950276703398E-2</v>
      </c>
      <c r="X87" s="89">
        <f>(VLOOKUP($A86,'RevPAR Raw Data'!$B$6:$BE$43,'RevPAR Raw Data'!T$1,FALSE))/100</f>
        <v>-4.5148033595498002E-2</v>
      </c>
      <c r="Y87" s="90">
        <f>(VLOOKUP($A86,'RevPAR Raw Data'!$B$6:$BE$43,'RevPAR Raw Data'!U$1,FALSE))/100</f>
        <v>-7.8089837649006497E-2</v>
      </c>
      <c r="Z87" s="90">
        <f>(VLOOKUP($A86,'RevPAR Raw Data'!$B$6:$BE$43,'RevPAR Raw Data'!V$1,FALSE))/100</f>
        <v>-2.4352644185644499E-2</v>
      </c>
      <c r="AA87" s="90">
        <f>(VLOOKUP($A86,'RevPAR Raw Data'!$B$6:$BE$43,'RevPAR Raw Data'!W$1,FALSE))/100</f>
        <v>-0.151558917335335</v>
      </c>
      <c r="AB87" s="90">
        <f>(VLOOKUP($A86,'RevPAR Raw Data'!$B$6:$BE$43,'RevPAR Raw Data'!X$1,FALSE))/100</f>
        <v>-0.114160240825203</v>
      </c>
      <c r="AC87" s="90">
        <f>(VLOOKUP($A86,'RevPAR Raw Data'!$B$6:$BE$43,'RevPAR Raw Data'!Y$1,FALSE))/100</f>
        <v>-8.4994407653334797E-2</v>
      </c>
      <c r="AD87" s="91">
        <f>(VLOOKUP($A86,'RevPAR Raw Data'!$B$6:$BE$43,'RevPAR Raw Data'!AA$1,FALSE))/100</f>
        <v>2.41938066728387E-2</v>
      </c>
      <c r="AE87" s="91">
        <f>(VLOOKUP($A86,'RevPAR Raw Data'!$B$6:$BE$43,'RevPAR Raw Data'!AB$1,FALSE))/100</f>
        <v>0.114267059508251</v>
      </c>
      <c r="AF87" s="90">
        <f>(VLOOKUP($A86,'RevPAR Raw Data'!$B$6:$BE$43,'RevPAR Raw Data'!AC$1,FALSE))/100</f>
        <v>6.9105546841518692E-2</v>
      </c>
      <c r="AG87" s="92">
        <f>(VLOOKUP($A86,'RevPAR Raw Data'!$B$6:$BE$43,'RevPAR Raw Data'!AE$1,FALSE))/100</f>
        <v>-3.4563405099871498E-2</v>
      </c>
    </row>
    <row r="88" spans="1:33">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c r="A89" s="116" t="s">
        <v>88</v>
      </c>
      <c r="B89" s="117">
        <f>(VLOOKUP($A89,'Occupancy Raw Data'!$B$8:$BE$45,'Occupancy Raw Data'!G$3,FALSE))/100</f>
        <v>0.488241488241488</v>
      </c>
      <c r="C89" s="118">
        <f>(VLOOKUP($A89,'Occupancy Raw Data'!$B$8:$BE$45,'Occupancy Raw Data'!H$3,FALSE))/100</f>
        <v>0.55300105300105296</v>
      </c>
      <c r="D89" s="118">
        <f>(VLOOKUP($A89,'Occupancy Raw Data'!$B$8:$BE$45,'Occupancy Raw Data'!I$3,FALSE))/100</f>
        <v>0.59933309933309897</v>
      </c>
      <c r="E89" s="118">
        <f>(VLOOKUP($A89,'Occupancy Raw Data'!$B$8:$BE$45,'Occupancy Raw Data'!J$3,FALSE))/100</f>
        <v>0.63969813969813893</v>
      </c>
      <c r="F89" s="118">
        <f>(VLOOKUP($A89,'Occupancy Raw Data'!$B$8:$BE$45,'Occupancy Raw Data'!K$3,FALSE))/100</f>
        <v>0.63917163917163899</v>
      </c>
      <c r="G89" s="119">
        <f>(VLOOKUP($A89,'Occupancy Raw Data'!$B$8:$BE$45,'Occupancy Raw Data'!L$3,FALSE))/100</f>
        <v>0.583889083889083</v>
      </c>
      <c r="H89" s="99">
        <f>(VLOOKUP($A89,'Occupancy Raw Data'!$B$8:$BE$45,'Occupancy Raw Data'!N$3,FALSE))/100</f>
        <v>0.67585117585117505</v>
      </c>
      <c r="I89" s="99">
        <f>(VLOOKUP($A89,'Occupancy Raw Data'!$B$8:$BE$45,'Occupancy Raw Data'!O$3,FALSE))/100</f>
        <v>0.72253422253422206</v>
      </c>
      <c r="J89" s="119">
        <f>(VLOOKUP($A89,'Occupancy Raw Data'!$B$8:$BE$45,'Occupancy Raw Data'!P$3,FALSE))/100</f>
        <v>0.69919269919269889</v>
      </c>
      <c r="K89" s="120">
        <f>(VLOOKUP($A89,'Occupancy Raw Data'!$B$8:$BE$45,'Occupancy Raw Data'!R$3,FALSE))/100</f>
        <v>0.61683297397583092</v>
      </c>
      <c r="M89" s="121">
        <f>VLOOKUP($A89,'ADR Raw Data'!$B$6:$BE$43,'ADR Raw Data'!G$1,FALSE)</f>
        <v>104.716591301222</v>
      </c>
      <c r="N89" s="122">
        <f>VLOOKUP($A89,'ADR Raw Data'!$B$6:$BE$43,'ADR Raw Data'!H$1,FALSE)</f>
        <v>109.09630180894899</v>
      </c>
      <c r="O89" s="122">
        <f>VLOOKUP($A89,'ADR Raw Data'!$B$6:$BE$43,'ADR Raw Data'!I$1,FALSE)</f>
        <v>113.342255607613</v>
      </c>
      <c r="P89" s="122">
        <f>VLOOKUP($A89,'ADR Raw Data'!$B$6:$BE$43,'ADR Raw Data'!J$1,FALSE)</f>
        <v>115.164050589849</v>
      </c>
      <c r="Q89" s="122">
        <f>VLOOKUP($A89,'ADR Raw Data'!$B$6:$BE$43,'ADR Raw Data'!K$1,FALSE)</f>
        <v>115.309608566721</v>
      </c>
      <c r="R89" s="123">
        <f>VLOOKUP($A89,'ADR Raw Data'!$B$6:$BE$43,'ADR Raw Data'!L$1,FALSE)</f>
        <v>111.925360126239</v>
      </c>
      <c r="S89" s="122">
        <f>VLOOKUP($A89,'ADR Raw Data'!$B$6:$BE$43,'ADR Raw Data'!N$1,FALSE)</f>
        <v>119.717507660347</v>
      </c>
      <c r="T89" s="122">
        <f>VLOOKUP($A89,'ADR Raw Data'!$B$6:$BE$43,'ADR Raw Data'!O$1,FALSE)</f>
        <v>119.88812105902301</v>
      </c>
      <c r="U89" s="123">
        <f>VLOOKUP($A89,'ADR Raw Data'!$B$6:$BE$43,'ADR Raw Data'!P$1,FALSE)</f>
        <v>119.80566219879501</v>
      </c>
      <c r="V89" s="124">
        <f>VLOOKUP($A89,'ADR Raw Data'!$B$6:$BE$43,'ADR Raw Data'!R$1,FALSE)</f>
        <v>114.477497951469</v>
      </c>
      <c r="X89" s="121">
        <f>VLOOKUP($A89,'RevPAR Raw Data'!$B$6:$BE$43,'RevPAR Raw Data'!G$1,FALSE)</f>
        <v>51.126984380484302</v>
      </c>
      <c r="Y89" s="122">
        <f>VLOOKUP($A89,'RevPAR Raw Data'!$B$6:$BE$43,'RevPAR Raw Data'!H$1,FALSE)</f>
        <v>60.330369778869702</v>
      </c>
      <c r="Z89" s="122">
        <f>VLOOKUP($A89,'RevPAR Raw Data'!$B$6:$BE$43,'RevPAR Raw Data'!I$1,FALSE)</f>
        <v>67.929765338715299</v>
      </c>
      <c r="AA89" s="122">
        <f>VLOOKUP($A89,'RevPAR Raw Data'!$B$6:$BE$43,'RevPAR Raw Data'!J$1,FALSE)</f>
        <v>73.670228922428905</v>
      </c>
      <c r="AB89" s="122">
        <f>VLOOKUP($A89,'RevPAR Raw Data'!$B$6:$BE$43,'RevPAR Raw Data'!K$1,FALSE)</f>
        <v>73.702631519831499</v>
      </c>
      <c r="AC89" s="123">
        <f>VLOOKUP($A89,'RevPAR Raw Data'!$B$6:$BE$43,'RevPAR Raw Data'!L$1,FALSE)</f>
        <v>65.351995988065894</v>
      </c>
      <c r="AD89" s="122">
        <f>VLOOKUP($A89,'RevPAR Raw Data'!$B$6:$BE$43,'RevPAR Raw Data'!N$1,FALSE)</f>
        <v>80.911218322218303</v>
      </c>
      <c r="AE89" s="122">
        <f>VLOOKUP($A89,'RevPAR Raw Data'!$B$6:$BE$43,'RevPAR Raw Data'!O$1,FALSE)</f>
        <v>86.623270340470299</v>
      </c>
      <c r="AF89" s="123">
        <f>VLOOKUP($A89,'RevPAR Raw Data'!$B$6:$BE$43,'RevPAR Raw Data'!P$1,FALSE)</f>
        <v>83.767244331344301</v>
      </c>
      <c r="AG89" s="124">
        <f>VLOOKUP($A89,'RevPAR Raw Data'!$B$6:$BE$43,'RevPAR Raw Data'!R$1,FALSE)</f>
        <v>70.613495514716902</v>
      </c>
    </row>
    <row r="90" spans="1:33" ht="14.25">
      <c r="A90" s="101" t="s">
        <v>123</v>
      </c>
      <c r="B90" s="89">
        <f>(VLOOKUP($A89,'Occupancy Raw Data'!$B$8:$BE$51,'Occupancy Raw Data'!T$3,FALSE))/100</f>
        <v>-2.5230151545941003E-2</v>
      </c>
      <c r="C90" s="90">
        <f>(VLOOKUP($A89,'Occupancy Raw Data'!$B$8:$BE$51,'Occupancy Raw Data'!U$3,FALSE))/100</f>
        <v>-3.2120580874810296E-2</v>
      </c>
      <c r="D90" s="90">
        <f>(VLOOKUP($A89,'Occupancy Raw Data'!$B$8:$BE$51,'Occupancy Raw Data'!V$3,FALSE))/100</f>
        <v>-5.7433572358945396E-2</v>
      </c>
      <c r="E90" s="90">
        <f>(VLOOKUP($A89,'Occupancy Raw Data'!$B$8:$BE$51,'Occupancy Raw Data'!W$3,FALSE))/100</f>
        <v>-8.4765963273181998E-3</v>
      </c>
      <c r="F90" s="90">
        <f>(VLOOKUP($A89,'Occupancy Raw Data'!$B$8:$BE$51,'Occupancy Raw Data'!X$3,FALSE))/100</f>
        <v>5.0516067847090299E-2</v>
      </c>
      <c r="G90" s="90">
        <f>(VLOOKUP($A89,'Occupancy Raw Data'!$B$8:$BE$51,'Occupancy Raw Data'!Y$3,FALSE))/100</f>
        <v>-1.4262732219057802E-2</v>
      </c>
      <c r="H90" s="91">
        <f>(VLOOKUP($A89,'Occupancy Raw Data'!$B$8:$BE$51,'Occupancy Raw Data'!AA$3,FALSE))/100</f>
        <v>5.3838406779583205E-3</v>
      </c>
      <c r="I90" s="91">
        <f>(VLOOKUP($A89,'Occupancy Raw Data'!$B$8:$BE$51,'Occupancy Raw Data'!AB$3,FALSE))/100</f>
        <v>8.2184713403455095E-2</v>
      </c>
      <c r="J90" s="90">
        <f>(VLOOKUP($A89,'Occupancy Raw Data'!$B$8:$BE$51,'Occupancy Raw Data'!AC$3,FALSE))/100</f>
        <v>4.3653320673257702E-2</v>
      </c>
      <c r="K90" s="92">
        <f>(VLOOKUP($A89,'Occupancy Raw Data'!$B$8:$BE$51,'Occupancy Raw Data'!AE$3,FALSE))/100</f>
        <v>3.7774699075565198E-3</v>
      </c>
      <c r="M90" s="89">
        <f>(VLOOKUP($A89,'ADR Raw Data'!$B$6:$BE$49,'ADR Raw Data'!T$1,FALSE))/100</f>
        <v>4.3347425441997205E-2</v>
      </c>
      <c r="N90" s="90">
        <f>(VLOOKUP($A89,'ADR Raw Data'!$B$6:$BE$49,'ADR Raw Data'!U$1,FALSE))/100</f>
        <v>4.0649066573138007E-2</v>
      </c>
      <c r="O90" s="90">
        <f>(VLOOKUP($A89,'ADR Raw Data'!$B$6:$BE$49,'ADR Raw Data'!V$1,FALSE))/100</f>
        <v>4.6772692704592701E-2</v>
      </c>
      <c r="P90" s="90">
        <f>(VLOOKUP($A89,'ADR Raw Data'!$B$6:$BE$49,'ADR Raw Data'!W$1,FALSE))/100</f>
        <v>5.0866563030836601E-2</v>
      </c>
      <c r="Q90" s="90">
        <f>(VLOOKUP($A89,'ADR Raw Data'!$B$6:$BE$49,'ADR Raw Data'!X$1,FALSE))/100</f>
        <v>0.113999649197205</v>
      </c>
      <c r="R90" s="90">
        <f>(VLOOKUP($A89,'ADR Raw Data'!$B$6:$BE$49,'ADR Raw Data'!Y$1,FALSE))/100</f>
        <v>6.0082342091637007E-2</v>
      </c>
      <c r="S90" s="91">
        <f>(VLOOKUP($A89,'ADR Raw Data'!$B$6:$BE$49,'ADR Raw Data'!AA$1,FALSE))/100</f>
        <v>0.115851394625459</v>
      </c>
      <c r="T90" s="91">
        <f>(VLOOKUP($A89,'ADR Raw Data'!$B$6:$BE$49,'ADR Raw Data'!AB$1,FALSE))/100</f>
        <v>7.9058853410697502E-2</v>
      </c>
      <c r="U90" s="90">
        <f>(VLOOKUP($A89,'ADR Raw Data'!$B$6:$BE$49,'ADR Raw Data'!AC$1,FALSE))/100</f>
        <v>9.7225125139718302E-2</v>
      </c>
      <c r="V90" s="92">
        <f>(VLOOKUP($A89,'ADR Raw Data'!$B$6:$BE$49,'ADR Raw Data'!AE$1,FALSE))/100</f>
        <v>7.2835082343116905E-2</v>
      </c>
      <c r="X90" s="89">
        <f>(VLOOKUP($A89,'RevPAR Raw Data'!$B$6:$BE$43,'RevPAR Raw Data'!T$1,FALSE))/100</f>
        <v>1.7023611783028202E-2</v>
      </c>
      <c r="Y90" s="90">
        <f>(VLOOKUP($A89,'RevPAR Raw Data'!$B$6:$BE$43,'RevPAR Raw Data'!U$1,FALSE))/100</f>
        <v>7.2228140679796802E-3</v>
      </c>
      <c r="Z90" s="90">
        <f>(VLOOKUP($A89,'RevPAR Raw Data'!$B$6:$BE$43,'RevPAR Raw Data'!V$1,FALSE))/100</f>
        <v>-1.3347202485224701E-2</v>
      </c>
      <c r="AA90" s="90">
        <f>(VLOOKUP($A89,'RevPAR Raw Data'!$B$6:$BE$43,'RevPAR Raw Data'!W$1,FALSE))/100</f>
        <v>4.1958791382147906E-2</v>
      </c>
      <c r="AB90" s="90">
        <f>(VLOOKUP($A89,'RevPAR Raw Data'!$B$6:$BE$43,'RevPAR Raw Data'!X$1,FALSE))/100</f>
        <v>0.170274531057686</v>
      </c>
      <c r="AC90" s="90">
        <f>(VLOOKUP($A89,'RevPAR Raw Data'!$B$6:$BE$43,'RevPAR Raw Data'!Y$1,FALSE))/100</f>
        <v>4.4962671516232303E-2</v>
      </c>
      <c r="AD90" s="91">
        <f>(VLOOKUP($A89,'RevPAR Raw Data'!$B$6:$BE$43,'RevPAR Raw Data'!AA$1,FALSE))/100</f>
        <v>0.1218589607544</v>
      </c>
      <c r="AE90" s="91">
        <f>(VLOOKUP($A89,'RevPAR Raw Data'!$B$6:$BE$43,'RevPAR Raw Data'!AB$1,FALSE))/100</f>
        <v>0.167740996023716</v>
      </c>
      <c r="AF90" s="90">
        <f>(VLOOKUP($A89,'RevPAR Raw Data'!$B$6:$BE$43,'RevPAR Raw Data'!AC$1,FALSE))/100</f>
        <v>0.145122645378197</v>
      </c>
      <c r="AG90" s="92">
        <f>(VLOOKUP($A89,'RevPAR Raw Data'!$B$6:$BE$43,'RevPAR Raw Data'!AE$1,FALSE))/100</f>
        <v>7.68876845824389E-2</v>
      </c>
    </row>
    <row r="91" spans="1:33">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c r="A92" s="116" t="s">
        <v>89</v>
      </c>
      <c r="B92" s="117">
        <f>(VLOOKUP($A92,'Occupancy Raw Data'!$B$8:$BE$45,'Occupancy Raw Data'!G$3,FALSE))/100</f>
        <v>0.39515494730218598</v>
      </c>
      <c r="C92" s="118">
        <f>(VLOOKUP($A92,'Occupancy Raw Data'!$B$8:$BE$45,'Occupancy Raw Data'!H$3,FALSE))/100</f>
        <v>0.42622306119238601</v>
      </c>
      <c r="D92" s="118">
        <f>(VLOOKUP($A92,'Occupancy Raw Data'!$B$8:$BE$45,'Occupancy Raw Data'!I$3,FALSE))/100</f>
        <v>0.479707409155261</v>
      </c>
      <c r="E92" s="118">
        <f>(VLOOKUP($A92,'Occupancy Raw Data'!$B$8:$BE$45,'Occupancy Raw Data'!J$3,FALSE))/100</f>
        <v>0.54089979550102196</v>
      </c>
      <c r="F92" s="118">
        <f>(VLOOKUP($A92,'Occupancy Raw Data'!$B$8:$BE$45,'Occupancy Raw Data'!K$3,FALSE))/100</f>
        <v>0.69395941481831003</v>
      </c>
      <c r="G92" s="119">
        <f>(VLOOKUP($A92,'Occupancy Raw Data'!$B$8:$BE$45,'Occupancy Raw Data'!L$3,FALSE))/100</f>
        <v>0.507188925593833</v>
      </c>
      <c r="H92" s="99">
        <f>(VLOOKUP($A92,'Occupancy Raw Data'!$B$8:$BE$45,'Occupancy Raw Data'!N$3,FALSE))/100</f>
        <v>0.80257983325467908</v>
      </c>
      <c r="I92" s="99">
        <f>(VLOOKUP($A92,'Occupancy Raw Data'!$B$8:$BE$45,'Occupancy Raw Data'!O$3,FALSE))/100</f>
        <v>0.85873839861569901</v>
      </c>
      <c r="J92" s="119">
        <f>(VLOOKUP($A92,'Occupancy Raw Data'!$B$8:$BE$45,'Occupancy Raw Data'!P$3,FALSE))/100</f>
        <v>0.83065911593518904</v>
      </c>
      <c r="K92" s="120">
        <f>(VLOOKUP($A92,'Occupancy Raw Data'!$B$8:$BE$45,'Occupancy Raw Data'!R$3,FALSE))/100</f>
        <v>0.59960897997707796</v>
      </c>
      <c r="M92" s="121">
        <f>VLOOKUP($A92,'ADR Raw Data'!$B$6:$BE$43,'ADR Raw Data'!G$1,FALSE)</f>
        <v>106.060994566082</v>
      </c>
      <c r="N92" s="122">
        <f>VLOOKUP($A92,'ADR Raw Data'!$B$6:$BE$43,'ADR Raw Data'!H$1,FALSE)</f>
        <v>108.652641409854</v>
      </c>
      <c r="O92" s="122">
        <f>VLOOKUP($A92,'ADR Raw Data'!$B$6:$BE$43,'ADR Raw Data'!I$1,FALSE)</f>
        <v>113.759988686669</v>
      </c>
      <c r="P92" s="122">
        <f>VLOOKUP($A92,'ADR Raw Data'!$B$6:$BE$43,'ADR Raw Data'!J$1,FALSE)</f>
        <v>116.666429024283</v>
      </c>
      <c r="Q92" s="122">
        <f>VLOOKUP($A92,'ADR Raw Data'!$B$6:$BE$43,'ADR Raw Data'!K$1,FALSE)</f>
        <v>128.970504794287</v>
      </c>
      <c r="R92" s="123">
        <f>VLOOKUP($A92,'ADR Raw Data'!$B$6:$BE$43,'ADR Raw Data'!L$1,FALSE)</f>
        <v>116.484184222442</v>
      </c>
      <c r="S92" s="122">
        <f>VLOOKUP($A92,'ADR Raw Data'!$B$6:$BE$43,'ADR Raw Data'!N$1,FALSE)</f>
        <v>156.130057075656</v>
      </c>
      <c r="T92" s="122">
        <f>VLOOKUP($A92,'ADR Raw Data'!$B$6:$BE$43,'ADR Raw Data'!O$1,FALSE)</f>
        <v>163.40444492581</v>
      </c>
      <c r="U92" s="123">
        <f>VLOOKUP($A92,'ADR Raw Data'!$B$6:$BE$43,'ADR Raw Data'!P$1,FALSE)</f>
        <v>159.890201311428</v>
      </c>
      <c r="V92" s="124">
        <f>VLOOKUP($A92,'ADR Raw Data'!$B$6:$BE$43,'ADR Raw Data'!R$1,FALSE)</f>
        <v>133.664715909601</v>
      </c>
      <c r="X92" s="121">
        <f>VLOOKUP($A92,'RevPAR Raw Data'!$B$6:$BE$43,'RevPAR Raw Data'!G$1,FALSE)</f>
        <v>41.910526718577898</v>
      </c>
      <c r="Y92" s="122">
        <f>VLOOKUP($A92,'RevPAR Raw Data'!$B$6:$BE$43,'RevPAR Raw Data'!H$1,FALSE)</f>
        <v>46.310261428346699</v>
      </c>
      <c r="Z92" s="122">
        <f>VLOOKUP($A92,'RevPAR Raw Data'!$B$6:$BE$43,'RevPAR Raw Data'!I$1,FALSE)</f>
        <v>54.571509438414303</v>
      </c>
      <c r="AA92" s="122">
        <f>VLOOKUP($A92,'RevPAR Raw Data'!$B$6:$BE$43,'RevPAR Raw Data'!J$1,FALSE)</f>
        <v>63.104847601069601</v>
      </c>
      <c r="AB92" s="122">
        <f>VLOOKUP($A92,'RevPAR Raw Data'!$B$6:$BE$43,'RevPAR Raw Data'!K$1,FALSE)</f>
        <v>89.500296035865901</v>
      </c>
      <c r="AC92" s="123">
        <f>VLOOKUP($A92,'RevPAR Raw Data'!$B$6:$BE$43,'RevPAR Raw Data'!L$1,FALSE)</f>
        <v>59.0794882444549</v>
      </c>
      <c r="AD92" s="122">
        <f>VLOOKUP($A92,'RevPAR Raw Data'!$B$6:$BE$43,'RevPAR Raw Data'!N$1,FALSE)</f>
        <v>125.306835173824</v>
      </c>
      <c r="AE92" s="122">
        <f>VLOOKUP($A92,'RevPAR Raw Data'!$B$6:$BE$43,'RevPAR Raw Data'!O$1,FALSE)</f>
        <v>140.32167136227699</v>
      </c>
      <c r="AF92" s="123">
        <f>VLOOKUP($A92,'RevPAR Raw Data'!$B$6:$BE$43,'RevPAR Raw Data'!P$1,FALSE)</f>
        <v>132.81425326805001</v>
      </c>
      <c r="AG92" s="124">
        <f>VLOOKUP($A92,'RevPAR Raw Data'!$B$6:$BE$43,'RevPAR Raw Data'!R$1,FALSE)</f>
        <v>80.146563965482301</v>
      </c>
    </row>
    <row r="93" spans="1:33" ht="14.25">
      <c r="A93" s="101" t="s">
        <v>123</v>
      </c>
      <c r="B93" s="89">
        <f>(VLOOKUP($A92,'Occupancy Raw Data'!$B$8:$BE$51,'Occupancy Raw Data'!T$3,FALSE))/100</f>
        <v>-0.21450680892579801</v>
      </c>
      <c r="C93" s="90">
        <f>(VLOOKUP($A92,'Occupancy Raw Data'!$B$8:$BE$51,'Occupancy Raw Data'!U$3,FALSE))/100</f>
        <v>-0.30412561437977703</v>
      </c>
      <c r="D93" s="90">
        <f>(VLOOKUP($A92,'Occupancy Raw Data'!$B$8:$BE$51,'Occupancy Raw Data'!V$3,FALSE))/100</f>
        <v>-0.25304465118681202</v>
      </c>
      <c r="E93" s="90">
        <f>(VLOOKUP($A92,'Occupancy Raw Data'!$B$8:$BE$51,'Occupancy Raw Data'!W$3,FALSE))/100</f>
        <v>-5.4131784606405497E-2</v>
      </c>
      <c r="F93" s="90">
        <f>(VLOOKUP($A92,'Occupancy Raw Data'!$B$8:$BE$51,'Occupancy Raw Data'!X$3,FALSE))/100</f>
        <v>0.339478566993764</v>
      </c>
      <c r="G93" s="90">
        <f>(VLOOKUP($A92,'Occupancy Raw Data'!$B$8:$BE$51,'Occupancy Raw Data'!Y$3,FALSE))/100</f>
        <v>-0.10948249267681201</v>
      </c>
      <c r="H93" s="91">
        <f>(VLOOKUP($A92,'Occupancy Raw Data'!$B$8:$BE$51,'Occupancy Raw Data'!AA$3,FALSE))/100</f>
        <v>0.237882318297505</v>
      </c>
      <c r="I93" s="91">
        <f>(VLOOKUP($A92,'Occupancy Raw Data'!$B$8:$BE$51,'Occupancy Raw Data'!AB$3,FALSE))/100</f>
        <v>0.26645245569758702</v>
      </c>
      <c r="J93" s="90">
        <f>(VLOOKUP($A92,'Occupancy Raw Data'!$B$8:$BE$51,'Occupancy Raw Data'!AC$3,FALSE))/100</f>
        <v>0.25248742943286001</v>
      </c>
      <c r="K93" s="92">
        <f>(VLOOKUP($A92,'Occupancy Raw Data'!$B$8:$BE$51,'Occupancy Raw Data'!AE$3,FALSE))/100</f>
        <v>5.54070208417058E-3</v>
      </c>
      <c r="M93" s="89">
        <f>(VLOOKUP($A92,'ADR Raw Data'!$B$6:$BE$49,'ADR Raw Data'!T$1,FALSE))/100</f>
        <v>-0.141578440809041</v>
      </c>
      <c r="N93" s="90">
        <f>(VLOOKUP($A92,'ADR Raw Data'!$B$6:$BE$49,'ADR Raw Data'!U$1,FALSE))/100</f>
        <v>-0.15390927789895101</v>
      </c>
      <c r="O93" s="90">
        <f>(VLOOKUP($A92,'ADR Raw Data'!$B$6:$BE$49,'ADR Raw Data'!V$1,FALSE))/100</f>
        <v>-0.128039500785639</v>
      </c>
      <c r="P93" s="90">
        <f>(VLOOKUP($A92,'ADR Raw Data'!$B$6:$BE$49,'ADR Raw Data'!W$1,FALSE))/100</f>
        <v>-3.69921243879422E-2</v>
      </c>
      <c r="Q93" s="90">
        <f>(VLOOKUP($A92,'ADR Raw Data'!$B$6:$BE$49,'ADR Raw Data'!X$1,FALSE))/100</f>
        <v>0.150915240695943</v>
      </c>
      <c r="R93" s="90">
        <f>(VLOOKUP($A92,'ADR Raw Data'!$B$6:$BE$49,'ADR Raw Data'!Y$1,FALSE))/100</f>
        <v>-5.7449182306389901E-2</v>
      </c>
      <c r="S93" s="91">
        <f>(VLOOKUP($A92,'ADR Raw Data'!$B$6:$BE$49,'ADR Raw Data'!AA$1,FALSE))/100</f>
        <v>0.14337946058051101</v>
      </c>
      <c r="T93" s="91">
        <f>(VLOOKUP($A92,'ADR Raw Data'!$B$6:$BE$49,'ADR Raw Data'!AB$1,FALSE))/100</f>
        <v>0.159283618114824</v>
      </c>
      <c r="U93" s="90">
        <f>(VLOOKUP($A92,'ADR Raw Data'!$B$6:$BE$49,'ADR Raw Data'!AC$1,FALSE))/100</f>
        <v>0.15193443845440999</v>
      </c>
      <c r="V93" s="92">
        <f>(VLOOKUP($A92,'ADR Raw Data'!$B$6:$BE$49,'ADR Raw Data'!AE$1,FALSE))/100</f>
        <v>4.0843200397813098E-2</v>
      </c>
      <c r="X93" s="89">
        <f>(VLOOKUP($A92,'RevPAR Raw Data'!$B$6:$BE$43,'RevPAR Raw Data'!T$1,FALSE))/100</f>
        <v>-0.32571571018420203</v>
      </c>
      <c r="Y93" s="90">
        <f>(VLOOKUP($A92,'RevPAR Raw Data'!$B$6:$BE$43,'RevPAR Raw Data'!U$1,FALSE))/100</f>
        <v>-0.41122713857896204</v>
      </c>
      <c r="Z93" s="90">
        <f>(VLOOKUP($A92,'RevPAR Raw Data'!$B$6:$BE$43,'RevPAR Raw Data'!V$1,FALSE))/100</f>
        <v>-0.348684441158015</v>
      </c>
      <c r="AA93" s="90">
        <f>(VLOOKUP($A92,'RevPAR Raw Data'!$B$6:$BE$43,'RevPAR Raw Data'!W$1,FALSE))/100</f>
        <v>-8.9121459284846299E-2</v>
      </c>
      <c r="AB93" s="90">
        <f>(VLOOKUP($A92,'RevPAR Raw Data'!$B$6:$BE$43,'RevPAR Raw Data'!X$1,FALSE))/100</f>
        <v>0.54162629733868595</v>
      </c>
      <c r="AC93" s="90">
        <f>(VLOOKUP($A92,'RevPAR Raw Data'!$B$6:$BE$43,'RevPAR Raw Data'!Y$1,FALSE))/100</f>
        <v>-0.160641995302054</v>
      </c>
      <c r="AD93" s="91">
        <f>(VLOOKUP($A92,'RevPAR Raw Data'!$B$6:$BE$43,'RevPAR Raw Data'!AA$1,FALSE))/100</f>
        <v>0.41536921735715404</v>
      </c>
      <c r="AE93" s="91">
        <f>(VLOOKUP($A92,'RevPAR Raw Data'!$B$6:$BE$43,'RevPAR Raw Data'!AB$1,FALSE))/100</f>
        <v>0.46817758501150403</v>
      </c>
      <c r="AF93" s="90">
        <f>(VLOOKUP($A92,'RevPAR Raw Data'!$B$6:$BE$43,'RevPAR Raw Data'!AC$1,FALSE))/100</f>
        <v>0.44278340369495001</v>
      </c>
      <c r="AG93" s="92">
        <f>(VLOOKUP($A92,'RevPAR Raw Data'!$B$6:$BE$43,'RevPAR Raw Data'!AE$1,FALSE))/100</f>
        <v>4.6610202487552002E-2</v>
      </c>
    </row>
    <row r="94" spans="1:33">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c r="A95" s="116" t="s">
        <v>29</v>
      </c>
      <c r="B95" s="117">
        <f>(VLOOKUP($A95,'Occupancy Raw Data'!$B$8:$BE$45,'Occupancy Raw Data'!G$3,FALSE))/100</f>
        <v>0.40443505807814101</v>
      </c>
      <c r="C95" s="118">
        <f>(VLOOKUP($A95,'Occupancy Raw Data'!$B$8:$BE$45,'Occupancy Raw Data'!H$3,FALSE))/100</f>
        <v>0.48284054910242802</v>
      </c>
      <c r="D95" s="118">
        <f>(VLOOKUP($A95,'Occupancy Raw Data'!$B$8:$BE$45,'Occupancy Raw Data'!I$3,FALSE))/100</f>
        <v>0.47043294614572295</v>
      </c>
      <c r="E95" s="118">
        <f>(VLOOKUP($A95,'Occupancy Raw Data'!$B$8:$BE$45,'Occupancy Raw Data'!J$3,FALSE))/100</f>
        <v>0.50673178458289303</v>
      </c>
      <c r="F95" s="118">
        <f>(VLOOKUP($A95,'Occupancy Raw Data'!$B$8:$BE$45,'Occupancy Raw Data'!K$3,FALSE))/100</f>
        <v>0.55187434002111901</v>
      </c>
      <c r="G95" s="119">
        <f>(VLOOKUP($A95,'Occupancy Raw Data'!$B$8:$BE$45,'Occupancy Raw Data'!L$3,FALSE))/100</f>
        <v>0.48326293558606104</v>
      </c>
      <c r="H95" s="99">
        <f>(VLOOKUP($A95,'Occupancy Raw Data'!$B$8:$BE$45,'Occupancy Raw Data'!N$3,FALSE))/100</f>
        <v>0.67172650475184692</v>
      </c>
      <c r="I95" s="99">
        <f>(VLOOKUP($A95,'Occupancy Raw Data'!$B$8:$BE$45,'Occupancy Raw Data'!O$3,FALSE))/100</f>
        <v>0.70234952481520496</v>
      </c>
      <c r="J95" s="119">
        <f>(VLOOKUP($A95,'Occupancy Raw Data'!$B$8:$BE$45,'Occupancy Raw Data'!P$3,FALSE))/100</f>
        <v>0.687038014783526</v>
      </c>
      <c r="K95" s="120">
        <f>(VLOOKUP($A95,'Occupancy Raw Data'!$B$8:$BE$45,'Occupancy Raw Data'!R$3,FALSE))/100</f>
        <v>0.54148438678533706</v>
      </c>
      <c r="M95" s="121">
        <f>VLOOKUP($A95,'ADR Raw Data'!$B$6:$BE$43,'ADR Raw Data'!G$1,FALSE)</f>
        <v>119.28998041775399</v>
      </c>
      <c r="N95" s="122">
        <f>VLOOKUP($A95,'ADR Raw Data'!$B$6:$BE$43,'ADR Raw Data'!H$1,FALSE)</f>
        <v>125.594893384363</v>
      </c>
      <c r="O95" s="122">
        <f>VLOOKUP($A95,'ADR Raw Data'!$B$6:$BE$43,'ADR Raw Data'!I$1,FALSE)</f>
        <v>124.372991021324</v>
      </c>
      <c r="P95" s="122">
        <f>VLOOKUP($A95,'ADR Raw Data'!$B$6:$BE$43,'ADR Raw Data'!J$1,FALSE)</f>
        <v>120.517754623599</v>
      </c>
      <c r="Q95" s="122">
        <f>VLOOKUP($A95,'ADR Raw Data'!$B$6:$BE$43,'ADR Raw Data'!K$1,FALSE)</f>
        <v>129.17968906959999</v>
      </c>
      <c r="R95" s="123">
        <f>VLOOKUP($A95,'ADR Raw Data'!$B$6:$BE$43,'ADR Raw Data'!L$1,FALSE)</f>
        <v>124.05571397356</v>
      </c>
      <c r="S95" s="122">
        <f>VLOOKUP($A95,'ADR Raw Data'!$B$6:$BE$43,'ADR Raw Data'!N$1,FALSE)</f>
        <v>176.35619964629501</v>
      </c>
      <c r="T95" s="122">
        <f>VLOOKUP($A95,'ADR Raw Data'!$B$6:$BE$43,'ADR Raw Data'!O$1,FALSE)</f>
        <v>179.043106558917</v>
      </c>
      <c r="U95" s="123">
        <f>VLOOKUP($A95,'ADR Raw Data'!$B$6:$BE$43,'ADR Raw Data'!P$1,FALSE)</f>
        <v>177.729593659942</v>
      </c>
      <c r="V95" s="124">
        <f>VLOOKUP($A95,'ADR Raw Data'!$B$6:$BE$43,'ADR Raw Data'!R$1,FALSE)</f>
        <v>143.51333646747401</v>
      </c>
      <c r="X95" s="121">
        <f>VLOOKUP($A95,'RevPAR Raw Data'!$B$6:$BE$43,'RevPAR Raw Data'!G$1,FALSE)</f>
        <v>48.245050158394903</v>
      </c>
      <c r="Y95" s="122">
        <f>VLOOKUP($A95,'RevPAR Raw Data'!$B$6:$BE$43,'RevPAR Raw Data'!H$1,FALSE)</f>
        <v>60.642307286166798</v>
      </c>
      <c r="Z95" s="122">
        <f>VLOOKUP($A95,'RevPAR Raw Data'!$B$6:$BE$43,'RevPAR Raw Data'!I$1,FALSE)</f>
        <v>58.5091525871172</v>
      </c>
      <c r="AA95" s="122">
        <f>VLOOKUP($A95,'RevPAR Raw Data'!$B$6:$BE$43,'RevPAR Raw Data'!J$1,FALSE)</f>
        <v>61.07017687434</v>
      </c>
      <c r="AB95" s="122">
        <f>VLOOKUP($A95,'RevPAR Raw Data'!$B$6:$BE$43,'RevPAR Raw Data'!K$1,FALSE)</f>
        <v>71.290955649419203</v>
      </c>
      <c r="AC95" s="123">
        <f>VLOOKUP($A95,'RevPAR Raw Data'!$B$6:$BE$43,'RevPAR Raw Data'!L$1,FALSE)</f>
        <v>59.951528511087602</v>
      </c>
      <c r="AD95" s="122">
        <f>VLOOKUP($A95,'RevPAR Raw Data'!$B$6:$BE$43,'RevPAR Raw Data'!N$1,FALSE)</f>
        <v>118.463133579725</v>
      </c>
      <c r="AE95" s="122">
        <f>VLOOKUP($A95,'RevPAR Raw Data'!$B$6:$BE$43,'RevPAR Raw Data'!O$1,FALSE)</f>
        <v>125.75084081309301</v>
      </c>
      <c r="AF95" s="123">
        <f>VLOOKUP($A95,'RevPAR Raw Data'!$B$6:$BE$43,'RevPAR Raw Data'!P$1,FALSE)</f>
        <v>122.10698719640899</v>
      </c>
      <c r="AG95" s="124">
        <f>VLOOKUP($A95,'RevPAR Raw Data'!$B$6:$BE$43,'RevPAR Raw Data'!R$1,FALSE)</f>
        <v>77.710230992608203</v>
      </c>
    </row>
    <row r="96" spans="1:33" ht="14.25">
      <c r="A96" s="101" t="s">
        <v>123</v>
      </c>
      <c r="B96" s="89">
        <f>(VLOOKUP($A95,'Occupancy Raw Data'!$B$8:$BE$51,'Occupancy Raw Data'!T$3,FALSE))/100</f>
        <v>-0.19597089676892998</v>
      </c>
      <c r="C96" s="90">
        <f>(VLOOKUP($A95,'Occupancy Raw Data'!$B$8:$BE$51,'Occupancy Raw Data'!U$3,FALSE))/100</f>
        <v>-0.22043495453453998</v>
      </c>
      <c r="D96" s="90">
        <f>(VLOOKUP($A95,'Occupancy Raw Data'!$B$8:$BE$51,'Occupancy Raw Data'!V$3,FALSE))/100</f>
        <v>-0.18795578207109601</v>
      </c>
      <c r="E96" s="90">
        <f>(VLOOKUP($A95,'Occupancy Raw Data'!$B$8:$BE$51,'Occupancy Raw Data'!W$3,FALSE))/100</f>
        <v>-8.1728929266293798E-2</v>
      </c>
      <c r="F96" s="90">
        <f>(VLOOKUP($A95,'Occupancy Raw Data'!$B$8:$BE$51,'Occupancy Raw Data'!X$3,FALSE))/100</f>
        <v>-6.3456251052565096E-2</v>
      </c>
      <c r="G96" s="90">
        <f>(VLOOKUP($A95,'Occupancy Raw Data'!$B$8:$BE$51,'Occupancy Raw Data'!Y$3,FALSE))/100</f>
        <v>-0.150023291155783</v>
      </c>
      <c r="H96" s="91">
        <f>(VLOOKUP($A95,'Occupancy Raw Data'!$B$8:$BE$51,'Occupancy Raw Data'!AA$3,FALSE))/100</f>
        <v>-1.02236265565827E-2</v>
      </c>
      <c r="I96" s="91">
        <f>(VLOOKUP($A95,'Occupancy Raw Data'!$B$8:$BE$51,'Occupancy Raw Data'!AB$3,FALSE))/100</f>
        <v>0.139025763020202</v>
      </c>
      <c r="J96" s="90">
        <f>(VLOOKUP($A95,'Occupancy Raw Data'!$B$8:$BE$51,'Occupancy Raw Data'!AC$3,FALSE))/100</f>
        <v>6.0826684103909796E-2</v>
      </c>
      <c r="K96" s="92">
        <f>(VLOOKUP($A95,'Occupancy Raw Data'!$B$8:$BE$51,'Occupancy Raw Data'!AE$3,FALSE))/100</f>
        <v>-8.4023880902108702E-2</v>
      </c>
      <c r="M96" s="89">
        <f>(VLOOKUP($A95,'ADR Raw Data'!$B$6:$BE$49,'ADR Raw Data'!T$1,FALSE))/100</f>
        <v>-0.218293511868795</v>
      </c>
      <c r="N96" s="90">
        <f>(VLOOKUP($A95,'ADR Raw Data'!$B$6:$BE$49,'ADR Raw Data'!U$1,FALSE))/100</f>
        <v>-0.23215039273253299</v>
      </c>
      <c r="O96" s="90">
        <f>(VLOOKUP($A95,'ADR Raw Data'!$B$6:$BE$49,'ADR Raw Data'!V$1,FALSE))/100</f>
        <v>-0.25629711286165302</v>
      </c>
      <c r="P96" s="90">
        <f>(VLOOKUP($A95,'ADR Raw Data'!$B$6:$BE$49,'ADR Raw Data'!W$1,FALSE))/100</f>
        <v>-0.24858880343400902</v>
      </c>
      <c r="Q96" s="90">
        <f>(VLOOKUP($A95,'ADR Raw Data'!$B$6:$BE$49,'ADR Raw Data'!X$1,FALSE))/100</f>
        <v>-0.27317424527668299</v>
      </c>
      <c r="R96" s="90">
        <f>(VLOOKUP($A95,'ADR Raw Data'!$B$6:$BE$49,'ADR Raw Data'!Y$1,FALSE))/100</f>
        <v>-0.246747182686229</v>
      </c>
      <c r="S96" s="91">
        <f>(VLOOKUP($A95,'ADR Raw Data'!$B$6:$BE$49,'ADR Raw Data'!AA$1,FALSE))/100</f>
        <v>-8.3266370711467197E-2</v>
      </c>
      <c r="T96" s="91">
        <f>(VLOOKUP($A95,'ADR Raw Data'!$B$6:$BE$49,'ADR Raw Data'!AB$1,FALSE))/100</f>
        <v>-3.7544750944951397E-2</v>
      </c>
      <c r="U96" s="90">
        <f>(VLOOKUP($A95,'ADR Raw Data'!$B$6:$BE$49,'ADR Raw Data'!AC$1,FALSE))/100</f>
        <v>-6.1384860436501203E-2</v>
      </c>
      <c r="V96" s="92">
        <f>(VLOOKUP($A95,'ADR Raw Data'!$B$6:$BE$49,'ADR Raw Data'!AE$1,FALSE))/100</f>
        <v>-0.16761495831981102</v>
      </c>
      <c r="X96" s="89">
        <f>(VLOOKUP($A95,'RevPAR Raw Data'!$B$6:$BE$43,'RevPAR Raw Data'!T$1,FALSE))/100</f>
        <v>-0.37148523335795802</v>
      </c>
      <c r="Y96" s="90">
        <f>(VLOOKUP($A95,'RevPAR Raw Data'!$B$6:$BE$43,'RevPAR Raw Data'!U$1,FALSE))/100</f>
        <v>-0.40141128599990095</v>
      </c>
      <c r="Z96" s="90">
        <f>(VLOOKUP($A95,'RevPAR Raw Data'!$B$6:$BE$43,'RevPAR Raw Data'!V$1,FALSE))/100</f>
        <v>-0.39608037064227297</v>
      </c>
      <c r="AA96" s="90">
        <f>(VLOOKUP($A95,'RevPAR Raw Data'!$B$6:$BE$43,'RevPAR Raw Data'!W$1,FALSE))/100</f>
        <v>-0.310000835968052</v>
      </c>
      <c r="AB96" s="90">
        <f>(VLOOKUP($A95,'RevPAR Raw Data'!$B$6:$BE$43,'RevPAR Raw Data'!X$1,FALSE))/100</f>
        <v>-0.31929588283987598</v>
      </c>
      <c r="AC96" s="90">
        <f>(VLOOKUP($A95,'RevPAR Raw Data'!$B$6:$BE$43,'RevPAR Raw Data'!Y$1,FALSE))/100</f>
        <v>-0.35975264941200696</v>
      </c>
      <c r="AD96" s="91">
        <f>(VLOOKUP($A95,'RevPAR Raw Data'!$B$6:$BE$43,'RevPAR Raw Data'!AA$1,FALSE))/100</f>
        <v>-9.2638712989173991E-2</v>
      </c>
      <c r="AE96" s="91">
        <f>(VLOOKUP($A95,'RevPAR Raw Data'!$B$6:$BE$43,'RevPAR Raw Data'!AB$1,FALSE))/100</f>
        <v>9.6261324427725489E-2</v>
      </c>
      <c r="AF96" s="90">
        <f>(VLOOKUP($A95,'RevPAR Raw Data'!$B$6:$BE$43,'RevPAR Raw Data'!AC$1,FALSE))/100</f>
        <v>-4.29201384712512E-3</v>
      </c>
      <c r="AG96" s="92">
        <f>(VLOOKUP($A95,'RevPAR Raw Data'!$B$6:$BE$43,'RevPAR Raw Data'!AE$1,FALSE))/100</f>
        <v>-0.23755517992664402</v>
      </c>
    </row>
    <row r="97" spans="1:33">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c r="A98" s="134" t="s">
        <v>46</v>
      </c>
      <c r="B98" s="117">
        <f>(VLOOKUP($A98,'Occupancy Raw Data'!$B$8:$BE$45,'Occupancy Raw Data'!G$3,FALSE))/100</f>
        <v>0.41900198879045297</v>
      </c>
      <c r="C98" s="118">
        <f>(VLOOKUP($A98,'Occupancy Raw Data'!$B$8:$BE$45,'Occupancy Raw Data'!H$3,FALSE))/100</f>
        <v>0.52393328512023107</v>
      </c>
      <c r="D98" s="118">
        <f>(VLOOKUP($A98,'Occupancy Raw Data'!$B$8:$BE$45,'Occupancy Raw Data'!I$3,FALSE))/100</f>
        <v>0.55475953715422099</v>
      </c>
      <c r="E98" s="118">
        <f>(VLOOKUP($A98,'Occupancy Raw Data'!$B$8:$BE$45,'Occupancy Raw Data'!J$3,FALSE))/100</f>
        <v>0.58309980112095405</v>
      </c>
      <c r="F98" s="118">
        <f>(VLOOKUP($A98,'Occupancy Raw Data'!$B$8:$BE$45,'Occupancy Raw Data'!K$3,FALSE))/100</f>
        <v>0.59523594286747394</v>
      </c>
      <c r="G98" s="119">
        <f>(VLOOKUP($A98,'Occupancy Raw Data'!$B$8:$BE$45,'Occupancy Raw Data'!L$3,FALSE))/100</f>
        <v>0.53520611101066695</v>
      </c>
      <c r="H98" s="99">
        <f>(VLOOKUP($A98,'Occupancy Raw Data'!$B$8:$BE$45,'Occupancy Raw Data'!N$3,FALSE))/100</f>
        <v>0.71252937985897602</v>
      </c>
      <c r="I98" s="99">
        <f>(VLOOKUP($A98,'Occupancy Raw Data'!$B$8:$BE$45,'Occupancy Raw Data'!O$3,FALSE))/100</f>
        <v>0.72572771650696</v>
      </c>
      <c r="J98" s="119">
        <f>(VLOOKUP($A98,'Occupancy Raw Data'!$B$8:$BE$45,'Occupancy Raw Data'!P$3,FALSE))/100</f>
        <v>0.7191285481829679</v>
      </c>
      <c r="K98" s="120">
        <f>(VLOOKUP($A98,'Occupancy Raw Data'!$B$8:$BE$45,'Occupancy Raw Data'!R$3,FALSE))/100</f>
        <v>0.58775537877418105</v>
      </c>
      <c r="M98" s="121">
        <f>VLOOKUP($A98,'ADR Raw Data'!$B$6:$BE$43,'ADR Raw Data'!G$1,FALSE)</f>
        <v>102.287787486515</v>
      </c>
      <c r="N98" s="122">
        <f>VLOOKUP($A98,'ADR Raw Data'!$B$6:$BE$43,'ADR Raw Data'!H$1,FALSE)</f>
        <v>108.021171979467</v>
      </c>
      <c r="O98" s="122">
        <f>VLOOKUP($A98,'ADR Raw Data'!$B$6:$BE$43,'ADR Raw Data'!I$1,FALSE)</f>
        <v>107.30877174400101</v>
      </c>
      <c r="P98" s="122">
        <f>VLOOKUP($A98,'ADR Raw Data'!$B$6:$BE$43,'ADR Raw Data'!J$1,FALSE)</f>
        <v>107.02837874500899</v>
      </c>
      <c r="Q98" s="122">
        <f>VLOOKUP($A98,'ADR Raw Data'!$B$6:$BE$43,'ADR Raw Data'!K$1,FALSE)</f>
        <v>111.818694661705</v>
      </c>
      <c r="R98" s="123">
        <f>VLOOKUP($A98,'ADR Raw Data'!$B$6:$BE$43,'ADR Raw Data'!L$1,FALSE)</f>
        <v>107.604141661529</v>
      </c>
      <c r="S98" s="122">
        <f>VLOOKUP($A98,'ADR Raw Data'!$B$6:$BE$43,'ADR Raw Data'!N$1,FALSE)</f>
        <v>139.078418231413</v>
      </c>
      <c r="T98" s="122">
        <f>VLOOKUP($A98,'ADR Raw Data'!$B$6:$BE$43,'ADR Raw Data'!O$1,FALSE)</f>
        <v>143.577971163428</v>
      </c>
      <c r="U98" s="123">
        <f>VLOOKUP($A98,'ADR Raw Data'!$B$6:$BE$43,'ADR Raw Data'!P$1,FALSE)</f>
        <v>141.34884003771199</v>
      </c>
      <c r="V98" s="124">
        <f>VLOOKUP($A98,'ADR Raw Data'!$B$6:$BE$43,'ADR Raw Data'!R$1,FALSE)</f>
        <v>119.400485528621</v>
      </c>
      <c r="X98" s="121">
        <f>VLOOKUP($A98,'RevPAR Raw Data'!$B$6:$BE$43,'RevPAR Raw Data'!G$1,FALSE)</f>
        <v>42.858786385825297</v>
      </c>
      <c r="Y98" s="122">
        <f>VLOOKUP($A98,'RevPAR Raw Data'!$B$6:$BE$43,'RevPAR Raw Data'!H$1,FALSE)</f>
        <v>56.595887497740001</v>
      </c>
      <c r="Z98" s="122">
        <f>VLOOKUP($A98,'RevPAR Raw Data'!$B$6:$BE$43,'RevPAR Raw Data'!I$1,FALSE)</f>
        <v>59.530564545290098</v>
      </c>
      <c r="AA98" s="122">
        <f>VLOOKUP($A98,'RevPAR Raw Data'!$B$6:$BE$43,'RevPAR Raw Data'!J$1,FALSE)</f>
        <v>62.408226360513403</v>
      </c>
      <c r="AB98" s="122">
        <f>VLOOKUP($A98,'RevPAR Raw Data'!$B$6:$BE$43,'RevPAR Raw Data'!K$1,FALSE)</f>
        <v>66.558506147170405</v>
      </c>
      <c r="AC98" s="123">
        <f>VLOOKUP($A98,'RevPAR Raw Data'!$B$6:$BE$43,'RevPAR Raw Data'!L$1,FALSE)</f>
        <v>57.590394187307901</v>
      </c>
      <c r="AD98" s="122">
        <f>VLOOKUP($A98,'RevPAR Raw Data'!$B$6:$BE$43,'RevPAR Raw Data'!N$1,FALSE)</f>
        <v>99.097459094196296</v>
      </c>
      <c r="AE98" s="122">
        <f>VLOOKUP($A98,'RevPAR Raw Data'!$B$6:$BE$43,'RevPAR Raw Data'!O$1,FALSE)</f>
        <v>104.19851315313601</v>
      </c>
      <c r="AF98" s="123">
        <f>VLOOKUP($A98,'RevPAR Raw Data'!$B$6:$BE$43,'RevPAR Raw Data'!P$1,FALSE)</f>
        <v>101.647986123666</v>
      </c>
      <c r="AG98" s="124">
        <f>VLOOKUP($A98,'RevPAR Raw Data'!$B$6:$BE$43,'RevPAR Raw Data'!R$1,FALSE)</f>
        <v>70.178277597696095</v>
      </c>
    </row>
    <row r="99" spans="1:33" ht="14.25">
      <c r="A99" s="101" t="s">
        <v>123</v>
      </c>
      <c r="B99" s="89">
        <f>(VLOOKUP($A98,'Occupancy Raw Data'!$B$8:$BE$51,'Occupancy Raw Data'!T$3,FALSE))/100</f>
        <v>-8.3868822564949305E-2</v>
      </c>
      <c r="C99" s="90">
        <f>(VLOOKUP($A98,'Occupancy Raw Data'!$B$8:$BE$51,'Occupancy Raw Data'!U$3,FALSE))/100</f>
        <v>-9.6297592346359803E-2</v>
      </c>
      <c r="D99" s="90">
        <f>(VLOOKUP($A98,'Occupancy Raw Data'!$B$8:$BE$51,'Occupancy Raw Data'!V$3,FALSE))/100</f>
        <v>-8.5710037156693897E-2</v>
      </c>
      <c r="E99" s="90">
        <f>(VLOOKUP($A98,'Occupancy Raw Data'!$B$8:$BE$51,'Occupancy Raw Data'!W$3,FALSE))/100</f>
        <v>-3.5519863068292204E-2</v>
      </c>
      <c r="F99" s="90">
        <f>(VLOOKUP($A98,'Occupancy Raw Data'!$B$8:$BE$51,'Occupancy Raw Data'!X$3,FALSE))/100</f>
        <v>-3.1929545884367201E-2</v>
      </c>
      <c r="G99" s="90">
        <f>(VLOOKUP($A98,'Occupancy Raw Data'!$B$8:$BE$51,'Occupancy Raw Data'!Y$3,FALSE))/100</f>
        <v>-6.5566606364811306E-2</v>
      </c>
      <c r="H99" s="91">
        <f>(VLOOKUP($A98,'Occupancy Raw Data'!$B$8:$BE$51,'Occupancy Raw Data'!AA$3,FALSE))/100</f>
        <v>0.141793147805472</v>
      </c>
      <c r="I99" s="91">
        <f>(VLOOKUP($A98,'Occupancy Raw Data'!$B$8:$BE$51,'Occupancy Raw Data'!AB$3,FALSE))/100</f>
        <v>0.318905587086176</v>
      </c>
      <c r="J99" s="90">
        <f>(VLOOKUP($A98,'Occupancy Raw Data'!$B$8:$BE$51,'Occupancy Raw Data'!AC$3,FALSE))/100</f>
        <v>0.22478437321686498</v>
      </c>
      <c r="K99" s="92">
        <f>(VLOOKUP($A98,'Occupancy Raw Data'!$B$8:$BE$51,'Occupancy Raw Data'!AE$3,FALSE))/100</f>
        <v>1.8864413633246601E-2</v>
      </c>
      <c r="M99" s="89">
        <f>(VLOOKUP($A98,'ADR Raw Data'!$B$6:$BE$49,'ADR Raw Data'!T$1,FALSE))/100</f>
        <v>-6.91985420189168E-3</v>
      </c>
      <c r="N99" s="90">
        <f>(VLOOKUP($A98,'ADR Raw Data'!$B$6:$BE$49,'ADR Raw Data'!U$1,FALSE))/100</f>
        <v>-2.5472346009183999E-3</v>
      </c>
      <c r="O99" s="90">
        <f>(VLOOKUP($A98,'ADR Raw Data'!$B$6:$BE$49,'ADR Raw Data'!V$1,FALSE))/100</f>
        <v>-1.9945696802420001E-2</v>
      </c>
      <c r="P99" s="90">
        <f>(VLOOKUP($A98,'ADR Raw Data'!$B$6:$BE$49,'ADR Raw Data'!W$1,FALSE))/100</f>
        <v>-6.01617057338688E-3</v>
      </c>
      <c r="Q99" s="90">
        <f>(VLOOKUP($A98,'ADR Raw Data'!$B$6:$BE$49,'ADR Raw Data'!X$1,FALSE))/100</f>
        <v>1.00014398730156E-2</v>
      </c>
      <c r="R99" s="90">
        <f>(VLOOKUP($A98,'ADR Raw Data'!$B$6:$BE$49,'ADR Raw Data'!Y$1,FALSE))/100</f>
        <v>-4.5416322570528802E-3</v>
      </c>
      <c r="S99" s="91">
        <f>(VLOOKUP($A98,'ADR Raw Data'!$B$6:$BE$49,'ADR Raw Data'!AA$1,FALSE))/100</f>
        <v>0.11125467400242001</v>
      </c>
      <c r="T99" s="91">
        <f>(VLOOKUP($A98,'ADR Raw Data'!$B$6:$BE$49,'ADR Raw Data'!AB$1,FALSE))/100</f>
        <v>0.17429275381047699</v>
      </c>
      <c r="U99" s="90">
        <f>(VLOOKUP($A98,'ADR Raw Data'!$B$6:$BE$49,'ADR Raw Data'!AC$1,FALSE))/100</f>
        <v>0.14173572783668001</v>
      </c>
      <c r="V99" s="92">
        <f>(VLOOKUP($A98,'ADR Raw Data'!$B$6:$BE$49,'ADR Raw Data'!AE$1,FALSE))/100</f>
        <v>5.9780864506421401E-2</v>
      </c>
      <c r="X99" s="89">
        <f>(VLOOKUP($A98,'RevPAR Raw Data'!$B$6:$BE$43,'RevPAR Raw Data'!T$1,FALSE))/100</f>
        <v>-9.0208316742607195E-2</v>
      </c>
      <c r="Y99" s="90">
        <f>(VLOOKUP($A98,'RevPAR Raw Data'!$B$6:$BE$43,'RevPAR Raw Data'!U$1,FALSE))/100</f>
        <v>-9.8599534388068497E-2</v>
      </c>
      <c r="Z99" s="90">
        <f>(VLOOKUP($A98,'RevPAR Raw Data'!$B$6:$BE$43,'RevPAR Raw Data'!V$1,FALSE))/100</f>
        <v>-0.10394618754506199</v>
      </c>
      <c r="AA99" s="90">
        <f>(VLOOKUP($A98,'RevPAR Raw Data'!$B$6:$BE$43,'RevPAR Raw Data'!W$1,FALSE))/100</f>
        <v>-4.1322340086716904E-2</v>
      </c>
      <c r="AB99" s="90">
        <f>(VLOOKUP($A98,'RevPAR Raw Data'!$B$6:$BE$43,'RevPAR Raw Data'!X$1,FALSE))/100</f>
        <v>-2.2247447444686798E-2</v>
      </c>
      <c r="AC99" s="90">
        <f>(VLOOKUP($A98,'RevPAR Raw Data'!$B$6:$BE$43,'RevPAR Raw Data'!Y$1,FALSE))/100</f>
        <v>-6.9810459207412204E-2</v>
      </c>
      <c r="AD99" s="91">
        <f>(VLOOKUP($A98,'RevPAR Raw Data'!$B$6:$BE$43,'RevPAR Raw Data'!AA$1,FALSE))/100</f>
        <v>0.26882297224276802</v>
      </c>
      <c r="AE99" s="91">
        <f>(VLOOKUP($A98,'RevPAR Raw Data'!$B$6:$BE$43,'RevPAR Raw Data'!AB$1,FALSE))/100</f>
        <v>0.54878127387544995</v>
      </c>
      <c r="AF99" s="90">
        <f>(VLOOKUP($A98,'RevPAR Raw Data'!$B$6:$BE$43,'RevPAR Raw Data'!AC$1,FALSE))/100</f>
        <v>0.39838007779774998</v>
      </c>
      <c r="AG99" s="92">
        <f>(VLOOKUP($A98,'RevPAR Raw Data'!$B$6:$BE$43,'RevPAR Raw Data'!AE$1,FALSE))/100</f>
        <v>7.9773009095070208E-2</v>
      </c>
    </row>
    <row r="100" spans="1:33">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c r="A101" s="116" t="s">
        <v>70</v>
      </c>
      <c r="B101" s="117">
        <f>(VLOOKUP($A101,'Occupancy Raw Data'!$B$8:$BE$45,'Occupancy Raw Data'!G$3,FALSE))/100</f>
        <v>0.43688820195775302</v>
      </c>
      <c r="C101" s="118">
        <f>(VLOOKUP($A101,'Occupancy Raw Data'!$B$8:$BE$45,'Occupancy Raw Data'!H$3,FALSE))/100</f>
        <v>0.53415765069551702</v>
      </c>
      <c r="D101" s="118">
        <f>(VLOOKUP($A101,'Occupancy Raw Data'!$B$8:$BE$45,'Occupancy Raw Data'!I$3,FALSE))/100</f>
        <v>0.52818134981968001</v>
      </c>
      <c r="E101" s="118">
        <f>(VLOOKUP($A101,'Occupancy Raw Data'!$B$8:$BE$45,'Occupancy Raw Data'!J$3,FALSE))/100</f>
        <v>0.53786707882534701</v>
      </c>
      <c r="F101" s="118">
        <f>(VLOOKUP($A101,'Occupancy Raw Data'!$B$8:$BE$45,'Occupancy Raw Data'!K$3,FALSE))/100</f>
        <v>0.54848016486347195</v>
      </c>
      <c r="G101" s="119">
        <f>(VLOOKUP($A101,'Occupancy Raw Data'!$B$8:$BE$45,'Occupancy Raw Data'!L$3,FALSE))/100</f>
        <v>0.51711488923235405</v>
      </c>
      <c r="H101" s="99">
        <f>(VLOOKUP($A101,'Occupancy Raw Data'!$B$8:$BE$45,'Occupancy Raw Data'!N$3,FALSE))/100</f>
        <v>0.61071612570839695</v>
      </c>
      <c r="I101" s="99">
        <f>(VLOOKUP($A101,'Occupancy Raw Data'!$B$8:$BE$45,'Occupancy Raw Data'!O$3,FALSE))/100</f>
        <v>0.63760947964966497</v>
      </c>
      <c r="J101" s="119">
        <f>(VLOOKUP($A101,'Occupancy Raw Data'!$B$8:$BE$45,'Occupancy Raw Data'!P$3,FALSE))/100</f>
        <v>0.62416280267903101</v>
      </c>
      <c r="K101" s="120">
        <f>(VLOOKUP($A101,'Occupancy Raw Data'!$B$8:$BE$45,'Occupancy Raw Data'!R$3,FALSE))/100</f>
        <v>0.54770000735997604</v>
      </c>
      <c r="M101" s="121">
        <f>VLOOKUP($A101,'ADR Raw Data'!$B$6:$BE$43,'ADR Raw Data'!G$1,FALSE)</f>
        <v>108.423372641509</v>
      </c>
      <c r="N101" s="122">
        <f>VLOOKUP($A101,'ADR Raw Data'!$B$6:$BE$43,'ADR Raw Data'!H$1,FALSE)</f>
        <v>110.052135416666</v>
      </c>
      <c r="O101" s="122">
        <f>VLOOKUP($A101,'ADR Raw Data'!$B$6:$BE$43,'ADR Raw Data'!I$1,FALSE)</f>
        <v>99.364053843152504</v>
      </c>
      <c r="P101" s="122">
        <f>VLOOKUP($A101,'ADR Raw Data'!$B$6:$BE$43,'ADR Raw Data'!J$1,FALSE)</f>
        <v>97.7738333333333</v>
      </c>
      <c r="Q101" s="122">
        <f>VLOOKUP($A101,'ADR Raw Data'!$B$6:$BE$43,'ADR Raw Data'!K$1,FALSE)</f>
        <v>103.807138831486</v>
      </c>
      <c r="R101" s="123">
        <f>VLOOKUP($A101,'ADR Raw Data'!$B$6:$BE$43,'ADR Raw Data'!L$1,FALSE)</f>
        <v>103.71459450842799</v>
      </c>
      <c r="S101" s="122">
        <f>VLOOKUP($A101,'ADR Raw Data'!$B$6:$BE$43,'ADR Raw Data'!N$1,FALSE)</f>
        <v>122.950028682301</v>
      </c>
      <c r="T101" s="122">
        <f>VLOOKUP($A101,'ADR Raw Data'!$B$6:$BE$43,'ADR Raw Data'!O$1,FALSE)</f>
        <v>124.707230122818</v>
      </c>
      <c r="U101" s="123">
        <f>VLOOKUP($A101,'ADR Raw Data'!$B$6:$BE$43,'ADR Raw Data'!P$1,FALSE)</f>
        <v>123.847557573256</v>
      </c>
      <c r="V101" s="124">
        <f>VLOOKUP($A101,'ADR Raw Data'!$B$6:$BE$43,'ADR Raw Data'!R$1,FALSE)</f>
        <v>110.269927972479</v>
      </c>
      <c r="X101" s="121">
        <f>VLOOKUP($A101,'RevPAR Raw Data'!$B$6:$BE$43,'RevPAR Raw Data'!G$1,FALSE)</f>
        <v>47.3688923235445</v>
      </c>
      <c r="Y101" s="122">
        <f>VLOOKUP($A101,'RevPAR Raw Data'!$B$6:$BE$43,'RevPAR Raw Data'!H$1,FALSE)</f>
        <v>58.7851901081916</v>
      </c>
      <c r="Z101" s="122">
        <f>VLOOKUP($A101,'RevPAR Raw Data'!$B$6:$BE$43,'RevPAR Raw Data'!I$1,FALSE)</f>
        <v>52.482240082431701</v>
      </c>
      <c r="AA101" s="122">
        <f>VLOOKUP($A101,'RevPAR Raw Data'!$B$6:$BE$43,'RevPAR Raw Data'!J$1,FALSE)</f>
        <v>52.5893261205564</v>
      </c>
      <c r="AB101" s="122">
        <f>VLOOKUP($A101,'RevPAR Raw Data'!$B$6:$BE$43,'RevPAR Raw Data'!K$1,FALSE)</f>
        <v>56.936156620298803</v>
      </c>
      <c r="AC101" s="123">
        <f>VLOOKUP($A101,'RevPAR Raw Data'!$B$6:$BE$43,'RevPAR Raw Data'!L$1,FALSE)</f>
        <v>53.632361051004601</v>
      </c>
      <c r="AD101" s="122">
        <f>VLOOKUP($A101,'RevPAR Raw Data'!$B$6:$BE$43,'RevPAR Raw Data'!N$1,FALSE)</f>
        <v>75.087565172591397</v>
      </c>
      <c r="AE101" s="122">
        <f>VLOOKUP($A101,'RevPAR Raw Data'!$B$6:$BE$43,'RevPAR Raw Data'!O$1,FALSE)</f>
        <v>79.514512107161195</v>
      </c>
      <c r="AF101" s="123">
        <f>VLOOKUP($A101,'RevPAR Raw Data'!$B$6:$BE$43,'RevPAR Raw Data'!P$1,FALSE)</f>
        <v>77.301038639876296</v>
      </c>
      <c r="AG101" s="124">
        <f>VLOOKUP($A101,'RevPAR Raw Data'!$B$6:$BE$43,'RevPAR Raw Data'!R$1,FALSE)</f>
        <v>60.394840362110799</v>
      </c>
    </row>
    <row r="102" spans="1:33" ht="14.25">
      <c r="A102" s="101" t="s">
        <v>123</v>
      </c>
      <c r="B102" s="89">
        <f>(VLOOKUP($A101,'Occupancy Raw Data'!$B$8:$BE$51,'Occupancy Raw Data'!T$3,FALSE))/100</f>
        <v>6.3438456555202499E-2</v>
      </c>
      <c r="C102" s="90">
        <f>(VLOOKUP($A101,'Occupancy Raw Data'!$B$8:$BE$51,'Occupancy Raw Data'!U$3,FALSE))/100</f>
        <v>8.5670647634156008E-3</v>
      </c>
      <c r="D102" s="90">
        <f>(VLOOKUP($A101,'Occupancy Raw Data'!$B$8:$BE$51,'Occupancy Raw Data'!V$3,FALSE))/100</f>
        <v>-2.3297438366229998E-2</v>
      </c>
      <c r="E102" s="90">
        <f>(VLOOKUP($A101,'Occupancy Raw Data'!$B$8:$BE$51,'Occupancy Raw Data'!W$3,FALSE))/100</f>
        <v>-6.7277442647468502E-3</v>
      </c>
      <c r="F102" s="90">
        <f>(VLOOKUP($A101,'Occupancy Raw Data'!$B$8:$BE$51,'Occupancy Raw Data'!X$3,FALSE))/100</f>
        <v>4.8201678435513901E-2</v>
      </c>
      <c r="G102" s="90">
        <f>(VLOOKUP($A101,'Occupancy Raw Data'!$B$8:$BE$51,'Occupancy Raw Data'!Y$3,FALSE))/100</f>
        <v>1.5545769931550199E-2</v>
      </c>
      <c r="H102" s="91">
        <f>(VLOOKUP($A101,'Occupancy Raw Data'!$B$8:$BE$51,'Occupancy Raw Data'!AA$3,FALSE))/100</f>
        <v>6.6389767490824494E-2</v>
      </c>
      <c r="I102" s="91">
        <f>(VLOOKUP($A101,'Occupancy Raw Data'!$B$8:$BE$51,'Occupancy Raw Data'!AB$3,FALSE))/100</f>
        <v>0.24483805556525901</v>
      </c>
      <c r="J102" s="90">
        <f>(VLOOKUP($A101,'Occupancy Raw Data'!$B$8:$BE$51,'Occupancy Raw Data'!AC$3,FALSE))/100</f>
        <v>0.15063890638080199</v>
      </c>
      <c r="K102" s="92">
        <f>(VLOOKUP($A101,'Occupancy Raw Data'!$B$8:$BE$51,'Occupancy Raw Data'!AE$3,FALSE))/100</f>
        <v>5.5911116363777297E-2</v>
      </c>
      <c r="M102" s="89">
        <f>(VLOOKUP($A101,'ADR Raw Data'!$B$6:$BE$49,'ADR Raw Data'!T$1,FALSE))/100</f>
        <v>8.2778476540809706E-2</v>
      </c>
      <c r="N102" s="90">
        <f>(VLOOKUP($A101,'ADR Raw Data'!$B$6:$BE$49,'ADR Raw Data'!U$1,FALSE))/100</f>
        <v>4.8719701986718704E-2</v>
      </c>
      <c r="O102" s="90">
        <f>(VLOOKUP($A101,'ADR Raw Data'!$B$6:$BE$49,'ADR Raw Data'!V$1,FALSE))/100</f>
        <v>-4.0150442282629796E-2</v>
      </c>
      <c r="P102" s="90">
        <f>(VLOOKUP($A101,'ADR Raw Data'!$B$6:$BE$49,'ADR Raw Data'!W$1,FALSE))/100</f>
        <v>-4.9379543321233205E-2</v>
      </c>
      <c r="Q102" s="90">
        <f>(VLOOKUP($A101,'ADR Raw Data'!$B$6:$BE$49,'ADR Raw Data'!X$1,FALSE))/100</f>
        <v>-2.6108999227067602E-2</v>
      </c>
      <c r="R102" s="90">
        <f>(VLOOKUP($A101,'ADR Raw Data'!$B$6:$BE$49,'ADR Raw Data'!Y$1,FALSE))/100</f>
        <v>-4.1940421396594198E-4</v>
      </c>
      <c r="S102" s="91">
        <f>(VLOOKUP($A101,'ADR Raw Data'!$B$6:$BE$49,'ADR Raw Data'!AA$1,FALSE))/100</f>
        <v>5.7587103837544902E-4</v>
      </c>
      <c r="T102" s="91">
        <f>(VLOOKUP($A101,'ADR Raw Data'!$B$6:$BE$49,'ADR Raw Data'!AB$1,FALSE))/100</f>
        <v>2.2226683611655501E-2</v>
      </c>
      <c r="U102" s="90">
        <f>(VLOOKUP($A101,'ADR Raw Data'!$B$6:$BE$49,'ADR Raw Data'!AC$1,FALSE))/100</f>
        <v>1.1313337472603E-2</v>
      </c>
      <c r="V102" s="92">
        <f>(VLOOKUP($A101,'ADR Raw Data'!$B$6:$BE$49,'ADR Raw Data'!AE$1,FALSE))/100</f>
        <v>8.4422325348855291E-3</v>
      </c>
      <c r="X102" s="89">
        <f>(VLOOKUP($A101,'RevPAR Raw Data'!$B$6:$BE$43,'RevPAR Raw Data'!T$1,FALSE))/100</f>
        <v>0.151468271883752</v>
      </c>
      <c r="Y102" s="90">
        <f>(VLOOKUP($A101,'RevPAR Raw Data'!$B$6:$BE$43,'RevPAR Raw Data'!U$1,FALSE))/100</f>
        <v>5.7704151592308801E-2</v>
      </c>
      <c r="Z102" s="90">
        <f>(VLOOKUP($A101,'RevPAR Raw Data'!$B$6:$BE$43,'RevPAR Raw Data'!V$1,FALSE))/100</f>
        <v>-6.2512478194403392E-2</v>
      </c>
      <c r="AA102" s="90">
        <f>(VLOOKUP($A101,'RevPAR Raw Data'!$B$6:$BE$43,'RevPAR Raw Data'!W$1,FALSE))/100</f>
        <v>-5.5775074646604798E-2</v>
      </c>
      <c r="AB102" s="90">
        <f>(VLOOKUP($A101,'RevPAR Raw Data'!$B$6:$BE$43,'RevPAR Raw Data'!X$1,FALSE))/100</f>
        <v>2.0834181623430103E-2</v>
      </c>
      <c r="AC102" s="90">
        <f>(VLOOKUP($A101,'RevPAR Raw Data'!$B$6:$BE$43,'RevPAR Raw Data'!Y$1,FALSE))/100</f>
        <v>1.51198457561656E-2</v>
      </c>
      <c r="AD102" s="91">
        <f>(VLOOKUP($A101,'RevPAR Raw Data'!$B$6:$BE$43,'RevPAR Raw Data'!AA$1,FALSE))/100</f>
        <v>6.7003870473542393E-2</v>
      </c>
      <c r="AE102" s="91">
        <f>(VLOOKUP($A101,'RevPAR Raw Data'!$B$6:$BE$43,'RevPAR Raw Data'!AB$1,FALSE))/100</f>
        <v>0.27250667717405602</v>
      </c>
      <c r="AF102" s="90">
        <f>(VLOOKUP($A101,'RevPAR Raw Data'!$B$6:$BE$43,'RevPAR Raw Data'!AC$1,FALSE))/100</f>
        <v>0.16365647263779501</v>
      </c>
      <c r="AG102" s="92">
        <f>(VLOOKUP($A101,'RevPAR Raw Data'!$B$6:$BE$43,'RevPAR Raw Data'!AE$1,FALSE))/100</f>
        <v>6.4825363544290804E-2</v>
      </c>
    </row>
    <row r="103" spans="1:33">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c r="A104" s="116" t="s">
        <v>52</v>
      </c>
      <c r="B104" s="117">
        <f>(VLOOKUP($A104,'Occupancy Raw Data'!$B$8:$BE$45,'Occupancy Raw Data'!G$3,FALSE))/100</f>
        <v>0.38060357456782801</v>
      </c>
      <c r="C104" s="118">
        <f>(VLOOKUP($A104,'Occupancy Raw Data'!$B$8:$BE$45,'Occupancy Raw Data'!H$3,FALSE))/100</f>
        <v>0.51538236155874495</v>
      </c>
      <c r="D104" s="118">
        <f>(VLOOKUP($A104,'Occupancy Raw Data'!$B$8:$BE$45,'Occupancy Raw Data'!I$3,FALSE))/100</f>
        <v>0.56167594491649497</v>
      </c>
      <c r="E104" s="118">
        <f>(VLOOKUP($A104,'Occupancy Raw Data'!$B$8:$BE$45,'Occupancy Raw Data'!J$3,FALSE))/100</f>
        <v>0.58394374450629893</v>
      </c>
      <c r="F104" s="118">
        <f>(VLOOKUP($A104,'Occupancy Raw Data'!$B$8:$BE$45,'Occupancy Raw Data'!K$3,FALSE))/100</f>
        <v>0.55728098447113905</v>
      </c>
      <c r="G104" s="119">
        <f>(VLOOKUP($A104,'Occupancy Raw Data'!$B$8:$BE$45,'Occupancy Raw Data'!L$3,FALSE))/100</f>
        <v>0.51977732200410098</v>
      </c>
      <c r="H104" s="99">
        <f>(VLOOKUP($A104,'Occupancy Raw Data'!$B$8:$BE$45,'Occupancy Raw Data'!N$3,FALSE))/100</f>
        <v>0.71227658951069406</v>
      </c>
      <c r="I104" s="99">
        <f>(VLOOKUP($A104,'Occupancy Raw Data'!$B$8:$BE$45,'Occupancy Raw Data'!O$3,FALSE))/100</f>
        <v>0.61060650454145904</v>
      </c>
      <c r="J104" s="119">
        <f>(VLOOKUP($A104,'Occupancy Raw Data'!$B$8:$BE$45,'Occupancy Raw Data'!P$3,FALSE))/100</f>
        <v>0.66144154702607594</v>
      </c>
      <c r="K104" s="120">
        <f>(VLOOKUP($A104,'Occupancy Raw Data'!$B$8:$BE$45,'Occupancy Raw Data'!R$3,FALSE))/100</f>
        <v>0.56025281486752299</v>
      </c>
      <c r="M104" s="121">
        <f>VLOOKUP($A104,'ADR Raw Data'!$B$6:$BE$43,'ADR Raw Data'!G$1,FALSE)</f>
        <v>95.107998460354096</v>
      </c>
      <c r="N104" s="122">
        <f>VLOOKUP($A104,'ADR Raw Data'!$B$6:$BE$43,'ADR Raw Data'!H$1,FALSE)</f>
        <v>115.102785673678</v>
      </c>
      <c r="O104" s="122">
        <f>VLOOKUP($A104,'ADR Raw Data'!$B$6:$BE$43,'ADR Raw Data'!I$1,FALSE)</f>
        <v>106.25864893062</v>
      </c>
      <c r="P104" s="122">
        <f>VLOOKUP($A104,'ADR Raw Data'!$B$6:$BE$43,'ADR Raw Data'!J$1,FALSE)</f>
        <v>105.74645258404399</v>
      </c>
      <c r="Q104" s="122">
        <f>VLOOKUP($A104,'ADR Raw Data'!$B$6:$BE$43,'ADR Raw Data'!K$1,FALSE)</f>
        <v>107.292660357518</v>
      </c>
      <c r="R104" s="123">
        <f>VLOOKUP($A104,'ADR Raw Data'!$B$6:$BE$43,'ADR Raw Data'!L$1,FALSE)</f>
        <v>106.48616009019101</v>
      </c>
      <c r="S104" s="122">
        <f>VLOOKUP($A104,'ADR Raw Data'!$B$6:$BE$43,'ADR Raw Data'!N$1,FALSE)</f>
        <v>129.529053887289</v>
      </c>
      <c r="T104" s="122">
        <f>VLOOKUP($A104,'ADR Raw Data'!$B$6:$BE$43,'ADR Raw Data'!O$1,FALSE)</f>
        <v>125.27469769673699</v>
      </c>
      <c r="U104" s="123">
        <f>VLOOKUP($A104,'ADR Raw Data'!$B$6:$BE$43,'ADR Raw Data'!P$1,FALSE)</f>
        <v>127.56535991140601</v>
      </c>
      <c r="V104" s="124">
        <f>VLOOKUP($A104,'ADR Raw Data'!$B$6:$BE$43,'ADR Raw Data'!R$1,FALSE)</f>
        <v>113.59655136346601</v>
      </c>
      <c r="X104" s="121">
        <f>VLOOKUP($A104,'RevPAR Raw Data'!$B$6:$BE$43,'RevPAR Raw Data'!G$1,FALSE)</f>
        <v>36.198444184002298</v>
      </c>
      <c r="Y104" s="122">
        <f>VLOOKUP($A104,'RevPAR Raw Data'!$B$6:$BE$43,'RevPAR Raw Data'!H$1,FALSE)</f>
        <v>59.321945502490401</v>
      </c>
      <c r="Z104" s="122">
        <f>VLOOKUP($A104,'RevPAR Raw Data'!$B$6:$BE$43,'RevPAR Raw Data'!I$1,FALSE)</f>
        <v>59.682927043656598</v>
      </c>
      <c r="AA104" s="122">
        <f>VLOOKUP($A104,'RevPAR Raw Data'!$B$6:$BE$43,'RevPAR Raw Data'!J$1,FALSE)</f>
        <v>61.749979490184501</v>
      </c>
      <c r="AB104" s="122">
        <f>VLOOKUP($A104,'RevPAR Raw Data'!$B$6:$BE$43,'RevPAR Raw Data'!K$1,FALSE)</f>
        <v>59.792159390565402</v>
      </c>
      <c r="AC104" s="123">
        <f>VLOOKUP($A104,'RevPAR Raw Data'!$B$6:$BE$43,'RevPAR Raw Data'!L$1,FALSE)</f>
        <v>55.3490911221799</v>
      </c>
      <c r="AD104" s="122">
        <f>VLOOKUP($A104,'RevPAR Raw Data'!$B$6:$BE$43,'RevPAR Raw Data'!N$1,FALSE)</f>
        <v>92.260512745385199</v>
      </c>
      <c r="AE104" s="122">
        <f>VLOOKUP($A104,'RevPAR Raw Data'!$B$6:$BE$43,'RevPAR Raw Data'!O$1,FALSE)</f>
        <v>76.493545268092504</v>
      </c>
      <c r="AF104" s="123">
        <f>VLOOKUP($A104,'RevPAR Raw Data'!$B$6:$BE$43,'RevPAR Raw Data'!P$1,FALSE)</f>
        <v>84.377029006738894</v>
      </c>
      <c r="AG104" s="124">
        <f>VLOOKUP($A104,'RevPAR Raw Data'!$B$6:$BE$43,'RevPAR Raw Data'!R$1,FALSE)</f>
        <v>63.642787660625302</v>
      </c>
    </row>
    <row r="105" spans="1:33" ht="14.25">
      <c r="A105" s="101" t="s">
        <v>123</v>
      </c>
      <c r="B105" s="89">
        <f>(VLOOKUP($A104,'Occupancy Raw Data'!$B$8:$BE$51,'Occupancy Raw Data'!T$3,FALSE))/100</f>
        <v>-9.7592253593915892E-2</v>
      </c>
      <c r="C105" s="90">
        <f>(VLOOKUP($A104,'Occupancy Raw Data'!$B$8:$BE$51,'Occupancy Raw Data'!U$3,FALSE))/100</f>
        <v>-6.7553491573636992E-2</v>
      </c>
      <c r="D105" s="90">
        <f>(VLOOKUP($A104,'Occupancy Raw Data'!$B$8:$BE$51,'Occupancy Raw Data'!V$3,FALSE))/100</f>
        <v>-8.0457046394886406E-2</v>
      </c>
      <c r="E105" s="90">
        <f>(VLOOKUP($A104,'Occupancy Raw Data'!$B$8:$BE$51,'Occupancy Raw Data'!W$3,FALSE))/100</f>
        <v>-1.7294877972585502E-2</v>
      </c>
      <c r="F105" s="90">
        <f>(VLOOKUP($A104,'Occupancy Raw Data'!$B$8:$BE$51,'Occupancy Raw Data'!X$3,FALSE))/100</f>
        <v>4.0066002572930304E-2</v>
      </c>
      <c r="G105" s="90">
        <f>(VLOOKUP($A104,'Occupancy Raw Data'!$B$8:$BE$51,'Occupancy Raw Data'!Y$3,FALSE))/100</f>
        <v>-4.28871116951524E-2</v>
      </c>
      <c r="H105" s="91">
        <f>(VLOOKUP($A104,'Occupancy Raw Data'!$B$8:$BE$51,'Occupancy Raw Data'!AA$3,FALSE))/100</f>
        <v>0.34243090711372404</v>
      </c>
      <c r="I105" s="91">
        <f>(VLOOKUP($A104,'Occupancy Raw Data'!$B$8:$BE$51,'Occupancy Raw Data'!AB$3,FALSE))/100</f>
        <v>0.33398452603987006</v>
      </c>
      <c r="J105" s="90">
        <f>(VLOOKUP($A104,'Occupancy Raw Data'!$B$8:$BE$51,'Occupancy Raw Data'!AC$3,FALSE))/100</f>
        <v>0.33851903731000099</v>
      </c>
      <c r="K105" s="92">
        <f>(VLOOKUP($A104,'Occupancy Raw Data'!$B$8:$BE$51,'Occupancy Raw Data'!AE$3,FALSE))/100</f>
        <v>5.8890840583364301E-2</v>
      </c>
      <c r="M105" s="89">
        <f>(VLOOKUP($A104,'ADR Raw Data'!$B$6:$BE$49,'ADR Raw Data'!T$1,FALSE))/100</f>
        <v>-1.1825440541594101E-2</v>
      </c>
      <c r="N105" s="90">
        <f>(VLOOKUP($A104,'ADR Raw Data'!$B$6:$BE$49,'ADR Raw Data'!U$1,FALSE))/100</f>
        <v>0.10055867219430899</v>
      </c>
      <c r="O105" s="90">
        <f>(VLOOKUP($A104,'ADR Raw Data'!$B$6:$BE$49,'ADR Raw Data'!V$1,FALSE))/100</f>
        <v>6.3364834985734598E-3</v>
      </c>
      <c r="P105" s="90">
        <f>(VLOOKUP($A104,'ADR Raw Data'!$B$6:$BE$49,'ADR Raw Data'!W$1,FALSE))/100</f>
        <v>-3.5556536553770801E-3</v>
      </c>
      <c r="Q105" s="90">
        <f>(VLOOKUP($A104,'ADR Raw Data'!$B$6:$BE$49,'ADR Raw Data'!X$1,FALSE))/100</f>
        <v>2.0075847697618599E-2</v>
      </c>
      <c r="R105" s="90">
        <f>(VLOOKUP($A104,'ADR Raw Data'!$B$6:$BE$49,'ADR Raw Data'!Y$1,FALSE))/100</f>
        <v>2.4198240675854098E-2</v>
      </c>
      <c r="S105" s="91">
        <f>(VLOOKUP($A104,'ADR Raw Data'!$B$6:$BE$49,'ADR Raw Data'!AA$1,FALSE))/100</f>
        <v>0.10620941874581601</v>
      </c>
      <c r="T105" s="91">
        <f>(VLOOKUP($A104,'ADR Raw Data'!$B$6:$BE$49,'ADR Raw Data'!AB$1,FALSE))/100</f>
        <v>0.120117537867727</v>
      </c>
      <c r="U105" s="90">
        <f>(VLOOKUP($A104,'ADR Raw Data'!$B$6:$BE$49,'ADR Raw Data'!AC$1,FALSE))/100</f>
        <v>0.112550661502968</v>
      </c>
      <c r="V105" s="92">
        <f>(VLOOKUP($A104,'ADR Raw Data'!$B$6:$BE$49,'ADR Raw Data'!AE$1,FALSE))/100</f>
        <v>6.3410270136346397E-2</v>
      </c>
      <c r="X105" s="89">
        <f>(VLOOKUP($A104,'RevPAR Raw Data'!$B$6:$BE$43,'RevPAR Raw Data'!T$1,FALSE))/100</f>
        <v>-0.108263622743314</v>
      </c>
      <c r="Y105" s="90">
        <f>(VLOOKUP($A104,'RevPAR Raw Data'!$B$6:$BE$43,'RevPAR Raw Data'!U$1,FALSE))/100</f>
        <v>2.6212091205937604E-2</v>
      </c>
      <c r="Z105" s="90">
        <f>(VLOOKUP($A104,'RevPAR Raw Data'!$B$6:$BE$43,'RevPAR Raw Data'!V$1,FALSE))/100</f>
        <v>-7.463037764313811E-2</v>
      </c>
      <c r="AA105" s="90">
        <f>(VLOOKUP($A104,'RevPAR Raw Data'!$B$6:$BE$43,'RevPAR Raw Data'!W$1,FALSE))/100</f>
        <v>-2.0789037031880099E-2</v>
      </c>
      <c r="AB105" s="90">
        <f>(VLOOKUP($A104,'RevPAR Raw Data'!$B$6:$BE$43,'RevPAR Raw Data'!X$1,FALSE))/100</f>
        <v>6.0946209236055503E-2</v>
      </c>
      <c r="AC105" s="90">
        <f>(VLOOKUP($A104,'RevPAR Raw Data'!$B$6:$BE$43,'RevPAR Raw Data'!Y$1,FALSE))/100</f>
        <v>-1.9726663669989798E-2</v>
      </c>
      <c r="AD105" s="91">
        <f>(VLOOKUP($A104,'RevPAR Raw Data'!$B$6:$BE$43,'RevPAR Raw Data'!AA$1,FALSE))/100</f>
        <v>0.48500971346469202</v>
      </c>
      <c r="AE105" s="91">
        <f>(VLOOKUP($A104,'RevPAR Raw Data'!$B$6:$BE$43,'RevPAR Raw Data'!AB$1,FALSE))/100</f>
        <v>0.49421946286142598</v>
      </c>
      <c r="AF105" s="90">
        <f>(VLOOKUP($A104,'RevPAR Raw Data'!$B$6:$BE$43,'RevPAR Raw Data'!AC$1,FALSE))/100</f>
        <v>0.489170240393558</v>
      </c>
      <c r="AG105" s="92">
        <f>(VLOOKUP($A104,'RevPAR Raw Data'!$B$6:$BE$43,'RevPAR Raw Data'!AE$1,FALSE))/100</f>
        <v>0.126035394829658</v>
      </c>
    </row>
    <row r="106" spans="1:33">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c r="A107" s="116" t="s">
        <v>51</v>
      </c>
      <c r="B107" s="117">
        <f>(VLOOKUP($A107,'Occupancy Raw Data'!$B$8:$BE$45,'Occupancy Raw Data'!G$3,FALSE))/100</f>
        <v>0.43774625689519298</v>
      </c>
      <c r="C107" s="118">
        <f>(VLOOKUP($A107,'Occupancy Raw Data'!$B$8:$BE$45,'Occupancy Raw Data'!H$3,FALSE))/100</f>
        <v>0.51044129235618496</v>
      </c>
      <c r="D107" s="118">
        <f>(VLOOKUP($A107,'Occupancy Raw Data'!$B$8:$BE$45,'Occupancy Raw Data'!I$3,FALSE))/100</f>
        <v>0.54728132387706796</v>
      </c>
      <c r="E107" s="118">
        <f>(VLOOKUP($A107,'Occupancy Raw Data'!$B$8:$BE$45,'Occupancy Raw Data'!J$3,FALSE))/100</f>
        <v>0.58057525610717098</v>
      </c>
      <c r="F107" s="118">
        <f>(VLOOKUP($A107,'Occupancy Raw Data'!$B$8:$BE$45,'Occupancy Raw Data'!K$3,FALSE))/100</f>
        <v>0.65464933018124494</v>
      </c>
      <c r="G107" s="119">
        <f>(VLOOKUP($A107,'Occupancy Raw Data'!$B$8:$BE$45,'Occupancy Raw Data'!L$3,FALSE))/100</f>
        <v>0.54613869188337194</v>
      </c>
      <c r="H107" s="99">
        <f>(VLOOKUP($A107,'Occupancy Raw Data'!$B$8:$BE$45,'Occupancy Raw Data'!N$3,FALSE))/100</f>
        <v>0.82210401891252904</v>
      </c>
      <c r="I107" s="99">
        <f>(VLOOKUP($A107,'Occupancy Raw Data'!$B$8:$BE$45,'Occupancy Raw Data'!O$3,FALSE))/100</f>
        <v>0.81678486997635902</v>
      </c>
      <c r="J107" s="119">
        <f>(VLOOKUP($A107,'Occupancy Raw Data'!$B$8:$BE$45,'Occupancy Raw Data'!P$3,FALSE))/100</f>
        <v>0.81944444444444398</v>
      </c>
      <c r="K107" s="120">
        <f>(VLOOKUP($A107,'Occupancy Raw Data'!$B$8:$BE$45,'Occupancy Raw Data'!R$3,FALSE))/100</f>
        <v>0.62422604975796403</v>
      </c>
      <c r="M107" s="121">
        <f>VLOOKUP($A107,'ADR Raw Data'!$B$6:$BE$43,'ADR Raw Data'!G$1,FALSE)</f>
        <v>92.031813681368106</v>
      </c>
      <c r="N107" s="122">
        <f>VLOOKUP($A107,'ADR Raw Data'!$B$6:$BE$43,'ADR Raw Data'!H$1,FALSE)</f>
        <v>92.8979081435739</v>
      </c>
      <c r="O107" s="122">
        <f>VLOOKUP($A107,'ADR Raw Data'!$B$6:$BE$43,'ADR Raw Data'!I$1,FALSE)</f>
        <v>95.976364290856694</v>
      </c>
      <c r="P107" s="122">
        <f>VLOOKUP($A107,'ADR Raw Data'!$B$6:$BE$43,'ADR Raw Data'!J$1,FALSE)</f>
        <v>100.204910078045</v>
      </c>
      <c r="Q107" s="122">
        <f>VLOOKUP($A107,'ADR Raw Data'!$B$6:$BE$43,'ADR Raw Data'!K$1,FALSE)</f>
        <v>106.694480890761</v>
      </c>
      <c r="R107" s="123">
        <f>VLOOKUP($A107,'ADR Raw Data'!$B$6:$BE$43,'ADR Raw Data'!L$1,FALSE)</f>
        <v>98.237150277757706</v>
      </c>
      <c r="S107" s="122">
        <f>VLOOKUP($A107,'ADR Raw Data'!$B$6:$BE$43,'ADR Raw Data'!N$1,FALSE)</f>
        <v>147.638150011981</v>
      </c>
      <c r="T107" s="122">
        <f>VLOOKUP($A107,'ADR Raw Data'!$B$6:$BE$43,'ADR Raw Data'!O$1,FALSE)</f>
        <v>150.632882296189</v>
      </c>
      <c r="U107" s="123">
        <f>VLOOKUP($A107,'ADR Raw Data'!$B$6:$BE$43,'ADR Raw Data'!P$1,FALSE)</f>
        <v>149.13065632888501</v>
      </c>
      <c r="V107" s="124">
        <f>VLOOKUP($A107,'ADR Raw Data'!$B$6:$BE$43,'ADR Raw Data'!R$1,FALSE)</f>
        <v>117.325656898106</v>
      </c>
      <c r="X107" s="121">
        <f>VLOOKUP($A107,'RevPAR Raw Data'!$B$6:$BE$43,'RevPAR Raw Data'!G$1,FALSE)</f>
        <v>40.286581954294697</v>
      </c>
      <c r="Y107" s="122">
        <f>VLOOKUP($A107,'RevPAR Raw Data'!$B$6:$BE$43,'RevPAR Raw Data'!H$1,FALSE)</f>
        <v>47.418928289992103</v>
      </c>
      <c r="Z107" s="122">
        <f>VLOOKUP($A107,'RevPAR Raw Data'!$B$6:$BE$43,'RevPAR Raw Data'!I$1,FALSE)</f>
        <v>52.526071710007798</v>
      </c>
      <c r="AA107" s="122">
        <f>VLOOKUP($A107,'RevPAR Raw Data'!$B$6:$BE$43,'RevPAR Raw Data'!J$1,FALSE)</f>
        <v>58.176491331757198</v>
      </c>
      <c r="AB107" s="122">
        <f>VLOOKUP($A107,'RevPAR Raw Data'!$B$6:$BE$43,'RevPAR Raw Data'!K$1,FALSE)</f>
        <v>69.847470449172505</v>
      </c>
      <c r="AC107" s="123">
        <f>VLOOKUP($A107,'RevPAR Raw Data'!$B$6:$BE$43,'RevPAR Raw Data'!L$1,FALSE)</f>
        <v>53.651108747044901</v>
      </c>
      <c r="AD107" s="122">
        <f>VLOOKUP($A107,'RevPAR Raw Data'!$B$6:$BE$43,'RevPAR Raw Data'!N$1,FALSE)</f>
        <v>121.373916469661</v>
      </c>
      <c r="AE107" s="122">
        <f>VLOOKUP($A107,'RevPAR Raw Data'!$B$6:$BE$43,'RevPAR Raw Data'!O$1,FALSE)</f>
        <v>123.034659180457</v>
      </c>
      <c r="AF107" s="123">
        <f>VLOOKUP($A107,'RevPAR Raw Data'!$B$6:$BE$43,'RevPAR Raw Data'!P$1,FALSE)</f>
        <v>122.204287825059</v>
      </c>
      <c r="AG107" s="124">
        <f>VLOOKUP($A107,'RevPAR Raw Data'!$B$6:$BE$43,'RevPAR Raw Data'!R$1,FALSE)</f>
        <v>73.237731340763204</v>
      </c>
    </row>
    <row r="108" spans="1:33" ht="14.25">
      <c r="A108" s="101" t="s">
        <v>123</v>
      </c>
      <c r="B108" s="89">
        <f>(VLOOKUP($A107,'Occupancy Raw Data'!$B$8:$BE$51,'Occupancy Raw Data'!T$3,FALSE))/100</f>
        <v>-9.2062963482806695E-2</v>
      </c>
      <c r="C108" s="90">
        <f>(VLOOKUP($A107,'Occupancy Raw Data'!$B$8:$BE$51,'Occupancy Raw Data'!U$3,FALSE))/100</f>
        <v>-4.5712239369075099E-2</v>
      </c>
      <c r="D108" s="90">
        <f>(VLOOKUP($A107,'Occupancy Raw Data'!$B$8:$BE$51,'Occupancy Raw Data'!V$3,FALSE))/100</f>
        <v>-1.2084202592728299E-2</v>
      </c>
      <c r="E108" s="90">
        <f>(VLOOKUP($A107,'Occupancy Raw Data'!$B$8:$BE$51,'Occupancy Raw Data'!W$3,FALSE))/100</f>
        <v>-2.16977478269769E-2</v>
      </c>
      <c r="F108" s="90">
        <f>(VLOOKUP($A107,'Occupancy Raw Data'!$B$8:$BE$51,'Occupancy Raw Data'!X$3,FALSE))/100</f>
        <v>-3.0988460310508101E-2</v>
      </c>
      <c r="G108" s="90">
        <f>(VLOOKUP($A107,'Occupancy Raw Data'!$B$8:$BE$51,'Occupancy Raw Data'!Y$3,FALSE))/100</f>
        <v>-3.8500886654602301E-2</v>
      </c>
      <c r="H108" s="91">
        <f>(VLOOKUP($A107,'Occupancy Raw Data'!$B$8:$BE$51,'Occupancy Raw Data'!AA$3,FALSE))/100</f>
        <v>0.153319155141068</v>
      </c>
      <c r="I108" s="91">
        <f>(VLOOKUP($A107,'Occupancy Raw Data'!$B$8:$BE$51,'Occupancy Raw Data'!AB$3,FALSE))/100</f>
        <v>0.38638143220820503</v>
      </c>
      <c r="J108" s="90">
        <f>(VLOOKUP($A107,'Occupancy Raw Data'!$B$8:$BE$51,'Occupancy Raw Data'!AC$3,FALSE))/100</f>
        <v>0.25878159377943799</v>
      </c>
      <c r="K108" s="92">
        <f>(VLOOKUP($A107,'Occupancy Raw Data'!$B$8:$BE$51,'Occupancy Raw Data'!AE$3,FALSE))/100</f>
        <v>5.4944561709844499E-2</v>
      </c>
      <c r="M108" s="89">
        <f>(VLOOKUP($A107,'ADR Raw Data'!$B$6:$BE$49,'ADR Raw Data'!T$1,FALSE))/100</f>
        <v>-6.2609757059425702E-2</v>
      </c>
      <c r="N108" s="90">
        <f>(VLOOKUP($A107,'ADR Raw Data'!$B$6:$BE$49,'ADR Raw Data'!U$1,FALSE))/100</f>
        <v>-6.1251100355240194E-2</v>
      </c>
      <c r="O108" s="90">
        <f>(VLOOKUP($A107,'ADR Raw Data'!$B$6:$BE$49,'ADR Raw Data'!V$1,FALSE))/100</f>
        <v>-1.6296243481683802E-2</v>
      </c>
      <c r="P108" s="90">
        <f>(VLOOKUP($A107,'ADR Raw Data'!$B$6:$BE$49,'ADR Raw Data'!W$1,FALSE))/100</f>
        <v>6.0806231564808902E-3</v>
      </c>
      <c r="Q108" s="90">
        <f>(VLOOKUP($A107,'ADR Raw Data'!$B$6:$BE$49,'ADR Raw Data'!X$1,FALSE))/100</f>
        <v>2.6458346789580901E-2</v>
      </c>
      <c r="R108" s="90">
        <f>(VLOOKUP($A107,'ADR Raw Data'!$B$6:$BE$49,'ADR Raw Data'!Y$1,FALSE))/100</f>
        <v>-1.6395349869486899E-2</v>
      </c>
      <c r="S108" s="91">
        <f>(VLOOKUP($A107,'ADR Raw Data'!$B$6:$BE$49,'ADR Raw Data'!AA$1,FALSE))/100</f>
        <v>0.17813057191986101</v>
      </c>
      <c r="T108" s="91">
        <f>(VLOOKUP($A107,'ADR Raw Data'!$B$6:$BE$49,'ADR Raw Data'!AB$1,FALSE))/100</f>
        <v>0.26668595858122102</v>
      </c>
      <c r="U108" s="90">
        <f>(VLOOKUP($A107,'ADR Raw Data'!$B$6:$BE$49,'ADR Raw Data'!AC$1,FALSE))/100</f>
        <v>0.21817828345304299</v>
      </c>
      <c r="V108" s="92">
        <f>(VLOOKUP($A107,'ADR Raw Data'!$B$6:$BE$49,'ADR Raw Data'!AE$1,FALSE))/100</f>
        <v>9.6894165314433192E-2</v>
      </c>
      <c r="X108" s="89">
        <f>(VLOOKUP($A107,'RevPAR Raw Data'!$B$6:$BE$43,'RevPAR Raw Data'!T$1,FALSE))/100</f>
        <v>-0.148908680764403</v>
      </c>
      <c r="Y108" s="90">
        <f>(VLOOKUP($A107,'RevPAR Raw Data'!$B$6:$BE$43,'RevPAR Raw Data'!U$1,FALSE))/100</f>
        <v>-0.104163414763257</v>
      </c>
      <c r="Z108" s="90">
        <f>(VLOOKUP($A107,'RevPAR Raw Data'!$B$6:$BE$43,'RevPAR Raw Data'!V$1,FALSE))/100</f>
        <v>-2.8183518966679002E-2</v>
      </c>
      <c r="AA108" s="90">
        <f>(VLOOKUP($A107,'RevPAR Raw Data'!$B$6:$BE$43,'RevPAR Raw Data'!W$1,FALSE))/100</f>
        <v>-1.57490604983762E-2</v>
      </c>
      <c r="AB108" s="90">
        <f>(VLOOKUP($A107,'RevPAR Raw Data'!$B$6:$BE$43,'RevPAR Raw Data'!X$1,FALSE))/100</f>
        <v>-5.3500169502978005E-3</v>
      </c>
      <c r="AC108" s="90">
        <f>(VLOOKUP($A107,'RevPAR Raw Data'!$B$6:$BE$43,'RevPAR Raw Data'!Y$1,FALSE))/100</f>
        <v>-5.4265001017101605E-2</v>
      </c>
      <c r="AD108" s="91">
        <f>(VLOOKUP($A107,'RevPAR Raw Data'!$B$6:$BE$43,'RevPAR Raw Data'!AA$1,FALSE))/100</f>
        <v>0.35876055585247796</v>
      </c>
      <c r="AE108" s="91">
        <f>(VLOOKUP($A107,'RevPAR Raw Data'!$B$6:$BE$43,'RevPAR Raw Data'!AB$1,FALSE))/100</f>
        <v>0.7561098934158581</v>
      </c>
      <c r="AF108" s="90">
        <f>(VLOOKUP($A107,'RevPAR Raw Data'!$B$6:$BE$43,'RevPAR Raw Data'!AC$1,FALSE))/100</f>
        <v>0.53342040115252098</v>
      </c>
      <c r="AG108" s="92">
        <f>(VLOOKUP($A107,'RevPAR Raw Data'!$B$6:$BE$43,'RevPAR Raw Data'!AE$1,FALSE))/100</f>
        <v>0.15716253446972001</v>
      </c>
    </row>
    <row r="109" spans="1:33">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c r="A110" s="116" t="s">
        <v>50</v>
      </c>
      <c r="B110" s="117">
        <f>(VLOOKUP($A110,'Occupancy Raw Data'!$B$8:$BE$45,'Occupancy Raw Data'!G$3,FALSE))/100</f>
        <v>0.40469786623632698</v>
      </c>
      <c r="C110" s="118">
        <f>(VLOOKUP($A110,'Occupancy Raw Data'!$B$8:$BE$45,'Occupancy Raw Data'!H$3,FALSE))/100</f>
        <v>0.50546889008427398</v>
      </c>
      <c r="D110" s="118">
        <f>(VLOOKUP($A110,'Occupancy Raw Data'!$B$8:$BE$45,'Occupancy Raw Data'!I$3,FALSE))/100</f>
        <v>0.53379953379953304</v>
      </c>
      <c r="E110" s="118">
        <f>(VLOOKUP($A110,'Occupancy Raw Data'!$B$8:$BE$45,'Occupancy Raw Data'!J$3,FALSE))/100</f>
        <v>0.57898511744665493</v>
      </c>
      <c r="F110" s="118">
        <f>(VLOOKUP($A110,'Occupancy Raw Data'!$B$8:$BE$45,'Occupancy Raw Data'!K$3,FALSE))/100</f>
        <v>0.56230948538640801</v>
      </c>
      <c r="G110" s="119">
        <f>(VLOOKUP($A110,'Occupancy Raw Data'!$B$8:$BE$45,'Occupancy Raw Data'!L$3,FALSE))/100</f>
        <v>0.51705217859064001</v>
      </c>
      <c r="H110" s="99">
        <f>(VLOOKUP($A110,'Occupancy Raw Data'!$B$8:$BE$45,'Occupancy Raw Data'!N$3,FALSE))/100</f>
        <v>0.66792182176797499</v>
      </c>
      <c r="I110" s="99">
        <f>(VLOOKUP($A110,'Occupancy Raw Data'!$B$8:$BE$45,'Occupancy Raw Data'!O$3,FALSE))/100</f>
        <v>0.71095571095571009</v>
      </c>
      <c r="J110" s="119">
        <f>(VLOOKUP($A110,'Occupancy Raw Data'!$B$8:$BE$45,'Occupancy Raw Data'!P$3,FALSE))/100</f>
        <v>0.68943876636184298</v>
      </c>
      <c r="K110" s="120">
        <f>(VLOOKUP($A110,'Occupancy Raw Data'!$B$8:$BE$45,'Occupancy Raw Data'!R$3,FALSE))/100</f>
        <v>0.56630548938241199</v>
      </c>
      <c r="M110" s="121">
        <f>VLOOKUP($A110,'ADR Raw Data'!$B$6:$BE$43,'ADR Raw Data'!G$1,FALSE)</f>
        <v>89.487381479840394</v>
      </c>
      <c r="N110" s="122">
        <f>VLOOKUP($A110,'ADR Raw Data'!$B$6:$BE$43,'ADR Raw Data'!H$1,FALSE)</f>
        <v>92.203249379212394</v>
      </c>
      <c r="O110" s="122">
        <f>VLOOKUP($A110,'ADR Raw Data'!$B$6:$BE$43,'ADR Raw Data'!I$1,FALSE)</f>
        <v>93.737299294591807</v>
      </c>
      <c r="P110" s="122">
        <f>VLOOKUP($A110,'ADR Raw Data'!$B$6:$BE$43,'ADR Raw Data'!J$1,FALSE)</f>
        <v>94.557085785072701</v>
      </c>
      <c r="Q110" s="122">
        <f>VLOOKUP($A110,'ADR Raw Data'!$B$6:$BE$43,'ADR Raw Data'!K$1,FALSE)</f>
        <v>93.758807397959103</v>
      </c>
      <c r="R110" s="123">
        <f>VLOOKUP($A110,'ADR Raw Data'!$B$6:$BE$43,'ADR Raw Data'!L$1,FALSE)</f>
        <v>92.960353030933504</v>
      </c>
      <c r="S110" s="122">
        <f>VLOOKUP($A110,'ADR Raw Data'!$B$6:$BE$43,'ADR Raw Data'!N$1,FALSE)</f>
        <v>109.664069798657</v>
      </c>
      <c r="T110" s="122">
        <f>VLOOKUP($A110,'ADR Raw Data'!$B$6:$BE$43,'ADR Raw Data'!O$1,FALSE)</f>
        <v>111.114388398486</v>
      </c>
      <c r="U110" s="123">
        <f>VLOOKUP($A110,'ADR Raw Data'!$B$6:$BE$43,'ADR Raw Data'!P$1,FALSE)</f>
        <v>110.411860858257</v>
      </c>
      <c r="V110" s="124">
        <f>VLOOKUP($A110,'ADR Raw Data'!$B$6:$BE$43,'ADR Raw Data'!R$1,FALSE)</f>
        <v>99.030648633978601</v>
      </c>
      <c r="X110" s="121">
        <f>VLOOKUP($A110,'RevPAR Raw Data'!$B$6:$BE$43,'RevPAR Raw Data'!G$1,FALSE)</f>
        <v>36.215352339967701</v>
      </c>
      <c r="Y110" s="122">
        <f>VLOOKUP($A110,'RevPAR Raw Data'!$B$6:$BE$43,'RevPAR Raw Data'!H$1,FALSE)</f>
        <v>46.605874125874102</v>
      </c>
      <c r="Z110" s="122">
        <f>VLOOKUP($A110,'RevPAR Raw Data'!$B$6:$BE$43,'RevPAR Raw Data'!I$1,FALSE)</f>
        <v>50.0369266630805</v>
      </c>
      <c r="AA110" s="122">
        <f>VLOOKUP($A110,'RevPAR Raw Data'!$B$6:$BE$43,'RevPAR Raw Data'!J$1,FALSE)</f>
        <v>54.7471454186838</v>
      </c>
      <c r="AB110" s="122">
        <f>VLOOKUP($A110,'RevPAR Raw Data'!$B$6:$BE$43,'RevPAR Raw Data'!K$1,FALSE)</f>
        <v>52.7214667383898</v>
      </c>
      <c r="AC110" s="123">
        <f>VLOOKUP($A110,'RevPAR Raw Data'!$B$6:$BE$43,'RevPAR Raw Data'!L$1,FALSE)</f>
        <v>48.065353057199196</v>
      </c>
      <c r="AD110" s="122">
        <f>VLOOKUP($A110,'RevPAR Raw Data'!$B$6:$BE$43,'RevPAR Raw Data'!N$1,FALSE)</f>
        <v>73.247025282409794</v>
      </c>
      <c r="AE110" s="122">
        <f>VLOOKUP($A110,'RevPAR Raw Data'!$B$6:$BE$43,'RevPAR Raw Data'!O$1,FALSE)</f>
        <v>78.997409001255093</v>
      </c>
      <c r="AF110" s="123">
        <f>VLOOKUP($A110,'RevPAR Raw Data'!$B$6:$BE$43,'RevPAR Raw Data'!P$1,FALSE)</f>
        <v>76.122217141832493</v>
      </c>
      <c r="AG110" s="124">
        <f>VLOOKUP($A110,'RevPAR Raw Data'!$B$6:$BE$43,'RevPAR Raw Data'!R$1,FALSE)</f>
        <v>56.081599938522999</v>
      </c>
    </row>
    <row r="111" spans="1:33" ht="14.25">
      <c r="A111" s="101" t="s">
        <v>123</v>
      </c>
      <c r="B111" s="89">
        <f>(VLOOKUP($A110,'Occupancy Raw Data'!$B$8:$BE$51,'Occupancy Raw Data'!T$3,FALSE))/100</f>
        <v>-0.13622105502774601</v>
      </c>
      <c r="C111" s="90">
        <f>(VLOOKUP($A110,'Occupancy Raw Data'!$B$8:$BE$51,'Occupancy Raw Data'!U$3,FALSE))/100</f>
        <v>-0.13901953491603</v>
      </c>
      <c r="D111" s="90">
        <f>(VLOOKUP($A110,'Occupancy Raw Data'!$B$8:$BE$51,'Occupancy Raw Data'!V$3,FALSE))/100</f>
        <v>-0.12857030719402598</v>
      </c>
      <c r="E111" s="90">
        <f>(VLOOKUP($A110,'Occupancy Raw Data'!$B$8:$BE$51,'Occupancy Raw Data'!W$3,FALSE))/100</f>
        <v>-6.0307997157174095E-2</v>
      </c>
      <c r="F111" s="90">
        <f>(VLOOKUP($A110,'Occupancy Raw Data'!$B$8:$BE$51,'Occupancy Raw Data'!X$3,FALSE))/100</f>
        <v>-0.114942015519698</v>
      </c>
      <c r="G111" s="90">
        <f>(VLOOKUP($A110,'Occupancy Raw Data'!$B$8:$BE$51,'Occupancy Raw Data'!Y$3,FALSE))/100</f>
        <v>-0.11452789345615899</v>
      </c>
      <c r="H111" s="91">
        <f>(VLOOKUP($A110,'Occupancy Raw Data'!$B$8:$BE$51,'Occupancy Raw Data'!AA$3,FALSE))/100</f>
        <v>3.7810522953306502E-2</v>
      </c>
      <c r="I111" s="91">
        <f>(VLOOKUP($A110,'Occupancy Raw Data'!$B$8:$BE$51,'Occupancy Raw Data'!AB$3,FALSE))/100</f>
        <v>0.29064737498472398</v>
      </c>
      <c r="J111" s="90">
        <f>(VLOOKUP($A110,'Occupancy Raw Data'!$B$8:$BE$51,'Occupancy Raw Data'!AC$3,FALSE))/100</f>
        <v>0.15441391273983299</v>
      </c>
      <c r="K111" s="92">
        <f>(VLOOKUP($A110,'Occupancy Raw Data'!$B$8:$BE$51,'Occupancy Raw Data'!AE$3,FALSE))/100</f>
        <v>-3.6446122987938298E-2</v>
      </c>
      <c r="M111" s="89">
        <f>(VLOOKUP($A110,'ADR Raw Data'!$B$6:$BE$49,'ADR Raw Data'!T$1,FALSE))/100</f>
        <v>-7.6772387783481208E-2</v>
      </c>
      <c r="N111" s="90">
        <f>(VLOOKUP($A110,'ADR Raw Data'!$B$6:$BE$49,'ADR Raw Data'!U$1,FALSE))/100</f>
        <v>-6.6825320705472896E-2</v>
      </c>
      <c r="O111" s="90">
        <f>(VLOOKUP($A110,'ADR Raw Data'!$B$6:$BE$49,'ADR Raw Data'!V$1,FALSE))/100</f>
        <v>-7.3940069724412499E-2</v>
      </c>
      <c r="P111" s="90">
        <f>(VLOOKUP($A110,'ADR Raw Data'!$B$6:$BE$49,'ADR Raw Data'!W$1,FALSE))/100</f>
        <v>-6.0745037050350399E-2</v>
      </c>
      <c r="Q111" s="90">
        <f>(VLOOKUP($A110,'ADR Raw Data'!$B$6:$BE$49,'ADR Raw Data'!X$1,FALSE))/100</f>
        <v>-7.2819979839603907E-2</v>
      </c>
      <c r="R111" s="90">
        <f>(VLOOKUP($A110,'ADR Raw Data'!$B$6:$BE$49,'ADR Raw Data'!Y$1,FALSE))/100</f>
        <v>-6.9554976285885098E-2</v>
      </c>
      <c r="S111" s="91">
        <f>(VLOOKUP($A110,'ADR Raw Data'!$B$6:$BE$49,'ADR Raw Data'!AA$1,FALSE))/100</f>
        <v>-2.2393614580793503E-2</v>
      </c>
      <c r="T111" s="91">
        <f>(VLOOKUP($A110,'ADR Raw Data'!$B$6:$BE$49,'ADR Raw Data'!AB$1,FALSE))/100</f>
        <v>1.8652037034447198E-2</v>
      </c>
      <c r="U111" s="90">
        <f>(VLOOKUP($A110,'ADR Raw Data'!$B$6:$BE$49,'ADR Raw Data'!AC$1,FALSE))/100</f>
        <v>-3.0366014916220103E-3</v>
      </c>
      <c r="V111" s="92">
        <f>(VLOOKUP($A110,'ADR Raw Data'!$B$6:$BE$49,'ADR Raw Data'!AE$1,FALSE))/100</f>
        <v>-3.9062887353451897E-2</v>
      </c>
      <c r="X111" s="89">
        <f>(VLOOKUP($A110,'RevPAR Raw Data'!$B$6:$BE$43,'RevPAR Raw Data'!T$1,FALSE))/100</f>
        <v>-0.20253542715036199</v>
      </c>
      <c r="Y111" s="90">
        <f>(VLOOKUP($A110,'RevPAR Raw Data'!$B$6:$BE$43,'RevPAR Raw Data'!U$1,FALSE))/100</f>
        <v>-0.19655483061641402</v>
      </c>
      <c r="Z111" s="90">
        <f>(VLOOKUP($A110,'RevPAR Raw Data'!$B$6:$BE$43,'RevPAR Raw Data'!V$1,FALSE))/100</f>
        <v>-0.19300387944002298</v>
      </c>
      <c r="AA111" s="90">
        <f>(VLOOKUP($A110,'RevPAR Raw Data'!$B$6:$BE$43,'RevPAR Raw Data'!W$1,FALSE))/100</f>
        <v>-0.117389622685779</v>
      </c>
      <c r="AB111" s="90">
        <f>(VLOOKUP($A110,'RevPAR Raw Data'!$B$6:$BE$43,'RevPAR Raw Data'!X$1,FALSE))/100</f>
        <v>-0.17939192010643398</v>
      </c>
      <c r="AC111" s="90">
        <f>(VLOOKUP($A110,'RevPAR Raw Data'!$B$6:$BE$43,'RevPAR Raw Data'!Y$1,FALSE))/100</f>
        <v>-0.176116884828628</v>
      </c>
      <c r="AD111" s="91">
        <f>(VLOOKUP($A110,'RevPAR Raw Data'!$B$6:$BE$43,'RevPAR Raw Data'!AA$1,FALSE))/100</f>
        <v>1.45701940943984E-2</v>
      </c>
      <c r="AE111" s="91">
        <f>(VLOOKUP($A110,'RevPAR Raw Data'!$B$6:$BE$43,'RevPAR Raw Data'!AB$1,FALSE))/100</f>
        <v>0.31472057762135103</v>
      </c>
      <c r="AF111" s="90">
        <f>(VLOOKUP($A110,'RevPAR Raw Data'!$B$6:$BE$43,'RevPAR Raw Data'!AC$1,FALSE))/100</f>
        <v>0.15090841773045802</v>
      </c>
      <c r="AG111" s="92">
        <f>(VLOOKUP($A110,'RevPAR Raw Data'!$B$6:$BE$43,'RevPAR Raw Data'!AE$1,FALSE))/100</f>
        <v>-7.4085319544642397E-2</v>
      </c>
    </row>
    <row r="112" spans="1:33">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c r="A113" s="116" t="s">
        <v>47</v>
      </c>
      <c r="B113" s="117">
        <f>(VLOOKUP($A113,'Occupancy Raw Data'!$B$8:$BE$45,'Occupancy Raw Data'!G$3,FALSE))/100</f>
        <v>0.39005328596802796</v>
      </c>
      <c r="C113" s="118">
        <f>(VLOOKUP($A113,'Occupancy Raw Data'!$B$8:$BE$45,'Occupancy Raw Data'!H$3,FALSE))/100</f>
        <v>0.49982238010657098</v>
      </c>
      <c r="D113" s="118">
        <f>(VLOOKUP($A113,'Occupancy Raw Data'!$B$8:$BE$45,'Occupancy Raw Data'!I$3,FALSE))/100</f>
        <v>0.56110124333925304</v>
      </c>
      <c r="E113" s="118">
        <f>(VLOOKUP($A113,'Occupancy Raw Data'!$B$8:$BE$45,'Occupancy Raw Data'!J$3,FALSE))/100</f>
        <v>0.58792184724689101</v>
      </c>
      <c r="F113" s="118">
        <f>(VLOOKUP($A113,'Occupancy Raw Data'!$B$8:$BE$45,'Occupancy Raw Data'!K$3,FALSE))/100</f>
        <v>0.61527531083481302</v>
      </c>
      <c r="G113" s="119">
        <f>(VLOOKUP($A113,'Occupancy Raw Data'!$B$8:$BE$45,'Occupancy Raw Data'!L$3,FALSE))/100</f>
        <v>0.53083481349911099</v>
      </c>
      <c r="H113" s="99">
        <f>(VLOOKUP($A113,'Occupancy Raw Data'!$B$8:$BE$45,'Occupancy Raw Data'!N$3,FALSE))/100</f>
        <v>0.74671403197158004</v>
      </c>
      <c r="I113" s="99">
        <f>(VLOOKUP($A113,'Occupancy Raw Data'!$B$8:$BE$45,'Occupancy Raw Data'!O$3,FALSE))/100</f>
        <v>0.70444049733570102</v>
      </c>
      <c r="J113" s="119">
        <f>(VLOOKUP($A113,'Occupancy Raw Data'!$B$8:$BE$45,'Occupancy Raw Data'!P$3,FALSE))/100</f>
        <v>0.72557726465364103</v>
      </c>
      <c r="K113" s="120">
        <f>(VLOOKUP($A113,'Occupancy Raw Data'!$B$8:$BE$45,'Occupancy Raw Data'!R$3,FALSE))/100</f>
        <v>0.586475513828977</v>
      </c>
      <c r="M113" s="121">
        <f>VLOOKUP($A113,'ADR Raw Data'!$B$6:$BE$43,'ADR Raw Data'!G$1,FALSE)</f>
        <v>91.525678506375201</v>
      </c>
      <c r="N113" s="122">
        <f>VLOOKUP($A113,'ADR Raw Data'!$B$6:$BE$43,'ADR Raw Data'!H$1,FALSE)</f>
        <v>102.487487562189</v>
      </c>
      <c r="O113" s="122">
        <f>VLOOKUP($A113,'ADR Raw Data'!$B$6:$BE$43,'ADR Raw Data'!I$1,FALSE)</f>
        <v>106.54112060778699</v>
      </c>
      <c r="P113" s="122">
        <f>VLOOKUP($A113,'ADR Raw Data'!$B$6:$BE$43,'ADR Raw Data'!J$1,FALSE)</f>
        <v>107.18087311178201</v>
      </c>
      <c r="Q113" s="122">
        <f>VLOOKUP($A113,'ADR Raw Data'!$B$6:$BE$43,'ADR Raw Data'!K$1,FALSE)</f>
        <v>103.63022806004599</v>
      </c>
      <c r="R113" s="123">
        <f>VLOOKUP($A113,'ADR Raw Data'!$B$6:$BE$43,'ADR Raw Data'!L$1,FALSE)</f>
        <v>103.038036538847</v>
      </c>
      <c r="S113" s="122">
        <f>VLOOKUP($A113,'ADR Raw Data'!$B$6:$BE$43,'ADR Raw Data'!N$1,FALSE)</f>
        <v>116.33202664129399</v>
      </c>
      <c r="T113" s="122">
        <f>VLOOKUP($A113,'ADR Raw Data'!$B$6:$BE$43,'ADR Raw Data'!O$1,FALSE)</f>
        <v>117.09550428643399</v>
      </c>
      <c r="U113" s="123">
        <f>VLOOKUP($A113,'ADR Raw Data'!$B$6:$BE$43,'ADR Raw Data'!P$1,FALSE)</f>
        <v>116.70264504283899</v>
      </c>
      <c r="V113" s="124">
        <f>VLOOKUP($A113,'ADR Raw Data'!$B$6:$BE$43,'ADR Raw Data'!R$1,FALSE)</f>
        <v>107.86821226149701</v>
      </c>
      <c r="X113" s="121">
        <f>VLOOKUP($A113,'RevPAR Raw Data'!$B$6:$BE$43,'RevPAR Raw Data'!G$1,FALSE)</f>
        <v>35.699891651865002</v>
      </c>
      <c r="Y113" s="122">
        <f>VLOOKUP($A113,'RevPAR Raw Data'!$B$6:$BE$43,'RevPAR Raw Data'!H$1,FALSE)</f>
        <v>51.225539964475999</v>
      </c>
      <c r="Z113" s="122">
        <f>VLOOKUP($A113,'RevPAR Raw Data'!$B$6:$BE$43,'RevPAR Raw Data'!I$1,FALSE)</f>
        <v>59.7803552397868</v>
      </c>
      <c r="AA113" s="122">
        <f>VLOOKUP($A113,'RevPAR Raw Data'!$B$6:$BE$43,'RevPAR Raw Data'!J$1,FALSE)</f>
        <v>63.013976909413799</v>
      </c>
      <c r="AB113" s="122">
        <f>VLOOKUP($A113,'RevPAR Raw Data'!$B$6:$BE$43,'RevPAR Raw Data'!K$1,FALSE)</f>
        <v>63.761120781527502</v>
      </c>
      <c r="AC113" s="123">
        <f>VLOOKUP($A113,'RevPAR Raw Data'!$B$6:$BE$43,'RevPAR Raw Data'!L$1,FALSE)</f>
        <v>54.696176909413801</v>
      </c>
      <c r="AD113" s="122">
        <f>VLOOKUP($A113,'RevPAR Raw Data'!$B$6:$BE$43,'RevPAR Raw Data'!N$1,FALSE)</f>
        <v>86.866756660746006</v>
      </c>
      <c r="AE113" s="122">
        <f>VLOOKUP($A113,'RevPAR Raw Data'!$B$6:$BE$43,'RevPAR Raw Data'!O$1,FALSE)</f>
        <v>82.486815275310803</v>
      </c>
      <c r="AF113" s="123">
        <f>VLOOKUP($A113,'RevPAR Raw Data'!$B$6:$BE$43,'RevPAR Raw Data'!P$1,FALSE)</f>
        <v>84.676785968028398</v>
      </c>
      <c r="AG113" s="124">
        <f>VLOOKUP($A113,'RevPAR Raw Data'!$B$6:$BE$43,'RevPAR Raw Data'!R$1,FALSE)</f>
        <v>63.262065211875097</v>
      </c>
    </row>
    <row r="114" spans="1:34" ht="14.25">
      <c r="A114" s="101" t="s">
        <v>123</v>
      </c>
      <c r="B114" s="89">
        <f>(VLOOKUP($A113,'Occupancy Raw Data'!$B$8:$BE$51,'Occupancy Raw Data'!T$3,FALSE))/100</f>
        <v>-0.15173479191385</v>
      </c>
      <c r="C114" s="90">
        <f>(VLOOKUP($A113,'Occupancy Raw Data'!$B$8:$BE$51,'Occupancy Raw Data'!U$3,FALSE))/100</f>
        <v>-0.19923131847174103</v>
      </c>
      <c r="D114" s="90">
        <f>(VLOOKUP($A113,'Occupancy Raw Data'!$B$8:$BE$51,'Occupancy Raw Data'!V$3,FALSE))/100</f>
        <v>-0.169570159857904</v>
      </c>
      <c r="E114" s="90">
        <f>(VLOOKUP($A113,'Occupancy Raw Data'!$B$8:$BE$51,'Occupancy Raw Data'!W$3,FALSE))/100</f>
        <v>-7.43358149729791E-2</v>
      </c>
      <c r="F114" s="90">
        <f>(VLOOKUP($A113,'Occupancy Raw Data'!$B$8:$BE$51,'Occupancy Raw Data'!X$3,FALSE))/100</f>
        <v>5.5528697409598503E-2</v>
      </c>
      <c r="G114" s="90">
        <f>(VLOOKUP($A113,'Occupancy Raw Data'!$B$8:$BE$51,'Occupancy Raw Data'!Y$3,FALSE))/100</f>
        <v>-0.108655881662842</v>
      </c>
      <c r="H114" s="91">
        <f>(VLOOKUP($A113,'Occupancy Raw Data'!$B$8:$BE$51,'Occupancy Raw Data'!AA$3,FALSE))/100</f>
        <v>0.237967314282887</v>
      </c>
      <c r="I114" s="91">
        <f>(VLOOKUP($A113,'Occupancy Raw Data'!$B$8:$BE$51,'Occupancy Raw Data'!AB$3,FALSE))/100</f>
        <v>0.34361412866955804</v>
      </c>
      <c r="J114" s="90">
        <f>(VLOOKUP($A113,'Occupancy Raw Data'!$B$8:$BE$51,'Occupancy Raw Data'!AC$3,FALSE))/100</f>
        <v>0.28709462301371497</v>
      </c>
      <c r="K114" s="92">
        <f>(VLOOKUP($A113,'Occupancy Raw Data'!$B$8:$BE$51,'Occupancy Raw Data'!AE$3,FALSE))/100</f>
        <v>3.4670644678040198E-5</v>
      </c>
      <c r="M114" s="89">
        <f>(VLOOKUP($A113,'ADR Raw Data'!$B$6:$BE$49,'ADR Raw Data'!T$1,FALSE))/100</f>
        <v>-2.3503298527321598E-2</v>
      </c>
      <c r="N114" s="90">
        <f>(VLOOKUP($A113,'ADR Raw Data'!$B$6:$BE$49,'ADR Raw Data'!U$1,FALSE))/100</f>
        <v>-3.1368360612148601E-2</v>
      </c>
      <c r="O114" s="90">
        <f>(VLOOKUP($A113,'ADR Raw Data'!$B$6:$BE$49,'ADR Raw Data'!V$1,FALSE))/100</f>
        <v>-5.5194724791048201E-3</v>
      </c>
      <c r="P114" s="90">
        <f>(VLOOKUP($A113,'ADR Raw Data'!$B$6:$BE$49,'ADR Raw Data'!W$1,FALSE))/100</f>
        <v>8.0984543157451003E-2</v>
      </c>
      <c r="Q114" s="90">
        <f>(VLOOKUP($A113,'ADR Raw Data'!$B$6:$BE$49,'ADR Raw Data'!X$1,FALSE))/100</f>
        <v>6.1803562200002195E-2</v>
      </c>
      <c r="R114" s="90">
        <f>(VLOOKUP($A113,'ADR Raw Data'!$B$6:$BE$49,'ADR Raw Data'!Y$1,FALSE))/100</f>
        <v>1.8002347115760799E-2</v>
      </c>
      <c r="S114" s="91">
        <f>(VLOOKUP($A113,'ADR Raw Data'!$B$6:$BE$49,'ADR Raw Data'!AA$1,FALSE))/100</f>
        <v>0.12644575925544901</v>
      </c>
      <c r="T114" s="91">
        <f>(VLOOKUP($A113,'ADR Raw Data'!$B$6:$BE$49,'ADR Raw Data'!AB$1,FALSE))/100</f>
        <v>0.17398684036714498</v>
      </c>
      <c r="U114" s="90">
        <f>(VLOOKUP($A113,'ADR Raw Data'!$B$6:$BE$49,'ADR Raw Data'!AC$1,FALSE))/100</f>
        <v>0.14829545277093001</v>
      </c>
      <c r="V114" s="92">
        <f>(VLOOKUP($A113,'ADR Raw Data'!$B$6:$BE$49,'ADR Raw Data'!AE$1,FALSE))/100</f>
        <v>6.4524281155590002E-2</v>
      </c>
      <c r="X114" s="89">
        <f>(VLOOKUP($A113,'RevPAR Raw Data'!$B$6:$BE$43,'RevPAR Raw Data'!T$1,FALSE))/100</f>
        <v>-0.17167182232984002</v>
      </c>
      <c r="Y114" s="90">
        <f>(VLOOKUP($A113,'RevPAR Raw Data'!$B$6:$BE$43,'RevPAR Raw Data'!U$1,FALSE))/100</f>
        <v>-0.22435011924083401</v>
      </c>
      <c r="Z114" s="90">
        <f>(VLOOKUP($A113,'RevPAR Raw Data'!$B$6:$BE$43,'RevPAR Raw Data'!V$1,FALSE))/100</f>
        <v>-0.17415369450639498</v>
      </c>
      <c r="AA114" s="90">
        <f>(VLOOKUP($A113,'RevPAR Raw Data'!$B$6:$BE$43,'RevPAR Raw Data'!W$1,FALSE))/100</f>
        <v>6.286761686484189E-4</v>
      </c>
      <c r="AB114" s="90">
        <f>(VLOOKUP($A113,'RevPAR Raw Data'!$B$6:$BE$43,'RevPAR Raw Data'!X$1,FALSE))/100</f>
        <v>0.12076413091384</v>
      </c>
      <c r="AC114" s="90">
        <f>(VLOOKUP($A113,'RevPAR Raw Data'!$B$6:$BE$43,'RevPAR Raw Data'!Y$1,FALSE))/100</f>
        <v>-9.26095954449455E-2</v>
      </c>
      <c r="AD114" s="91">
        <f>(VLOOKUP($A113,'RevPAR Raw Data'!$B$6:$BE$43,'RevPAR Raw Data'!AA$1,FALSE))/100</f>
        <v>0.39450303127081598</v>
      </c>
      <c r="AE114" s="91">
        <f>(VLOOKUP($A113,'RevPAR Raw Data'!$B$6:$BE$43,'RevPAR Raw Data'!AB$1,FALSE))/100</f>
        <v>0.57738530558942902</v>
      </c>
      <c r="AF114" s="90">
        <f>(VLOOKUP($A113,'RevPAR Raw Data'!$B$6:$BE$43,'RevPAR Raw Data'!AC$1,FALSE))/100</f>
        <v>0.47796490289256399</v>
      </c>
      <c r="AG114" s="92">
        <f>(VLOOKUP($A113,'RevPAR Raw Data'!$B$6:$BE$43,'RevPAR Raw Data'!AE$1,FALSE))/100</f>
        <v>6.4561188898693098E-2</v>
      </c>
    </row>
    <row r="115" spans="1:34">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c r="A116" s="116" t="s">
        <v>48</v>
      </c>
      <c r="B116" s="117">
        <f>(VLOOKUP($A116,'Occupancy Raw Data'!$B$8:$BE$45,'Occupancy Raw Data'!G$3,FALSE))/100</f>
        <v>0.47328397038222902</v>
      </c>
      <c r="C116" s="118">
        <f>(VLOOKUP($A116,'Occupancy Raw Data'!$B$8:$BE$45,'Occupancy Raw Data'!H$3,FALSE))/100</f>
        <v>0.584550730438262</v>
      </c>
      <c r="D116" s="118">
        <f>(VLOOKUP($A116,'Occupancy Raw Data'!$B$8:$BE$45,'Occupancy Raw Data'!I$3,FALSE))/100</f>
        <v>0.63398038823293901</v>
      </c>
      <c r="E116" s="118">
        <f>(VLOOKUP($A116,'Occupancy Raw Data'!$B$8:$BE$45,'Occupancy Raw Data'!J$3,FALSE))/100</f>
        <v>0.66119671803081803</v>
      </c>
      <c r="F116" s="118">
        <f>(VLOOKUP($A116,'Occupancy Raw Data'!$B$8:$BE$45,'Occupancy Raw Data'!K$3,FALSE))/100</f>
        <v>0.70962577546527894</v>
      </c>
      <c r="G116" s="119">
        <f>(VLOOKUP($A116,'Occupancy Raw Data'!$B$8:$BE$45,'Occupancy Raw Data'!L$3,FALSE))/100</f>
        <v>0.612527516509905</v>
      </c>
      <c r="H116" s="99">
        <f>(VLOOKUP($A116,'Occupancy Raw Data'!$B$8:$BE$45,'Occupancy Raw Data'!N$3,FALSE))/100</f>
        <v>0.88873323994396602</v>
      </c>
      <c r="I116" s="99">
        <f>(VLOOKUP($A116,'Occupancy Raw Data'!$B$8:$BE$45,'Occupancy Raw Data'!O$3,FALSE))/100</f>
        <v>0.94676806083650111</v>
      </c>
      <c r="J116" s="119">
        <f>(VLOOKUP($A116,'Occupancy Raw Data'!$B$8:$BE$45,'Occupancy Raw Data'!P$3,FALSE))/100</f>
        <v>0.91775065039023407</v>
      </c>
      <c r="K116" s="120">
        <f>(VLOOKUP($A116,'Occupancy Raw Data'!$B$8:$BE$45,'Occupancy Raw Data'!R$3,FALSE))/100</f>
        <v>0.69973412618999897</v>
      </c>
      <c r="M116" s="121">
        <f>VLOOKUP($A116,'ADR Raw Data'!$B$6:$BE$43,'ADR Raw Data'!G$1,FALSE)</f>
        <v>139.35530232558099</v>
      </c>
      <c r="N116" s="122">
        <f>VLOOKUP($A116,'ADR Raw Data'!$B$6:$BE$43,'ADR Raw Data'!H$1,FALSE)</f>
        <v>139.91322834645601</v>
      </c>
      <c r="O116" s="122">
        <f>VLOOKUP($A116,'ADR Raw Data'!$B$6:$BE$43,'ADR Raw Data'!I$1,FALSE)</f>
        <v>143.79888257575701</v>
      </c>
      <c r="P116" s="122">
        <f>VLOOKUP($A116,'ADR Raw Data'!$B$6:$BE$43,'ADR Raw Data'!J$1,FALSE)</f>
        <v>137.87942796610099</v>
      </c>
      <c r="Q116" s="122">
        <f>VLOOKUP($A116,'ADR Raw Data'!$B$6:$BE$43,'ADR Raw Data'!K$1,FALSE)</f>
        <v>150.79720248166899</v>
      </c>
      <c r="R116" s="123">
        <f>VLOOKUP($A116,'ADR Raw Data'!$B$6:$BE$43,'ADR Raw Data'!L$1,FALSE)</f>
        <v>142.71414009409301</v>
      </c>
      <c r="S116" s="122">
        <f>VLOOKUP($A116,'ADR Raw Data'!$B$6:$BE$43,'ADR Raw Data'!N$1,FALSE)</f>
        <v>211.33008781805799</v>
      </c>
      <c r="T116" s="122">
        <f>VLOOKUP($A116,'ADR Raw Data'!$B$6:$BE$43,'ADR Raw Data'!O$1,FALSE)</f>
        <v>229.46240963855399</v>
      </c>
      <c r="U116" s="123">
        <f>VLOOKUP($A116,'ADR Raw Data'!$B$6:$BE$43,'ADR Raw Data'!P$1,FALSE)</f>
        <v>220.68290231138201</v>
      </c>
      <c r="V116" s="124">
        <f>VLOOKUP($A116,'ADR Raw Data'!$B$6:$BE$43,'ADR Raw Data'!R$1,FALSE)</f>
        <v>171.93172005229599</v>
      </c>
      <c r="X116" s="121">
        <f>VLOOKUP($A116,'RevPAR Raw Data'!$B$6:$BE$43,'RevPAR Raw Data'!G$1,FALSE)</f>
        <v>65.954630778467006</v>
      </c>
      <c r="Y116" s="122">
        <f>VLOOKUP($A116,'RevPAR Raw Data'!$B$6:$BE$43,'RevPAR Raw Data'!H$1,FALSE)</f>
        <v>81.786379827896695</v>
      </c>
      <c r="Z116" s="122">
        <f>VLOOKUP($A116,'RevPAR Raw Data'!$B$6:$BE$43,'RevPAR Raw Data'!I$1,FALSE)</f>
        <v>91.165671402841696</v>
      </c>
      <c r="AA116" s="122">
        <f>VLOOKUP($A116,'RevPAR Raw Data'!$B$6:$BE$43,'RevPAR Raw Data'!J$1,FALSE)</f>
        <v>91.165425255152996</v>
      </c>
      <c r="AB116" s="122">
        <f>VLOOKUP($A116,'RevPAR Raw Data'!$B$6:$BE$43,'RevPAR Raw Data'!K$1,FALSE)</f>
        <v>107.009581749049</v>
      </c>
      <c r="AC116" s="123">
        <f>VLOOKUP($A116,'RevPAR Raw Data'!$B$6:$BE$43,'RevPAR Raw Data'!L$1,FALSE)</f>
        <v>87.416337802681596</v>
      </c>
      <c r="AD116" s="122">
        <f>VLOOKUP($A116,'RevPAR Raw Data'!$B$6:$BE$43,'RevPAR Raw Data'!N$1,FALSE)</f>
        <v>187.81607364418599</v>
      </c>
      <c r="AE116" s="122">
        <f>VLOOKUP($A116,'RevPAR Raw Data'!$B$6:$BE$43,'RevPAR Raw Data'!O$1,FALSE)</f>
        <v>217.24768060836499</v>
      </c>
      <c r="AF116" s="123">
        <f>VLOOKUP($A116,'RevPAR Raw Data'!$B$6:$BE$43,'RevPAR Raw Data'!P$1,FALSE)</f>
        <v>202.53187712627499</v>
      </c>
      <c r="AG116" s="124">
        <f>VLOOKUP($A116,'RevPAR Raw Data'!$B$6:$BE$43,'RevPAR Raw Data'!R$1,FALSE)</f>
        <v>120.306491895137</v>
      </c>
    </row>
    <row r="117" spans="1:34" ht="14.25">
      <c r="A117" s="101" t="s">
        <v>123</v>
      </c>
      <c r="B117" s="89">
        <f>(VLOOKUP($A116,'Occupancy Raw Data'!$B$8:$BE$51,'Occupancy Raw Data'!T$3,FALSE))/100</f>
        <v>-7.5537538091717302E-2</v>
      </c>
      <c r="C117" s="90">
        <f>(VLOOKUP($A116,'Occupancy Raw Data'!$B$8:$BE$51,'Occupancy Raw Data'!U$3,FALSE))/100</f>
        <v>-0.115855726728154</v>
      </c>
      <c r="D117" s="90">
        <f>(VLOOKUP($A116,'Occupancy Raw Data'!$B$8:$BE$51,'Occupancy Raw Data'!V$3,FALSE))/100</f>
        <v>-0.10988061990709401</v>
      </c>
      <c r="E117" s="90">
        <f>(VLOOKUP($A116,'Occupancy Raw Data'!$B$8:$BE$51,'Occupancy Raw Data'!W$3,FALSE))/100</f>
        <v>-3.62718077674129E-2</v>
      </c>
      <c r="F117" s="90">
        <f>(VLOOKUP($A116,'Occupancy Raw Data'!$B$8:$BE$51,'Occupancy Raw Data'!X$3,FALSE))/100</f>
        <v>-8.7703909786754797E-2</v>
      </c>
      <c r="G117" s="90">
        <f>(VLOOKUP($A116,'Occupancy Raw Data'!$B$8:$BE$51,'Occupancy Raw Data'!Y$3,FALSE))/100</f>
        <v>-8.5581785976638403E-2</v>
      </c>
      <c r="H117" s="91">
        <f>(VLOOKUP($A116,'Occupancy Raw Data'!$B$8:$BE$51,'Occupancy Raw Data'!AA$3,FALSE))/100</f>
        <v>0.265223084971145</v>
      </c>
      <c r="I117" s="91">
        <f>(VLOOKUP($A116,'Occupancy Raw Data'!$B$8:$BE$51,'Occupancy Raw Data'!AB$3,FALSE))/100</f>
        <v>0.48051649781815298</v>
      </c>
      <c r="J117" s="90">
        <f>(VLOOKUP($A116,'Occupancy Raw Data'!$B$8:$BE$51,'Occupancy Raw Data'!AC$3,FALSE))/100</f>
        <v>0.36782026572019899</v>
      </c>
      <c r="K117" s="92">
        <f>(VLOOKUP($A116,'Occupancy Raw Data'!$B$8:$BE$51,'Occupancy Raw Data'!AE$3,FALSE))/100</f>
        <v>4.4114034858137099E-2</v>
      </c>
      <c r="M117" s="89">
        <f>(VLOOKUP($A116,'ADR Raw Data'!$B$6:$BE$49,'ADR Raw Data'!T$1,FALSE))/100</f>
        <v>3.5119892932132303E-3</v>
      </c>
      <c r="N117" s="90">
        <f>(VLOOKUP($A116,'ADR Raw Data'!$B$6:$BE$49,'ADR Raw Data'!U$1,FALSE))/100</f>
        <v>-1.74599141367177E-2</v>
      </c>
      <c r="O117" s="90">
        <f>(VLOOKUP($A116,'ADR Raw Data'!$B$6:$BE$49,'ADR Raw Data'!V$1,FALSE))/100</f>
        <v>-7.3389624882892605E-4</v>
      </c>
      <c r="P117" s="90">
        <f>(VLOOKUP($A116,'ADR Raw Data'!$B$6:$BE$49,'ADR Raw Data'!W$1,FALSE))/100</f>
        <v>-2.9539322207799899E-2</v>
      </c>
      <c r="Q117" s="90">
        <f>(VLOOKUP($A116,'ADR Raw Data'!$B$6:$BE$49,'ADR Raw Data'!X$1,FALSE))/100</f>
        <v>-6.6016941163076605E-3</v>
      </c>
      <c r="R117" s="90">
        <f>(VLOOKUP($A116,'ADR Raw Data'!$B$6:$BE$49,'ADR Raw Data'!Y$1,FALSE))/100</f>
        <v>-1.09661013599947E-2</v>
      </c>
      <c r="S117" s="91">
        <f>(VLOOKUP($A116,'ADR Raw Data'!$B$6:$BE$49,'ADR Raw Data'!AA$1,FALSE))/100</f>
        <v>0.14932233547728602</v>
      </c>
      <c r="T117" s="91">
        <f>(VLOOKUP($A116,'ADR Raw Data'!$B$6:$BE$49,'ADR Raw Data'!AB$1,FALSE))/100</f>
        <v>0.25518007358387701</v>
      </c>
      <c r="U117" s="90">
        <f>(VLOOKUP($A116,'ADR Raw Data'!$B$6:$BE$49,'ADR Raw Data'!AC$1,FALSE))/100</f>
        <v>0.20349809898193999</v>
      </c>
      <c r="V117" s="92">
        <f>(VLOOKUP($A116,'ADR Raw Data'!$B$6:$BE$49,'ADR Raw Data'!AE$1,FALSE))/100</f>
        <v>0.10586301229323</v>
      </c>
      <c r="X117" s="89">
        <f>(VLOOKUP($A116,'RevPAR Raw Data'!$B$6:$BE$43,'RevPAR Raw Data'!T$1,FALSE))/100</f>
        <v>-7.2290835823517807E-2</v>
      </c>
      <c r="Y117" s="90">
        <f>(VLOOKUP($A116,'RevPAR Raw Data'!$B$6:$BE$43,'RevPAR Raw Data'!U$1,FALSE))/100</f>
        <v>-0.131292809823951</v>
      </c>
      <c r="Z117" s="90">
        <f>(VLOOKUP($A116,'RevPAR Raw Data'!$B$6:$BE$43,'RevPAR Raw Data'!V$1,FALSE))/100</f>
        <v>-0.110533875181155</v>
      </c>
      <c r="AA117" s="90">
        <f>(VLOOKUP($A116,'RevPAR Raw Data'!$B$6:$BE$43,'RevPAR Raw Data'!W$1,FALSE))/100</f>
        <v>-6.4739685358511795E-2</v>
      </c>
      <c r="AB117" s="90">
        <f>(VLOOKUP($A116,'RevPAR Raw Data'!$B$6:$BE$43,'RevPAR Raw Data'!X$1,FALSE))/100</f>
        <v>-9.3726609517846102E-2</v>
      </c>
      <c r="AC117" s="90">
        <f>(VLOOKUP($A116,'RevPAR Raw Data'!$B$6:$BE$43,'RevPAR Raw Data'!Y$1,FALSE))/100</f>
        <v>-9.5609388797044004E-2</v>
      </c>
      <c r="AD117" s="91">
        <f>(VLOOKUP($A116,'RevPAR Raw Data'!$B$6:$BE$43,'RevPAR Raw Data'!AA$1,FALSE))/100</f>
        <v>0.45414915091881397</v>
      </c>
      <c r="AE117" s="91">
        <f>(VLOOKUP($A116,'RevPAR Raw Data'!$B$6:$BE$43,'RevPAR Raw Data'!AB$1,FALSE))/100</f>
        <v>0.85831480667353399</v>
      </c>
      <c r="AF117" s="90">
        <f>(VLOOKUP($A116,'RevPAR Raw Data'!$B$6:$BE$43,'RevPAR Raw Data'!AC$1,FALSE))/100</f>
        <v>0.64616908954323304</v>
      </c>
      <c r="AG117" s="92">
        <f>(VLOOKUP($A116,'RevPAR Raw Data'!$B$6:$BE$43,'RevPAR Raw Data'!AE$1,FALSE))/100</f>
        <v>0.154647091765858</v>
      </c>
    </row>
    <row r="118" spans="1:34">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c r="A119" s="116" t="s">
        <v>72</v>
      </c>
      <c r="B119" s="117">
        <f>(VLOOKUP($A119,'Occupancy Raw Data'!$B$8:$BE$45,'Occupancy Raw Data'!G$3,FALSE))/100</f>
        <v>0.49494805749252796</v>
      </c>
      <c r="C119" s="118">
        <f>(VLOOKUP($A119,'Occupancy Raw Data'!$B$8:$BE$45,'Occupancy Raw Data'!H$3,FALSE))/100</f>
        <v>0.61704852710971902</v>
      </c>
      <c r="D119" s="118">
        <f>(VLOOKUP($A119,'Occupancy Raw Data'!$B$8:$BE$45,'Occupancy Raw Data'!I$3,FALSE))/100</f>
        <v>0.67084104169631398</v>
      </c>
      <c r="E119" s="118">
        <f>(VLOOKUP($A119,'Occupancy Raw Data'!$B$8:$BE$45,'Occupancy Raw Data'!J$3,FALSE))/100</f>
        <v>0.69289881884161009</v>
      </c>
      <c r="F119" s="118">
        <f>(VLOOKUP($A119,'Occupancy Raw Data'!$B$8:$BE$45,'Occupancy Raw Data'!K$3,FALSE))/100</f>
        <v>0.67126796641525499</v>
      </c>
      <c r="G119" s="119">
        <f>(VLOOKUP($A119,'Occupancy Raw Data'!$B$8:$BE$45,'Occupancy Raw Data'!L$3,FALSE))/100</f>
        <v>0.62940088231108493</v>
      </c>
      <c r="H119" s="99">
        <f>(VLOOKUP($A119,'Occupancy Raw Data'!$B$8:$BE$45,'Occupancy Raw Data'!N$3,FALSE))/100</f>
        <v>0.730752810587733</v>
      </c>
      <c r="I119" s="99">
        <f>(VLOOKUP($A119,'Occupancy Raw Data'!$B$8:$BE$45,'Occupancy Raw Data'!O$3,FALSE))/100</f>
        <v>0.68051800199231494</v>
      </c>
      <c r="J119" s="119">
        <f>(VLOOKUP($A119,'Occupancy Raw Data'!$B$8:$BE$45,'Occupancy Raw Data'!P$3,FALSE))/100</f>
        <v>0.70563540629002408</v>
      </c>
      <c r="K119" s="120">
        <f>(VLOOKUP($A119,'Occupancy Raw Data'!$B$8:$BE$45,'Occupancy Raw Data'!R$3,FALSE))/100</f>
        <v>0.65118217487649599</v>
      </c>
      <c r="M119" s="121">
        <f>VLOOKUP($A119,'ADR Raw Data'!$B$6:$BE$43,'ADR Raw Data'!G$1,FALSE)</f>
        <v>99.913496262219596</v>
      </c>
      <c r="N119" s="122">
        <f>VLOOKUP($A119,'ADR Raw Data'!$B$6:$BE$43,'ADR Raw Data'!H$1,FALSE)</f>
        <v>106.413226476014</v>
      </c>
      <c r="O119" s="122">
        <f>VLOOKUP($A119,'ADR Raw Data'!$B$6:$BE$43,'ADR Raw Data'!I$1,FALSE)</f>
        <v>110.17268561730999</v>
      </c>
      <c r="P119" s="122">
        <f>VLOOKUP($A119,'ADR Raw Data'!$B$6:$BE$43,'ADR Raw Data'!J$1,FALSE)</f>
        <v>110.67095502156501</v>
      </c>
      <c r="Q119" s="122">
        <f>VLOOKUP($A119,'ADR Raw Data'!$B$6:$BE$43,'ADR Raw Data'!K$1,FALSE)</f>
        <v>107.61161119355501</v>
      </c>
      <c r="R119" s="123">
        <f>VLOOKUP($A119,'ADR Raw Data'!$B$6:$BE$43,'ADR Raw Data'!L$1,FALSE)</f>
        <v>107.385447228</v>
      </c>
      <c r="S119" s="122">
        <f>VLOOKUP($A119,'ADR Raw Data'!$B$6:$BE$43,'ADR Raw Data'!N$1,FALSE)</f>
        <v>120.21735540408901</v>
      </c>
      <c r="T119" s="122">
        <f>VLOOKUP($A119,'ADR Raw Data'!$B$6:$BE$43,'ADR Raw Data'!O$1,FALSE)</f>
        <v>116.216491007946</v>
      </c>
      <c r="U119" s="123">
        <f>VLOOKUP($A119,'ADR Raw Data'!$B$6:$BE$43,'ADR Raw Data'!P$1,FALSE)</f>
        <v>118.28812947463901</v>
      </c>
      <c r="V119" s="124">
        <f>VLOOKUP($A119,'ADR Raw Data'!$B$6:$BE$43,'ADR Raw Data'!R$1,FALSE)</f>
        <v>110.760986544285</v>
      </c>
      <c r="W119" s="104"/>
      <c r="X119" s="121">
        <f>VLOOKUP($A119,'RevPAR Raw Data'!$B$6:$BE$43,'RevPAR Raw Data'!G$1,FALSE)</f>
        <v>49.451990892272597</v>
      </c>
      <c r="Y119" s="122">
        <f>VLOOKUP($A119,'RevPAR Raw Data'!$B$6:$BE$43,'RevPAR Raw Data'!H$1,FALSE)</f>
        <v>65.662124662017902</v>
      </c>
      <c r="Z119" s="122">
        <f>VLOOKUP($A119,'RevPAR Raw Data'!$B$6:$BE$43,'RevPAR Raw Data'!I$1,FALSE)</f>
        <v>73.908359185996801</v>
      </c>
      <c r="AA119" s="122">
        <f>VLOOKUP($A119,'RevPAR Raw Data'!$B$6:$BE$43,'RevPAR Raw Data'!J$1,FALSE)</f>
        <v>76.683774014515393</v>
      </c>
      <c r="AB119" s="122">
        <f>VLOOKUP($A119,'RevPAR Raw Data'!$B$6:$BE$43,'RevPAR Raw Data'!K$1,FALSE)</f>
        <v>72.236227408566904</v>
      </c>
      <c r="AC119" s="123">
        <f>VLOOKUP($A119,'RevPAR Raw Data'!$B$6:$BE$43,'RevPAR Raw Data'!L$1,FALSE)</f>
        <v>67.588495232673907</v>
      </c>
      <c r="AD119" s="122">
        <f>VLOOKUP($A119,'RevPAR Raw Data'!$B$6:$BE$43,'RevPAR Raw Data'!N$1,FALSE)</f>
        <v>87.849170342962793</v>
      </c>
      <c r="AE119" s="122">
        <f>VLOOKUP($A119,'RevPAR Raw Data'!$B$6:$BE$43,'RevPAR Raw Data'!O$1,FALSE)</f>
        <v>79.087414259285595</v>
      </c>
      <c r="AF119" s="123">
        <f>VLOOKUP($A119,'RevPAR Raw Data'!$B$6:$BE$43,'RevPAR Raw Data'!P$1,FALSE)</f>
        <v>83.468292301124194</v>
      </c>
      <c r="AG119" s="124">
        <f>VLOOKUP($A119,'RevPAR Raw Data'!$B$6:$BE$43,'RevPAR Raw Data'!R$1,FALSE)</f>
        <v>72.125580109373999</v>
      </c>
    </row>
    <row r="120" spans="1:34" ht="14.25">
      <c r="A120" s="101" t="s">
        <v>123</v>
      </c>
      <c r="B120" s="89">
        <f>(VLOOKUP($A119,'Occupancy Raw Data'!$B$8:$BE$51,'Occupancy Raw Data'!T$3,FALSE))/100</f>
        <v>0.13320592253465902</v>
      </c>
      <c r="C120" s="90">
        <f>(VLOOKUP($A119,'Occupancy Raw Data'!$B$8:$BE$51,'Occupancy Raw Data'!U$3,FALSE))/100</f>
        <v>8.611490484213441E-2</v>
      </c>
      <c r="D120" s="90">
        <f>(VLOOKUP($A119,'Occupancy Raw Data'!$B$8:$BE$51,'Occupancy Raw Data'!V$3,FALSE))/100</f>
        <v>0.10280839050490799</v>
      </c>
      <c r="E120" s="90">
        <f>(VLOOKUP($A119,'Occupancy Raw Data'!$B$8:$BE$51,'Occupancy Raw Data'!W$3,FALSE))/100</f>
        <v>0.16577763359607497</v>
      </c>
      <c r="F120" s="90">
        <f>(VLOOKUP($A119,'Occupancy Raw Data'!$B$8:$BE$51,'Occupancy Raw Data'!X$3,FALSE))/100</f>
        <v>0.31504572566682998</v>
      </c>
      <c r="G120" s="90">
        <f>(VLOOKUP($A119,'Occupancy Raw Data'!$B$8:$BE$51,'Occupancy Raw Data'!Y$3,FALSE))/100</f>
        <v>0.157832583643777</v>
      </c>
      <c r="H120" s="91">
        <f>(VLOOKUP($A119,'Occupancy Raw Data'!$B$8:$BE$51,'Occupancy Raw Data'!AA$3,FALSE))/100</f>
        <v>0.50962563779916004</v>
      </c>
      <c r="I120" s="91">
        <f>(VLOOKUP($A119,'Occupancy Raw Data'!$B$8:$BE$51,'Occupancy Raw Data'!AB$3,FALSE))/100</f>
        <v>0.66187325251200801</v>
      </c>
      <c r="J120" s="90">
        <f>(VLOOKUP($A119,'Occupancy Raw Data'!$B$8:$BE$51,'Occupancy Raw Data'!AC$3,FALSE))/100</f>
        <v>0.57939632169444599</v>
      </c>
      <c r="K120" s="92">
        <f>(VLOOKUP($A119,'Occupancy Raw Data'!$B$8:$BE$51,'Occupancy Raw Data'!AE$3,FALSE))/100</f>
        <v>0.26213326710976104</v>
      </c>
      <c r="M120" s="89">
        <f>(VLOOKUP($A119,'ADR Raw Data'!$B$6:$BE$49,'ADR Raw Data'!T$1,FALSE))/100</f>
        <v>8.2974662937676497E-2</v>
      </c>
      <c r="N120" s="90">
        <f>(VLOOKUP($A119,'ADR Raw Data'!$B$6:$BE$49,'ADR Raw Data'!U$1,FALSE))/100</f>
        <v>4.4871910696691802E-2</v>
      </c>
      <c r="O120" s="90">
        <f>(VLOOKUP($A119,'ADR Raw Data'!$B$6:$BE$49,'ADR Raw Data'!V$1,FALSE))/100</f>
        <v>0.102362615533846</v>
      </c>
      <c r="P120" s="90">
        <f>(VLOOKUP($A119,'ADR Raw Data'!$B$6:$BE$49,'ADR Raw Data'!W$1,FALSE))/100</f>
        <v>9.7914594306729191E-2</v>
      </c>
      <c r="Q120" s="90">
        <f>(VLOOKUP($A119,'ADR Raw Data'!$B$6:$BE$49,'ADR Raw Data'!X$1,FALSE))/100</f>
        <v>0.10657650231038901</v>
      </c>
      <c r="R120" s="90">
        <f>(VLOOKUP($A119,'ADR Raw Data'!$B$6:$BE$49,'ADR Raw Data'!Y$1,FALSE))/100</f>
        <v>8.7044995136495912E-2</v>
      </c>
      <c r="S120" s="91">
        <f>(VLOOKUP($A119,'ADR Raw Data'!$B$6:$BE$49,'ADR Raw Data'!AA$1,FALSE))/100</f>
        <v>0.21405635840050699</v>
      </c>
      <c r="T120" s="91">
        <f>(VLOOKUP($A119,'ADR Raw Data'!$B$6:$BE$49,'ADR Raw Data'!AB$1,FALSE))/100</f>
        <v>0.18860830332200099</v>
      </c>
      <c r="U120" s="90">
        <f>(VLOOKUP($A119,'ADR Raw Data'!$B$6:$BE$49,'ADR Raw Data'!AC$1,FALSE))/100</f>
        <v>0.20150168016773001</v>
      </c>
      <c r="V120" s="92">
        <f>(VLOOKUP($A119,'ADR Raw Data'!$B$6:$BE$49,'ADR Raw Data'!AE$1,FALSE))/100</f>
        <v>0.12216026717979499</v>
      </c>
      <c r="X120" s="89">
        <f>(VLOOKUP($A119,'RevPAR Raw Data'!$B$6:$BE$43,'RevPAR Raw Data'!T$1,FALSE))/100</f>
        <v>0.22723330199595101</v>
      </c>
      <c r="Y120" s="90">
        <f>(VLOOKUP($A119,'RevPAR Raw Data'!$B$6:$BE$43,'RevPAR Raw Data'!U$1,FALSE))/100</f>
        <v>0.134850955858556</v>
      </c>
      <c r="Z120" s="90">
        <f>(VLOOKUP($A119,'RevPAR Raw Data'!$B$6:$BE$43,'RevPAR Raw Data'!V$1,FALSE))/100</f>
        <v>0.215694741789662</v>
      </c>
      <c r="AA120" s="90">
        <f>(VLOOKUP($A119,'RevPAR Raw Data'!$B$6:$BE$43,'RevPAR Raw Data'!W$1,FALSE))/100</f>
        <v>0.27992427764149302</v>
      </c>
      <c r="AB120" s="90">
        <f>(VLOOKUP($A119,'RevPAR Raw Data'!$B$6:$BE$43,'RevPAR Raw Data'!X$1,FALSE))/100</f>
        <v>0.455198699486629</v>
      </c>
      <c r="AC120" s="90">
        <f>(VLOOKUP($A119,'RevPAR Raw Data'!$B$6:$BE$43,'RevPAR Raw Data'!Y$1,FALSE))/100</f>
        <v>0.25861611525592598</v>
      </c>
      <c r="AD120" s="91">
        <f>(VLOOKUP($A119,'RevPAR Raw Data'!$B$6:$BE$43,'RevPAR Raw Data'!AA$1,FALSE))/100</f>
        <v>0.83277060437449191</v>
      </c>
      <c r="AE120" s="91">
        <f>(VLOOKUP($A119,'RevPAR Raw Data'!$B$6:$BE$43,'RevPAR Raw Data'!AB$1,FALSE))/100</f>
        <v>0.97531634700451408</v>
      </c>
      <c r="AF120" s="90">
        <f>(VLOOKUP($A119,'RevPAR Raw Data'!$B$6:$BE$43,'RevPAR Raw Data'!AC$1,FALSE))/100</f>
        <v>0.89764733416660902</v>
      </c>
      <c r="AG120" s="92">
        <f>(VLOOKUP($A119,'RevPAR Raw Data'!$B$6:$BE$43,'RevPAR Raw Data'!AE$1,FALSE))/100</f>
        <v>0.41631580423639797</v>
      </c>
    </row>
    <row r="121" spans="1:34">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c r="A122" s="134" t="s">
        <v>71</v>
      </c>
      <c r="B122" s="117">
        <f>(VLOOKUP($A122,'Occupancy Raw Data'!$B$8:$BE$45,'Occupancy Raw Data'!G$3,FALSE))/100</f>
        <v>0.48302555896726196</v>
      </c>
      <c r="C122" s="118">
        <f>(VLOOKUP($A122,'Occupancy Raw Data'!$B$8:$BE$45,'Occupancy Raw Data'!H$3,FALSE))/100</f>
        <v>0.64308264498551193</v>
      </c>
      <c r="D122" s="118">
        <f>(VLOOKUP($A122,'Occupancy Raw Data'!$B$8:$BE$45,'Occupancy Raw Data'!I$3,FALSE))/100</f>
        <v>0.709337023742593</v>
      </c>
      <c r="E122" s="118">
        <f>(VLOOKUP($A122,'Occupancy Raw Data'!$B$8:$BE$45,'Occupancy Raw Data'!J$3,FALSE))/100</f>
        <v>0.70341218699995589</v>
      </c>
      <c r="F122" s="118">
        <f>(VLOOKUP($A122,'Occupancy Raw Data'!$B$8:$BE$45,'Occupancy Raw Data'!K$3,FALSE))/100</f>
        <v>0.80781040522423497</v>
      </c>
      <c r="G122" s="119">
        <f>(VLOOKUP($A122,'Occupancy Raw Data'!$B$8:$BE$45,'Occupancy Raw Data'!L$3,FALSE))/100</f>
        <v>0.66933356398391197</v>
      </c>
      <c r="H122" s="99">
        <f>(VLOOKUP($A122,'Occupancy Raw Data'!$B$8:$BE$45,'Occupancy Raw Data'!N$3,FALSE))/100</f>
        <v>0.91692254465251</v>
      </c>
      <c r="I122" s="99">
        <f>(VLOOKUP($A122,'Occupancy Raw Data'!$B$8:$BE$45,'Occupancy Raw Data'!O$3,FALSE))/100</f>
        <v>0.92998313367642593</v>
      </c>
      <c r="J122" s="119">
        <f>(VLOOKUP($A122,'Occupancy Raw Data'!$B$8:$BE$45,'Occupancy Raw Data'!P$3,FALSE))/100</f>
        <v>0.92345283916446808</v>
      </c>
      <c r="K122" s="120">
        <f>(VLOOKUP($A122,'Occupancy Raw Data'!$B$8:$BE$45,'Occupancy Raw Data'!R$3,FALSE))/100</f>
        <v>0.74193907117835589</v>
      </c>
      <c r="M122" s="121">
        <f>VLOOKUP($A122,'ADR Raw Data'!$B$6:$BE$43,'ADR Raw Data'!G$1,FALSE)</f>
        <v>99.620940952636701</v>
      </c>
      <c r="N122" s="122">
        <f>VLOOKUP($A122,'ADR Raw Data'!$B$6:$BE$43,'ADR Raw Data'!H$1,FALSE)</f>
        <v>109.367785722932</v>
      </c>
      <c r="O122" s="122">
        <f>VLOOKUP($A122,'ADR Raw Data'!$B$6:$BE$43,'ADR Raw Data'!I$1,FALSE)</f>
        <v>114.578407889281</v>
      </c>
      <c r="P122" s="122">
        <f>VLOOKUP($A122,'ADR Raw Data'!$B$6:$BE$43,'ADR Raw Data'!J$1,FALSE)</f>
        <v>115.385496581616</v>
      </c>
      <c r="Q122" s="122">
        <f>VLOOKUP($A122,'ADR Raw Data'!$B$6:$BE$43,'ADR Raw Data'!K$1,FALSE)</f>
        <v>128.53337772899999</v>
      </c>
      <c r="R122" s="123">
        <f>VLOOKUP($A122,'ADR Raw Data'!$B$6:$BE$43,'ADR Raw Data'!L$1,FALSE)</f>
        <v>114.956391728371</v>
      </c>
      <c r="S122" s="122">
        <f>VLOOKUP($A122,'ADR Raw Data'!$B$6:$BE$43,'ADR Raw Data'!N$1,FALSE)</f>
        <v>147.72236175832401</v>
      </c>
      <c r="T122" s="122">
        <f>VLOOKUP($A122,'ADR Raw Data'!$B$6:$BE$43,'ADR Raw Data'!O$1,FALSE)</f>
        <v>148.535938643973</v>
      </c>
      <c r="U122" s="123">
        <f>VLOOKUP($A122,'ADR Raw Data'!$B$6:$BE$43,'ADR Raw Data'!P$1,FALSE)</f>
        <v>148.132026848686</v>
      </c>
      <c r="V122" s="124">
        <f>VLOOKUP($A122,'ADR Raw Data'!$B$6:$BE$43,'ADR Raw Data'!R$1,FALSE)</f>
        <v>126.75410074443499</v>
      </c>
      <c r="X122" s="121">
        <f>VLOOKUP($A122,'RevPAR Raw Data'!$B$6:$BE$43,'RevPAR Raw Data'!G$1,FALSE)</f>
        <v>48.119460688491898</v>
      </c>
      <c r="Y122" s="122">
        <f>VLOOKUP($A122,'RevPAR Raw Data'!$B$6:$BE$43,'RevPAR Raw Data'!H$1,FALSE)</f>
        <v>70.332524918911901</v>
      </c>
      <c r="Z122" s="122">
        <f>VLOOKUP($A122,'RevPAR Raw Data'!$B$6:$BE$43,'RevPAR Raw Data'!I$1,FALSE)</f>
        <v>81.274706837348006</v>
      </c>
      <c r="AA122" s="122">
        <f>VLOOKUP($A122,'RevPAR Raw Data'!$B$6:$BE$43,'RevPAR Raw Data'!J$1,FALSE)</f>
        <v>81.163564498551196</v>
      </c>
      <c r="AB122" s="122">
        <f>VLOOKUP($A122,'RevPAR Raw Data'!$B$6:$BE$43,'RevPAR Raw Data'!K$1,FALSE)</f>
        <v>103.830599948103</v>
      </c>
      <c r="AC122" s="123">
        <f>VLOOKUP($A122,'RevPAR Raw Data'!$B$6:$BE$43,'RevPAR Raw Data'!L$1,FALSE)</f>
        <v>76.944171378281297</v>
      </c>
      <c r="AD122" s="122">
        <f>VLOOKUP($A122,'RevPAR Raw Data'!$B$6:$BE$43,'RevPAR Raw Data'!N$1,FALSE)</f>
        <v>135.44996384552101</v>
      </c>
      <c r="AE122" s="122">
        <f>VLOOKUP($A122,'RevPAR Raw Data'!$B$6:$BE$43,'RevPAR Raw Data'!O$1,FALSE)</f>
        <v>138.13591768369099</v>
      </c>
      <c r="AF122" s="123">
        <f>VLOOKUP($A122,'RevPAR Raw Data'!$B$6:$BE$43,'RevPAR Raw Data'!P$1,FALSE)</f>
        <v>136.79294076460599</v>
      </c>
      <c r="AG122" s="124">
        <f>VLOOKUP($A122,'RevPAR Raw Data'!$B$6:$BE$43,'RevPAR Raw Data'!R$1,FALSE)</f>
        <v>94.043819774374299</v>
      </c>
      <c r="AH122" s="104"/>
    </row>
    <row r="123" spans="1:34" ht="14.25">
      <c r="A123" s="101" t="s">
        <v>123</v>
      </c>
      <c r="B123" s="89">
        <f>(VLOOKUP($A122,'Occupancy Raw Data'!$B$8:$BE$51,'Occupancy Raw Data'!T$3,FALSE))/100</f>
        <v>4.8570123466857504E-2</v>
      </c>
      <c r="C123" s="90">
        <f>(VLOOKUP($A122,'Occupancy Raw Data'!$B$8:$BE$51,'Occupancy Raw Data'!U$3,FALSE))/100</f>
        <v>0.11779456110209001</v>
      </c>
      <c r="D123" s="90">
        <f>(VLOOKUP($A122,'Occupancy Raw Data'!$B$8:$BE$51,'Occupancy Raw Data'!V$3,FALSE))/100</f>
        <v>0.10997879608560999</v>
      </c>
      <c r="E123" s="90">
        <f>(VLOOKUP($A122,'Occupancy Raw Data'!$B$8:$BE$51,'Occupancy Raw Data'!W$3,FALSE))/100</f>
        <v>0.123239618533017</v>
      </c>
      <c r="F123" s="90">
        <f>(VLOOKUP($A122,'Occupancy Raw Data'!$B$8:$BE$51,'Occupancy Raw Data'!X$3,FALSE))/100</f>
        <v>0.38811905795989504</v>
      </c>
      <c r="G123" s="90">
        <f>(VLOOKUP($A122,'Occupancy Raw Data'!$B$8:$BE$51,'Occupancy Raw Data'!Y$3,FALSE))/100</f>
        <v>0.16074720169069098</v>
      </c>
      <c r="H123" s="91">
        <f>(VLOOKUP($A122,'Occupancy Raw Data'!$B$8:$BE$51,'Occupancy Raw Data'!AA$3,FALSE))/100</f>
        <v>0.35657437524947605</v>
      </c>
      <c r="I123" s="91">
        <f>(VLOOKUP($A122,'Occupancy Raw Data'!$B$8:$BE$51,'Occupancy Raw Data'!AB$3,FALSE))/100</f>
        <v>0.44059857141105802</v>
      </c>
      <c r="J123" s="90">
        <f>(VLOOKUP($A122,'Occupancy Raw Data'!$B$8:$BE$51,'Occupancy Raw Data'!AC$3,FALSE))/100</f>
        <v>0.39762136113372004</v>
      </c>
      <c r="K123" s="92">
        <f>(VLOOKUP($A122,'Occupancy Raw Data'!$B$8:$BE$51,'Occupancy Raw Data'!AE$3,FALSE))/100</f>
        <v>0.235193222794888</v>
      </c>
      <c r="M123" s="89">
        <f>(VLOOKUP($A122,'ADR Raw Data'!$B$6:$BE$49,'ADR Raw Data'!T$1,FALSE))/100</f>
        <v>-1.8411341309353898E-2</v>
      </c>
      <c r="N123" s="90">
        <f>(VLOOKUP($A122,'ADR Raw Data'!$B$6:$BE$49,'ADR Raw Data'!U$1,FALSE))/100</f>
        <v>6.6342409852009395E-3</v>
      </c>
      <c r="O123" s="90">
        <f>(VLOOKUP($A122,'ADR Raw Data'!$B$6:$BE$49,'ADR Raw Data'!V$1,FALSE))/100</f>
        <v>8.6013199822234602E-3</v>
      </c>
      <c r="P123" s="90">
        <f>(VLOOKUP($A122,'ADR Raw Data'!$B$6:$BE$49,'ADR Raw Data'!W$1,FALSE))/100</f>
        <v>3.2603810949607501E-2</v>
      </c>
      <c r="Q123" s="90">
        <f>(VLOOKUP($A122,'ADR Raw Data'!$B$6:$BE$49,'ADR Raw Data'!X$1,FALSE))/100</f>
        <v>0.17526935670182101</v>
      </c>
      <c r="R123" s="90">
        <f>(VLOOKUP($A122,'ADR Raw Data'!$B$6:$BE$49,'ADR Raw Data'!Y$1,FALSE))/100</f>
        <v>5.06094247178056E-2</v>
      </c>
      <c r="S123" s="91">
        <f>(VLOOKUP($A122,'ADR Raw Data'!$B$6:$BE$49,'ADR Raw Data'!AA$1,FALSE))/100</f>
        <v>0.210876176207385</v>
      </c>
      <c r="T123" s="91">
        <f>(VLOOKUP($A122,'ADR Raw Data'!$B$6:$BE$49,'ADR Raw Data'!AB$1,FALSE))/100</f>
        <v>0.22095544150336799</v>
      </c>
      <c r="U123" s="90">
        <f>(VLOOKUP($A122,'ADR Raw Data'!$B$6:$BE$49,'ADR Raw Data'!AC$1,FALSE))/100</f>
        <v>0.21589330899516701</v>
      </c>
      <c r="V123" s="92">
        <f>(VLOOKUP($A122,'ADR Raw Data'!$B$6:$BE$49,'ADR Raw Data'!AE$1,FALSE))/100</f>
        <v>0.11855635519555101</v>
      </c>
      <c r="X123" s="89">
        <f>(VLOOKUP($A122,'RevPAR Raw Data'!$B$6:$BE$43,'RevPAR Raw Data'!T$1,FALSE))/100</f>
        <v>2.92645410369178E-2</v>
      </c>
      <c r="Y123" s="90">
        <f>(VLOOKUP($A122,'RevPAR Raw Data'!$B$6:$BE$43,'RevPAR Raw Data'!U$1,FALSE))/100</f>
        <v>0.12521027959238801</v>
      </c>
      <c r="Z123" s="90">
        <f>(VLOOKUP($A122,'RevPAR Raw Data'!$B$6:$BE$43,'RevPAR Raw Data'!V$1,FALSE))/100</f>
        <v>0.11952607888422601</v>
      </c>
      <c r="AA123" s="90">
        <f>(VLOOKUP($A122,'RevPAR Raw Data'!$B$6:$BE$43,'RevPAR Raw Data'!W$1,FALSE))/100</f>
        <v>0.15986151070677701</v>
      </c>
      <c r="AB123" s="90">
        <f>(VLOOKUP($A122,'RevPAR Raw Data'!$B$6:$BE$43,'RevPAR Raw Data'!X$1,FALSE))/100</f>
        <v>0.63141379227406502</v>
      </c>
      <c r="AC123" s="90">
        <f>(VLOOKUP($A122,'RevPAR Raw Data'!$B$6:$BE$43,'RevPAR Raw Data'!Y$1,FALSE))/100</f>
        <v>0.21949194981106002</v>
      </c>
      <c r="AD123" s="91">
        <f>(VLOOKUP($A122,'RevPAR Raw Data'!$B$6:$BE$43,'RevPAR Raw Data'!AA$1,FALSE))/100</f>
        <v>0.64264359224300904</v>
      </c>
      <c r="AE123" s="91">
        <f>(VLOOKUP($A122,'RevPAR Raw Data'!$B$6:$BE$43,'RevPAR Raw Data'!AB$1,FALSE))/100</f>
        <v>0.75890666478631108</v>
      </c>
      <c r="AF123" s="90">
        <f>(VLOOKUP($A122,'RevPAR Raw Data'!$B$6:$BE$43,'RevPAR Raw Data'!AC$1,FALSE))/100</f>
        <v>0.69935846151120795</v>
      </c>
      <c r="AG123" s="92">
        <f>(VLOOKUP($A122,'RevPAR Raw Data'!$B$6:$BE$43,'RevPAR Raw Data'!AE$1,FALSE))/100</f>
        <v>0.38163322925169701</v>
      </c>
      <c r="AH123" s="104"/>
    </row>
    <row r="124" spans="1:34">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c r="A125" s="116" t="s">
        <v>45</v>
      </c>
      <c r="B125" s="117">
        <f>(VLOOKUP($A125,'Occupancy Raw Data'!$B$8:$BE$45,'Occupancy Raw Data'!G$3,FALSE))/100</f>
        <v>0.56666666666666599</v>
      </c>
      <c r="C125" s="118">
        <f>(VLOOKUP($A125,'Occupancy Raw Data'!$B$8:$BE$45,'Occupancy Raw Data'!H$3,FALSE))/100</f>
        <v>0.68285714285714205</v>
      </c>
      <c r="D125" s="118">
        <f>(VLOOKUP($A125,'Occupancy Raw Data'!$B$8:$BE$45,'Occupancy Raw Data'!I$3,FALSE))/100</f>
        <v>0.70038095238095199</v>
      </c>
      <c r="E125" s="118">
        <f>(VLOOKUP($A125,'Occupancy Raw Data'!$B$8:$BE$45,'Occupancy Raw Data'!J$3,FALSE))/100</f>
        <v>0.71200000000000008</v>
      </c>
      <c r="F125" s="118">
        <f>(VLOOKUP($A125,'Occupancy Raw Data'!$B$8:$BE$45,'Occupancy Raw Data'!K$3,FALSE))/100</f>
        <v>0.77428571428571402</v>
      </c>
      <c r="G125" s="119">
        <f>(VLOOKUP($A125,'Occupancy Raw Data'!$B$8:$BE$45,'Occupancy Raw Data'!L$3,FALSE))/100</f>
        <v>0.68723809523809509</v>
      </c>
      <c r="H125" s="99">
        <f>(VLOOKUP($A125,'Occupancy Raw Data'!$B$8:$BE$45,'Occupancy Raw Data'!N$3,FALSE))/100</f>
        <v>0.85504761904761906</v>
      </c>
      <c r="I125" s="99">
        <f>(VLOOKUP($A125,'Occupancy Raw Data'!$B$8:$BE$45,'Occupancy Raw Data'!O$3,FALSE))/100</f>
        <v>0.88361904761904697</v>
      </c>
      <c r="J125" s="119">
        <f>(VLOOKUP($A125,'Occupancy Raw Data'!$B$8:$BE$45,'Occupancy Raw Data'!P$3,FALSE))/100</f>
        <v>0.86933333333333296</v>
      </c>
      <c r="K125" s="120">
        <f>(VLOOKUP($A125,'Occupancy Raw Data'!$B$8:$BE$45,'Occupancy Raw Data'!R$3,FALSE))/100</f>
        <v>0.73926530612244801</v>
      </c>
      <c r="M125" s="121">
        <f>VLOOKUP($A125,'ADR Raw Data'!$B$6:$BE$43,'ADR Raw Data'!G$1,FALSE)</f>
        <v>88.870397747899105</v>
      </c>
      <c r="N125" s="122">
        <f>VLOOKUP($A125,'ADR Raw Data'!$B$6:$BE$43,'ADR Raw Data'!H$1,FALSE)</f>
        <v>95.716946527196598</v>
      </c>
      <c r="O125" s="122">
        <f>VLOOKUP($A125,'ADR Raw Data'!$B$6:$BE$43,'ADR Raw Data'!I$1,FALSE)</f>
        <v>97.258414577100794</v>
      </c>
      <c r="P125" s="122">
        <f>VLOOKUP($A125,'ADR Raw Data'!$B$6:$BE$43,'ADR Raw Data'!J$1,FALSE)</f>
        <v>96.856826136971605</v>
      </c>
      <c r="Q125" s="122">
        <f>VLOOKUP($A125,'ADR Raw Data'!$B$6:$BE$43,'ADR Raw Data'!K$1,FALSE)</f>
        <v>104.422033751537</v>
      </c>
      <c r="R125" s="123">
        <f>VLOOKUP($A125,'ADR Raw Data'!$B$6:$BE$43,'ADR Raw Data'!L$1,FALSE)</f>
        <v>97.099792699556502</v>
      </c>
      <c r="S125" s="122">
        <f>VLOOKUP($A125,'ADR Raw Data'!$B$6:$BE$43,'ADR Raw Data'!N$1,FALSE)</f>
        <v>112.84011490309599</v>
      </c>
      <c r="T125" s="122">
        <f>VLOOKUP($A125,'ADR Raw Data'!$B$6:$BE$43,'ADR Raw Data'!O$1,FALSE)</f>
        <v>115.20309555938699</v>
      </c>
      <c r="U125" s="123">
        <f>VLOOKUP($A125,'ADR Raw Data'!$B$6:$BE$43,'ADR Raw Data'!P$1,FALSE)</f>
        <v>114.041020606923</v>
      </c>
      <c r="V125" s="124">
        <f>VLOOKUP($A125,'ADR Raw Data'!$B$6:$BE$43,'ADR Raw Data'!R$1,FALSE)</f>
        <v>102.791765915783</v>
      </c>
      <c r="X125" s="121">
        <f>VLOOKUP($A125,'RevPAR Raw Data'!$B$6:$BE$43,'RevPAR Raw Data'!G$1,FALSE)</f>
        <v>50.359892057142801</v>
      </c>
      <c r="Y125" s="122">
        <f>VLOOKUP($A125,'RevPAR Raw Data'!$B$6:$BE$43,'RevPAR Raw Data'!H$1,FALSE)</f>
        <v>65.361000628571404</v>
      </c>
      <c r="Z125" s="122">
        <f>VLOOKUP($A125,'RevPAR Raw Data'!$B$6:$BE$43,'RevPAR Raw Data'!I$1,FALSE)</f>
        <v>68.117941028571394</v>
      </c>
      <c r="AA125" s="122">
        <f>VLOOKUP($A125,'RevPAR Raw Data'!$B$6:$BE$43,'RevPAR Raw Data'!J$1,FALSE)</f>
        <v>68.962060209523798</v>
      </c>
      <c r="AB125" s="122">
        <f>VLOOKUP($A125,'RevPAR Raw Data'!$B$6:$BE$43,'RevPAR Raw Data'!K$1,FALSE)</f>
        <v>80.852488990476104</v>
      </c>
      <c r="AC125" s="123">
        <f>VLOOKUP($A125,'RevPAR Raw Data'!$B$6:$BE$43,'RevPAR Raw Data'!L$1,FALSE)</f>
        <v>66.7306765828571</v>
      </c>
      <c r="AD125" s="122">
        <f>VLOOKUP($A125,'RevPAR Raw Data'!$B$6:$BE$43,'RevPAR Raw Data'!N$1,FALSE)</f>
        <v>96.483671580952304</v>
      </c>
      <c r="AE125" s="122">
        <f>VLOOKUP($A125,'RevPAR Raw Data'!$B$6:$BE$43,'RevPAR Raw Data'!O$1,FALSE)</f>
        <v>101.795649580952</v>
      </c>
      <c r="AF125" s="123">
        <f>VLOOKUP($A125,'RevPAR Raw Data'!$B$6:$BE$43,'RevPAR Raw Data'!P$1,FALSE)</f>
        <v>99.139660580952295</v>
      </c>
      <c r="AG125" s="124">
        <f>VLOOKUP($A125,'RevPAR Raw Data'!$B$6:$BE$43,'RevPAR Raw Data'!R$1,FALSE)</f>
        <v>75.990386296598601</v>
      </c>
    </row>
    <row r="126" spans="1:34" ht="14.25">
      <c r="A126" s="101" t="s">
        <v>123</v>
      </c>
      <c r="B126" s="89">
        <f>(VLOOKUP($A125,'Occupancy Raw Data'!$B$8:$BE$51,'Occupancy Raw Data'!T$3,FALSE))/100</f>
        <v>4.2850428856773502E-2</v>
      </c>
      <c r="C126" s="90">
        <f>(VLOOKUP($A125,'Occupancy Raw Data'!$B$8:$BE$51,'Occupancy Raw Data'!U$3,FALSE))/100</f>
        <v>8.0035487081836595E-2</v>
      </c>
      <c r="D126" s="90">
        <f>(VLOOKUP($A125,'Occupancy Raw Data'!$B$8:$BE$51,'Occupancy Raw Data'!V$3,FALSE))/100</f>
        <v>7.0772753259429597E-2</v>
      </c>
      <c r="E126" s="90">
        <f>(VLOOKUP($A125,'Occupancy Raw Data'!$B$8:$BE$51,'Occupancy Raw Data'!W$3,FALSE))/100</f>
        <v>0.10209072042691901</v>
      </c>
      <c r="F126" s="90">
        <f>(VLOOKUP($A125,'Occupancy Raw Data'!$B$8:$BE$51,'Occupancy Raw Data'!X$3,FALSE))/100</f>
        <v>0.25466968165292103</v>
      </c>
      <c r="G126" s="90">
        <f>(VLOOKUP($A125,'Occupancy Raw Data'!$B$8:$BE$51,'Occupancy Raw Data'!Y$3,FALSE))/100</f>
        <v>0.110995199169586</v>
      </c>
      <c r="H126" s="91">
        <f>(VLOOKUP($A125,'Occupancy Raw Data'!$B$8:$BE$51,'Occupancy Raw Data'!AA$3,FALSE))/100</f>
        <v>0.28911453047866503</v>
      </c>
      <c r="I126" s="91">
        <f>(VLOOKUP($A125,'Occupancy Raw Data'!$B$8:$BE$51,'Occupancy Raw Data'!AB$3,FALSE))/100</f>
        <v>0.42608193125781901</v>
      </c>
      <c r="J126" s="90">
        <f>(VLOOKUP($A125,'Occupancy Raw Data'!$B$8:$BE$51,'Occupancy Raw Data'!AC$3,FALSE))/100</f>
        <v>0.355267044889021</v>
      </c>
      <c r="K126" s="92">
        <f>(VLOOKUP($A125,'Occupancy Raw Data'!$B$8:$BE$51,'Occupancy Raw Data'!AE$3,FALSE))/100</f>
        <v>0.18261092282487698</v>
      </c>
      <c r="M126" s="89">
        <f>(VLOOKUP($A125,'ADR Raw Data'!$B$6:$BE$49,'ADR Raw Data'!T$1,FALSE))/100</f>
        <v>-2.6567179493028302E-2</v>
      </c>
      <c r="N126" s="90">
        <f>(VLOOKUP($A125,'ADR Raw Data'!$B$6:$BE$49,'ADR Raw Data'!U$1,FALSE))/100</f>
        <v>1.15591022546793E-2</v>
      </c>
      <c r="O126" s="90">
        <f>(VLOOKUP($A125,'ADR Raw Data'!$B$6:$BE$49,'ADR Raw Data'!V$1,FALSE))/100</f>
        <v>8.9352389425217411E-3</v>
      </c>
      <c r="P126" s="90">
        <f>(VLOOKUP($A125,'ADR Raw Data'!$B$6:$BE$49,'ADR Raw Data'!W$1,FALSE))/100</f>
        <v>1.95150614857393E-2</v>
      </c>
      <c r="Q126" s="90">
        <f>(VLOOKUP($A125,'ADR Raw Data'!$B$6:$BE$49,'ADR Raw Data'!X$1,FALSE))/100</f>
        <v>0.13252463899153899</v>
      </c>
      <c r="R126" s="90">
        <f>(VLOOKUP($A125,'ADR Raw Data'!$B$6:$BE$49,'ADR Raw Data'!Y$1,FALSE))/100</f>
        <v>3.2865040372863003E-2</v>
      </c>
      <c r="S126" s="91">
        <f>(VLOOKUP($A125,'ADR Raw Data'!$B$6:$BE$49,'ADR Raw Data'!AA$1,FALSE))/100</f>
        <v>0.15538675647474501</v>
      </c>
      <c r="T126" s="91">
        <f>(VLOOKUP($A125,'ADR Raw Data'!$B$6:$BE$49,'ADR Raw Data'!AB$1,FALSE))/100</f>
        <v>0.19102059760694201</v>
      </c>
      <c r="U126" s="90">
        <f>(VLOOKUP($A125,'ADR Raw Data'!$B$6:$BE$49,'ADR Raw Data'!AC$1,FALSE))/100</f>
        <v>0.17312477012938299</v>
      </c>
      <c r="V126" s="92">
        <f>(VLOOKUP($A125,'ADR Raw Data'!$B$6:$BE$49,'ADR Raw Data'!AE$1,FALSE))/100</f>
        <v>8.2603530941640899E-2</v>
      </c>
      <c r="X126" s="89">
        <f>(VLOOKUP($A125,'RevPAR Raw Data'!$B$6:$BE$43,'RevPAR Raw Data'!T$1,FALSE))/100</f>
        <v>1.5144834328954001E-2</v>
      </c>
      <c r="Y126" s="90">
        <f>(VLOOKUP($A125,'RevPAR Raw Data'!$B$6:$BE$43,'RevPAR Raw Data'!U$1,FALSE))/100</f>
        <v>9.2519727715697997E-2</v>
      </c>
      <c r="Z126" s="90">
        <f>(VLOOKUP($A125,'RevPAR Raw Data'!$B$6:$BE$43,'RevPAR Raw Data'!V$1,FALSE))/100</f>
        <v>8.0340363662944489E-2</v>
      </c>
      <c r="AA126" s="90">
        <f>(VLOOKUP($A125,'RevPAR Raw Data'!$B$6:$BE$43,'RevPAR Raw Data'!W$1,FALSE))/100</f>
        <v>0.12359808859891301</v>
      </c>
      <c r="AB126" s="90">
        <f>(VLOOKUP($A125,'RevPAR Raw Data'!$B$6:$BE$43,'RevPAR Raw Data'!X$1,FALSE))/100</f>
        <v>0.42094432826760403</v>
      </c>
      <c r="AC126" s="90">
        <f>(VLOOKUP($A125,'RevPAR Raw Data'!$B$6:$BE$43,'RevPAR Raw Data'!Y$1,FALSE))/100</f>
        <v>0.14750810124435099</v>
      </c>
      <c r="AD126" s="91">
        <f>(VLOOKUP($A125,'RevPAR Raw Data'!$B$6:$BE$43,'RevPAR Raw Data'!AA$1,FALSE))/100</f>
        <v>0.48942585609421002</v>
      </c>
      <c r="AE126" s="91">
        <f>(VLOOKUP($A125,'RevPAR Raw Data'!$B$6:$BE$43,'RevPAR Raw Data'!AB$1,FALSE))/100</f>
        <v>0.69849295400315103</v>
      </c>
      <c r="AF126" s="90">
        <f>(VLOOKUP($A125,'RevPAR Raw Data'!$B$6:$BE$43,'RevPAR Raw Data'!AC$1,FALSE))/100</f>
        <v>0.58989734049936204</v>
      </c>
      <c r="AG126" s="92">
        <f>(VLOOKUP($A125,'RevPAR Raw Data'!$B$6:$BE$43,'RevPAR Raw Data'!AE$1,FALSE))/100</f>
        <v>0.28029876078036398</v>
      </c>
    </row>
    <row r="127" spans="1:34">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c r="A128" s="116" t="s">
        <v>105</v>
      </c>
      <c r="B128" s="117">
        <f>(VLOOKUP($A128,'Occupancy Raw Data'!$B$8:$BE$45,'Occupancy Raw Data'!G$3,FALSE))/100</f>
        <v>0.42222963951935905</v>
      </c>
      <c r="C128" s="118">
        <f>(VLOOKUP($A128,'Occupancy Raw Data'!$B$8:$BE$45,'Occupancy Raw Data'!H$3,FALSE))/100</f>
        <v>0.58978638184245602</v>
      </c>
      <c r="D128" s="118">
        <f>(VLOOKUP($A128,'Occupancy Raw Data'!$B$8:$BE$45,'Occupancy Raw Data'!I$3,FALSE))/100</f>
        <v>0.72730307076101397</v>
      </c>
      <c r="E128" s="118">
        <f>(VLOOKUP($A128,'Occupancy Raw Data'!$B$8:$BE$45,'Occupancy Raw Data'!J$3,FALSE))/100</f>
        <v>0.72196261682242902</v>
      </c>
      <c r="F128" s="118">
        <f>(VLOOKUP($A128,'Occupancy Raw Data'!$B$8:$BE$45,'Occupancy Raw Data'!K$3,FALSE))/100</f>
        <v>0.84145527369826401</v>
      </c>
      <c r="G128" s="119">
        <f>(VLOOKUP($A128,'Occupancy Raw Data'!$B$8:$BE$45,'Occupancy Raw Data'!L$3,FALSE))/100</f>
        <v>0.66054739652870398</v>
      </c>
      <c r="H128" s="99">
        <f>(VLOOKUP($A128,'Occupancy Raw Data'!$B$8:$BE$45,'Occupancy Raw Data'!N$3,FALSE))/100</f>
        <v>0.95193591455273607</v>
      </c>
      <c r="I128" s="99">
        <f>(VLOOKUP($A128,'Occupancy Raw Data'!$B$8:$BE$45,'Occupancy Raw Data'!O$3,FALSE))/100</f>
        <v>0.96461949265687497</v>
      </c>
      <c r="J128" s="119">
        <f>(VLOOKUP($A128,'Occupancy Raw Data'!$B$8:$BE$45,'Occupancy Raw Data'!P$3,FALSE))/100</f>
        <v>0.95827770360480602</v>
      </c>
      <c r="K128" s="120">
        <f>(VLOOKUP($A128,'Occupancy Raw Data'!$B$8:$BE$45,'Occupancy Raw Data'!R$3,FALSE))/100</f>
        <v>0.74561319855044805</v>
      </c>
      <c r="M128" s="121">
        <f>VLOOKUP($A128,'ADR Raw Data'!$B$6:$BE$43,'ADR Raw Data'!G$1,FALSE)</f>
        <v>164.39305928853699</v>
      </c>
      <c r="N128" s="122">
        <f>VLOOKUP($A128,'ADR Raw Data'!$B$6:$BE$43,'ADR Raw Data'!H$1,FALSE)</f>
        <v>174.74046972269301</v>
      </c>
      <c r="O128" s="122">
        <f>VLOOKUP($A128,'ADR Raw Data'!$B$6:$BE$43,'ADR Raw Data'!I$1,FALSE)</f>
        <v>181.449518127581</v>
      </c>
      <c r="P128" s="122">
        <f>VLOOKUP($A128,'ADR Raw Data'!$B$6:$BE$43,'ADR Raw Data'!J$1,FALSE)</f>
        <v>192.47957928802501</v>
      </c>
      <c r="Q128" s="122">
        <f>VLOOKUP($A128,'ADR Raw Data'!$B$6:$BE$43,'ADR Raw Data'!K$1,FALSE)</f>
        <v>193.349912733042</v>
      </c>
      <c r="R128" s="123">
        <f>VLOOKUP($A128,'ADR Raw Data'!$B$6:$BE$43,'ADR Raw Data'!L$1,FALSE)</f>
        <v>183.513955533097</v>
      </c>
      <c r="S128" s="122">
        <f>VLOOKUP($A128,'ADR Raw Data'!$B$6:$BE$43,'ADR Raw Data'!N$1,FALSE)</f>
        <v>224.00503506311301</v>
      </c>
      <c r="T128" s="122">
        <f>VLOOKUP($A128,'ADR Raw Data'!$B$6:$BE$43,'ADR Raw Data'!O$1,FALSE)</f>
        <v>225.63471280276801</v>
      </c>
      <c r="U128" s="123">
        <f>VLOOKUP($A128,'ADR Raw Data'!$B$6:$BE$43,'ADR Raw Data'!P$1,FALSE)</f>
        <v>224.82526645767999</v>
      </c>
      <c r="V128" s="124">
        <f>VLOOKUP($A128,'ADR Raw Data'!$B$6:$BE$43,'ADR Raw Data'!R$1,FALSE)</f>
        <v>198.68371618596899</v>
      </c>
      <c r="X128" s="121">
        <f>VLOOKUP($A128,'RevPAR Raw Data'!$B$6:$BE$43,'RevPAR Raw Data'!G$1,FALSE)</f>
        <v>69.411622162883802</v>
      </c>
      <c r="Y128" s="122">
        <f>VLOOKUP($A128,'RevPAR Raw Data'!$B$6:$BE$43,'RevPAR Raw Data'!H$1,FALSE)</f>
        <v>103.059549399198</v>
      </c>
      <c r="Z128" s="122">
        <f>VLOOKUP($A128,'RevPAR Raw Data'!$B$6:$BE$43,'RevPAR Raw Data'!I$1,FALSE)</f>
        <v>131.968791722296</v>
      </c>
      <c r="AA128" s="122">
        <f>VLOOKUP($A128,'RevPAR Raw Data'!$B$6:$BE$43,'RevPAR Raw Data'!J$1,FALSE)</f>
        <v>138.96306074766301</v>
      </c>
      <c r="AB128" s="122">
        <f>VLOOKUP($A128,'RevPAR Raw Data'!$B$6:$BE$43,'RevPAR Raw Data'!K$1,FALSE)</f>
        <v>162.69530373831699</v>
      </c>
      <c r="AC128" s="123">
        <f>VLOOKUP($A128,'RevPAR Raw Data'!$B$6:$BE$43,'RevPAR Raw Data'!L$1,FALSE)</f>
        <v>121.21966555407199</v>
      </c>
      <c r="AD128" s="122">
        <f>VLOOKUP($A128,'RevPAR Raw Data'!$B$6:$BE$43,'RevPAR Raw Data'!N$1,FALSE)</f>
        <v>213.238437917222</v>
      </c>
      <c r="AE128" s="122">
        <f>VLOOKUP($A128,'RevPAR Raw Data'!$B$6:$BE$43,'RevPAR Raw Data'!O$1,FALSE)</f>
        <v>217.651642189586</v>
      </c>
      <c r="AF128" s="123">
        <f>VLOOKUP($A128,'RevPAR Raw Data'!$B$6:$BE$43,'RevPAR Raw Data'!P$1,FALSE)</f>
        <v>215.445040053404</v>
      </c>
      <c r="AG128" s="124">
        <f>VLOOKUP($A128,'RevPAR Raw Data'!$B$6:$BE$43,'RevPAR Raw Data'!R$1,FALSE)</f>
        <v>148.14120112530901</v>
      </c>
    </row>
    <row r="129" spans="1:33" ht="14.25">
      <c r="A129" s="101" t="s">
        <v>123</v>
      </c>
      <c r="B129" s="89">
        <f>(VLOOKUP($A128,'Occupancy Raw Data'!$B$8:$BE$51,'Occupancy Raw Data'!T$3,FALSE))/100</f>
        <v>0.20591039084842699</v>
      </c>
      <c r="C129" s="90">
        <f>(VLOOKUP($A128,'Occupancy Raw Data'!$B$8:$BE$51,'Occupancy Raw Data'!U$3,FALSE))/100</f>
        <v>0.18193979933110299</v>
      </c>
      <c r="D129" s="90">
        <f>(VLOOKUP($A128,'Occupancy Raw Data'!$B$8:$BE$51,'Occupancy Raw Data'!V$3,FALSE))/100</f>
        <v>8.3540527100944798E-2</v>
      </c>
      <c r="E129" s="90">
        <f>(VLOOKUP($A128,'Occupancy Raw Data'!$B$8:$BE$51,'Occupancy Raw Data'!W$3,FALSE))/100</f>
        <v>0.248124639353721</v>
      </c>
      <c r="F129" s="90">
        <f>(VLOOKUP($A128,'Occupancy Raw Data'!$B$8:$BE$51,'Occupancy Raw Data'!X$3,FALSE))/100</f>
        <v>0.67397078353253603</v>
      </c>
      <c r="G129" s="90">
        <f>(VLOOKUP($A128,'Occupancy Raw Data'!$B$8:$BE$51,'Occupancy Raw Data'!Y$3,FALSE))/100</f>
        <v>0.26956633307672501</v>
      </c>
      <c r="H129" s="91">
        <f>(VLOOKUP($A128,'Occupancy Raw Data'!$B$8:$BE$51,'Occupancy Raw Data'!AA$3,FALSE))/100</f>
        <v>0.508994708994708</v>
      </c>
      <c r="I129" s="91">
        <f>(VLOOKUP($A128,'Occupancy Raw Data'!$B$8:$BE$51,'Occupancy Raw Data'!AB$3,FALSE))/100</f>
        <v>0.50992685475444</v>
      </c>
      <c r="J129" s="90">
        <f>(VLOOKUP($A128,'Occupancy Raw Data'!$B$8:$BE$51,'Occupancy Raw Data'!AC$3,FALSE))/100</f>
        <v>0.50946372239747606</v>
      </c>
      <c r="K129" s="92">
        <f>(VLOOKUP($A128,'Occupancy Raw Data'!$B$8:$BE$51,'Occupancy Raw Data'!AE$3,FALSE))/100</f>
        <v>0.34824969822383101</v>
      </c>
      <c r="M129" s="89">
        <f>(VLOOKUP($A128,'ADR Raw Data'!$B$6:$BE$49,'ADR Raw Data'!T$1,FALSE))/100</f>
        <v>-1.9072615592705799E-2</v>
      </c>
      <c r="N129" s="90">
        <f>(VLOOKUP($A128,'ADR Raw Data'!$B$6:$BE$49,'ADR Raw Data'!U$1,FALSE))/100</f>
        <v>5.3573579018873097E-3</v>
      </c>
      <c r="O129" s="90">
        <f>(VLOOKUP($A128,'ADR Raw Data'!$B$6:$BE$49,'ADR Raw Data'!V$1,FALSE))/100</f>
        <v>2.7863341462550203E-2</v>
      </c>
      <c r="P129" s="90">
        <f>(VLOOKUP($A128,'ADR Raw Data'!$B$6:$BE$49,'ADR Raw Data'!W$1,FALSE))/100</f>
        <v>0.11590345608951499</v>
      </c>
      <c r="Q129" s="90">
        <f>(VLOOKUP($A128,'ADR Raw Data'!$B$6:$BE$49,'ADR Raw Data'!X$1,FALSE))/100</f>
        <v>0.11064036022902</v>
      </c>
      <c r="R129" s="90">
        <f>(VLOOKUP($A128,'ADR Raw Data'!$B$6:$BE$49,'ADR Raw Data'!Y$1,FALSE))/100</f>
        <v>5.8116935989460501E-2</v>
      </c>
      <c r="S129" s="91">
        <f>(VLOOKUP($A128,'ADR Raw Data'!$B$6:$BE$49,'ADR Raw Data'!AA$1,FALSE))/100</f>
        <v>0.25292201703269301</v>
      </c>
      <c r="T129" s="91">
        <f>(VLOOKUP($A128,'ADR Raw Data'!$B$6:$BE$49,'ADR Raw Data'!AB$1,FALSE))/100</f>
        <v>0.24266433935013701</v>
      </c>
      <c r="U129" s="90">
        <f>(VLOOKUP($A128,'ADR Raw Data'!$B$6:$BE$49,'ADR Raw Data'!AC$1,FALSE))/100</f>
        <v>0.24772254971643801</v>
      </c>
      <c r="V129" s="92">
        <f>(VLOOKUP($A128,'ADR Raw Data'!$B$6:$BE$49,'ADR Raw Data'!AE$1,FALSE))/100</f>
        <v>0.13113600344682902</v>
      </c>
      <c r="X129" s="89">
        <f>(VLOOKUP($A128,'RevPAR Raw Data'!$B$6:$BE$43,'RevPAR Raw Data'!T$1,FALSE))/100</f>
        <v>0.182910525524525</v>
      </c>
      <c r="Y129" s="90">
        <f>(VLOOKUP($A128,'RevPAR Raw Data'!$B$6:$BE$43,'RevPAR Raw Data'!U$1,FALSE))/100</f>
        <v>0.188271873854605</v>
      </c>
      <c r="Z129" s="90">
        <f>(VLOOKUP($A128,'RevPAR Raw Data'!$B$6:$BE$43,'RevPAR Raw Data'!V$1,FALSE))/100</f>
        <v>0.11373158679607</v>
      </c>
      <c r="AA129" s="90">
        <f>(VLOOKUP($A128,'RevPAR Raw Data'!$B$6:$BE$43,'RevPAR Raw Data'!W$1,FALSE))/100</f>
        <v>0.39278659868529803</v>
      </c>
      <c r="AB129" s="90">
        <f>(VLOOKUP($A128,'RevPAR Raw Data'!$B$6:$BE$43,'RevPAR Raw Data'!X$1,FALSE))/100</f>
        <v>0.85917951403543102</v>
      </c>
      <c r="AC129" s="90">
        <f>(VLOOKUP($A128,'RevPAR Raw Data'!$B$6:$BE$43,'RevPAR Raw Data'!Y$1,FALSE))/100</f>
        <v>0.34334963839051902</v>
      </c>
      <c r="AD129" s="91">
        <f>(VLOOKUP($A128,'RevPAR Raw Data'!$B$6:$BE$43,'RevPAR Raw Data'!AA$1,FALSE))/100</f>
        <v>0.89065269448531292</v>
      </c>
      <c r="AE129" s="91">
        <f>(VLOOKUP($A128,'RevPAR Raw Data'!$B$6:$BE$43,'RevPAR Raw Data'!AB$1,FALSE))/100</f>
        <v>0.87633225743045795</v>
      </c>
      <c r="AF129" s="90">
        <f>(VLOOKUP($A128,'RevPAR Raw Data'!$B$6:$BE$43,'RevPAR Raw Data'!AC$1,FALSE))/100</f>
        <v>0.88339192441424397</v>
      </c>
      <c r="AG129" s="92">
        <f>(VLOOKUP($A128,'RevPAR Raw Data'!$B$6:$BE$43,'RevPAR Raw Data'!AE$1,FALSE))/100</f>
        <v>0.52505377529729802</v>
      </c>
    </row>
    <row r="130" spans="1:33">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c r="A131" s="116" t="s">
        <v>90</v>
      </c>
      <c r="B131" s="117">
        <f>(VLOOKUP($A131,'Occupancy Raw Data'!$B$8:$BE$45,'Occupancy Raw Data'!G$3,FALSE))/100</f>
        <v>0.43512150389729398</v>
      </c>
      <c r="C131" s="118">
        <f>(VLOOKUP($A131,'Occupancy Raw Data'!$B$8:$BE$45,'Occupancy Raw Data'!H$3,FALSE))/100</f>
        <v>0.64179275561668903</v>
      </c>
      <c r="D131" s="118">
        <f>(VLOOKUP($A131,'Occupancy Raw Data'!$B$8:$BE$45,'Occupancy Raw Data'!I$3,FALSE))/100</f>
        <v>0.72581384685923789</v>
      </c>
      <c r="E131" s="118">
        <f>(VLOOKUP($A131,'Occupancy Raw Data'!$B$8:$BE$45,'Occupancy Raw Data'!J$3,FALSE))/100</f>
        <v>0.70724438331040806</v>
      </c>
      <c r="F131" s="118">
        <f>(VLOOKUP($A131,'Occupancy Raw Data'!$B$8:$BE$45,'Occupancy Raw Data'!K$3,FALSE))/100</f>
        <v>0.79585052728106309</v>
      </c>
      <c r="G131" s="119">
        <f>(VLOOKUP($A131,'Occupancy Raw Data'!$B$8:$BE$45,'Occupancy Raw Data'!L$3,FALSE))/100</f>
        <v>0.66116460339293892</v>
      </c>
      <c r="H131" s="99">
        <f>(VLOOKUP($A131,'Occupancy Raw Data'!$B$8:$BE$45,'Occupancy Raw Data'!N$3,FALSE))/100</f>
        <v>0.93156808803301205</v>
      </c>
      <c r="I131" s="99">
        <f>(VLOOKUP($A131,'Occupancy Raw Data'!$B$8:$BE$45,'Occupancy Raw Data'!O$3,FALSE))/100</f>
        <v>0.94245758826226511</v>
      </c>
      <c r="J131" s="119">
        <f>(VLOOKUP($A131,'Occupancy Raw Data'!$B$8:$BE$45,'Occupancy Raw Data'!P$3,FALSE))/100</f>
        <v>0.93701283814763803</v>
      </c>
      <c r="K131" s="120">
        <f>(VLOOKUP($A131,'Occupancy Raw Data'!$B$8:$BE$45,'Occupancy Raw Data'!R$3,FALSE))/100</f>
        <v>0.73997838475142397</v>
      </c>
      <c r="M131" s="121">
        <f>VLOOKUP($A131,'ADR Raw Data'!$B$6:$BE$43,'ADR Raw Data'!G$1,FALSE)</f>
        <v>94.698759220231807</v>
      </c>
      <c r="N131" s="122">
        <f>VLOOKUP($A131,'ADR Raw Data'!$B$6:$BE$43,'ADR Raw Data'!H$1,FALSE)</f>
        <v>107.01816038578301</v>
      </c>
      <c r="O131" s="122">
        <f>VLOOKUP($A131,'ADR Raw Data'!$B$6:$BE$43,'ADR Raw Data'!I$1,FALSE)</f>
        <v>112.352143082754</v>
      </c>
      <c r="P131" s="122">
        <f>VLOOKUP($A131,'ADR Raw Data'!$B$6:$BE$43,'ADR Raw Data'!J$1,FALSE)</f>
        <v>111.117176661264</v>
      </c>
      <c r="Q131" s="122">
        <f>VLOOKUP($A131,'ADR Raw Data'!$B$6:$BE$43,'ADR Raw Data'!K$1,FALSE)</f>
        <v>127.36994670891499</v>
      </c>
      <c r="R131" s="123">
        <f>VLOOKUP($A131,'ADR Raw Data'!$B$6:$BE$43,'ADR Raw Data'!L$1,FALSE)</f>
        <v>112.34422538141401</v>
      </c>
      <c r="S131" s="122">
        <f>VLOOKUP($A131,'ADR Raw Data'!$B$6:$BE$43,'ADR Raw Data'!N$1,FALSE)</f>
        <v>150.24301833394799</v>
      </c>
      <c r="T131" s="122">
        <f>VLOOKUP($A131,'ADR Raw Data'!$B$6:$BE$43,'ADR Raw Data'!O$1,FALSE)</f>
        <v>150.37290683531899</v>
      </c>
      <c r="U131" s="123">
        <f>VLOOKUP($A131,'ADR Raw Data'!$B$6:$BE$43,'ADR Raw Data'!P$1,FALSE)</f>
        <v>150.30833995962999</v>
      </c>
      <c r="V131" s="124">
        <f>VLOOKUP($A131,'ADR Raw Data'!$B$6:$BE$43,'ADR Raw Data'!R$1,FALSE)</f>
        <v>126.07932262276201</v>
      </c>
      <c r="X131" s="121">
        <f>VLOOKUP($A131,'RevPAR Raw Data'!$B$6:$BE$43,'RevPAR Raw Data'!G$1,FALSE)</f>
        <v>41.205466529115</v>
      </c>
      <c r="Y131" s="122">
        <f>VLOOKUP($A131,'RevPAR Raw Data'!$B$6:$BE$43,'RevPAR Raw Data'!H$1,FALSE)</f>
        <v>68.683480055020596</v>
      </c>
      <c r="Z131" s="122">
        <f>VLOOKUP($A131,'RevPAR Raw Data'!$B$6:$BE$43,'RevPAR Raw Data'!I$1,FALSE)</f>
        <v>81.546741173773398</v>
      </c>
      <c r="AA131" s="122">
        <f>VLOOKUP($A131,'RevPAR Raw Data'!$B$6:$BE$43,'RevPAR Raw Data'!J$1,FALSE)</f>
        <v>78.586999082989394</v>
      </c>
      <c r="AB131" s="122">
        <f>VLOOKUP($A131,'RevPAR Raw Data'!$B$6:$BE$43,'RevPAR Raw Data'!K$1,FALSE)</f>
        <v>101.367439248051</v>
      </c>
      <c r="AC131" s="123">
        <f>VLOOKUP($A131,'RevPAR Raw Data'!$B$6:$BE$43,'RevPAR Raw Data'!L$1,FALSE)</f>
        <v>74.278025217790002</v>
      </c>
      <c r="AD131" s="122">
        <f>VLOOKUP($A131,'RevPAR Raw Data'!$B$6:$BE$43,'RevPAR Raw Data'!N$1,FALSE)</f>
        <v>139.961601329665</v>
      </c>
      <c r="AE131" s="122">
        <f>VLOOKUP($A131,'RevPAR Raw Data'!$B$6:$BE$43,'RevPAR Raw Data'!O$1,FALSE)</f>
        <v>141.720087116001</v>
      </c>
      <c r="AF131" s="123">
        <f>VLOOKUP($A131,'RevPAR Raw Data'!$B$6:$BE$43,'RevPAR Raw Data'!P$1,FALSE)</f>
        <v>140.840844222833</v>
      </c>
      <c r="AG131" s="124">
        <f>VLOOKUP($A131,'RevPAR Raw Data'!$B$6:$BE$43,'RevPAR Raw Data'!R$1,FALSE)</f>
        <v>93.295973504945295</v>
      </c>
    </row>
    <row r="132" spans="1:33" ht="14.25">
      <c r="A132" s="101" t="s">
        <v>123</v>
      </c>
      <c r="B132" s="89">
        <f>(VLOOKUP($A131,'Occupancy Raw Data'!$B$8:$BE$51,'Occupancy Raw Data'!T$3,FALSE))/100</f>
        <v>-2.1899240486956399E-2</v>
      </c>
      <c r="C132" s="90">
        <f>(VLOOKUP($A131,'Occupancy Raw Data'!$B$8:$BE$51,'Occupancy Raw Data'!U$3,FALSE))/100</f>
        <v>9.4658351701623691E-2</v>
      </c>
      <c r="D132" s="90">
        <f>(VLOOKUP($A131,'Occupancy Raw Data'!$B$8:$BE$51,'Occupancy Raw Data'!V$3,FALSE))/100</f>
        <v>0.104926174874097</v>
      </c>
      <c r="E132" s="90">
        <f>(VLOOKUP($A131,'Occupancy Raw Data'!$B$8:$BE$51,'Occupancy Raw Data'!W$3,FALSE))/100</f>
        <v>7.7855658185552304E-2</v>
      </c>
      <c r="F132" s="90">
        <f>(VLOOKUP($A131,'Occupancy Raw Data'!$B$8:$BE$51,'Occupancy Raw Data'!X$3,FALSE))/100</f>
        <v>0.34182391383977395</v>
      </c>
      <c r="G132" s="90">
        <f>(VLOOKUP($A131,'Occupancy Raw Data'!$B$8:$BE$51,'Occupancy Raw Data'!Y$3,FALSE))/100</f>
        <v>0.125456507992455</v>
      </c>
      <c r="H132" s="91">
        <f>(VLOOKUP($A131,'Occupancy Raw Data'!$B$8:$BE$51,'Occupancy Raw Data'!AA$3,FALSE))/100</f>
        <v>0.25946411243693102</v>
      </c>
      <c r="I132" s="91">
        <f>(VLOOKUP($A131,'Occupancy Raw Data'!$B$8:$BE$51,'Occupancy Raw Data'!AB$3,FALSE))/100</f>
        <v>0.35917703092202302</v>
      </c>
      <c r="J132" s="90">
        <f>(VLOOKUP($A131,'Occupancy Raw Data'!$B$8:$BE$51,'Occupancy Raw Data'!AC$3,FALSE))/100</f>
        <v>0.30771147922897901</v>
      </c>
      <c r="K132" s="92">
        <f>(VLOOKUP($A131,'Occupancy Raw Data'!$B$8:$BE$51,'Occupancy Raw Data'!AE$3,FALSE))/100</f>
        <v>0.18521839373447802</v>
      </c>
      <c r="M132" s="89">
        <f>(VLOOKUP($A131,'ADR Raw Data'!$B$6:$BE$49,'ADR Raw Data'!T$1,FALSE))/100</f>
        <v>-1.6472602432365799E-2</v>
      </c>
      <c r="N132" s="90">
        <f>(VLOOKUP($A131,'ADR Raw Data'!$B$6:$BE$49,'ADR Raw Data'!U$1,FALSE))/100</f>
        <v>-8.3204645951240504E-3</v>
      </c>
      <c r="O132" s="90">
        <f>(VLOOKUP($A131,'ADR Raw Data'!$B$6:$BE$49,'ADR Raw Data'!V$1,FALSE))/100</f>
        <v>4.5455633425319801E-3</v>
      </c>
      <c r="P132" s="90">
        <f>(VLOOKUP($A131,'ADR Raw Data'!$B$6:$BE$49,'ADR Raw Data'!W$1,FALSE))/100</f>
        <v>1.32667602927077E-3</v>
      </c>
      <c r="Q132" s="90">
        <f>(VLOOKUP($A131,'ADR Raw Data'!$B$6:$BE$49,'ADR Raw Data'!X$1,FALSE))/100</f>
        <v>0.16706678106650799</v>
      </c>
      <c r="R132" s="90">
        <f>(VLOOKUP($A131,'ADR Raw Data'!$B$6:$BE$49,'ADR Raw Data'!Y$1,FALSE))/100</f>
        <v>4.0594746610000801E-2</v>
      </c>
      <c r="S132" s="91">
        <f>(VLOOKUP($A131,'ADR Raw Data'!$B$6:$BE$49,'ADR Raw Data'!AA$1,FALSE))/100</f>
        <v>0.17306807135287902</v>
      </c>
      <c r="T132" s="91">
        <f>(VLOOKUP($A131,'ADR Raw Data'!$B$6:$BE$49,'ADR Raw Data'!AB$1,FALSE))/100</f>
        <v>0.187767965804707</v>
      </c>
      <c r="U132" s="90">
        <f>(VLOOKUP($A131,'ADR Raw Data'!$B$6:$BE$49,'ADR Raw Data'!AC$1,FALSE))/100</f>
        <v>0.18015768594097298</v>
      </c>
      <c r="V132" s="92">
        <f>(VLOOKUP($A131,'ADR Raw Data'!$B$6:$BE$49,'ADR Raw Data'!AE$1,FALSE))/100</f>
        <v>0.10283122697870001</v>
      </c>
      <c r="X132" s="89">
        <f>(VLOOKUP($A131,'RevPAR Raw Data'!$B$6:$BE$43,'RevPAR Raw Data'!T$1,FALSE))/100</f>
        <v>-3.8011105437209897E-2</v>
      </c>
      <c r="Y132" s="90">
        <f>(VLOOKUP($A131,'RevPAR Raw Data'!$B$6:$BE$43,'RevPAR Raw Data'!U$1,FALSE))/100</f>
        <v>8.5550285642533502E-2</v>
      </c>
      <c r="Z132" s="90">
        <f>(VLOOKUP($A131,'RevPAR Raw Data'!$B$6:$BE$43,'RevPAR Raw Data'!V$1,FALSE))/100</f>
        <v>0.10994868679080901</v>
      </c>
      <c r="AA132" s="90">
        <f>(VLOOKUP($A131,'RevPAR Raw Data'!$B$6:$BE$43,'RevPAR Raw Data'!W$1,FALSE))/100</f>
        <v>7.9285623450280895E-2</v>
      </c>
      <c r="AB132" s="90">
        <f>(VLOOKUP($A131,'RevPAR Raw Data'!$B$6:$BE$43,'RevPAR Raw Data'!X$1,FALSE))/100</f>
        <v>0.56599811588304905</v>
      </c>
      <c r="AC132" s="90">
        <f>(VLOOKUP($A131,'RevPAR Raw Data'!$B$6:$BE$43,'RevPAR Raw Data'!Y$1,FALSE))/100</f>
        <v>0.171144129754985</v>
      </c>
      <c r="AD132" s="91">
        <f>(VLOOKUP($A131,'RevPAR Raw Data'!$B$6:$BE$43,'RevPAR Raw Data'!AA$1,FALSE))/100</f>
        <v>0.477437137314556</v>
      </c>
      <c r="AE132" s="91">
        <f>(VLOOKUP($A131,'RevPAR Raw Data'!$B$6:$BE$43,'RevPAR Raw Data'!AB$1,FALSE))/100</f>
        <v>0.61438693718673398</v>
      </c>
      <c r="AF132" s="90">
        <f>(VLOOKUP($A131,'RevPAR Raw Data'!$B$6:$BE$43,'RevPAR Raw Data'!AC$1,FALSE))/100</f>
        <v>0.54330575320531804</v>
      </c>
      <c r="AG132" s="92">
        <f>(VLOOKUP($A131,'RevPAR Raw Data'!$B$6:$BE$43,'RevPAR Raw Data'!AE$1,FALSE))/100</f>
        <v>0.30709585539991902</v>
      </c>
    </row>
    <row r="133" spans="1:33">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c r="A134" s="116" t="s">
        <v>44</v>
      </c>
      <c r="B134" s="117">
        <f>(VLOOKUP($A134,'Occupancy Raw Data'!$B$8:$BE$45,'Occupancy Raw Data'!G$3,FALSE))/100</f>
        <v>0.46269931662870101</v>
      </c>
      <c r="C134" s="118">
        <f>(VLOOKUP($A134,'Occupancy Raw Data'!$B$8:$BE$45,'Occupancy Raw Data'!H$3,FALSE))/100</f>
        <v>0.57687927107061499</v>
      </c>
      <c r="D134" s="118">
        <f>(VLOOKUP($A134,'Occupancy Raw Data'!$B$8:$BE$45,'Occupancy Raw Data'!I$3,FALSE))/100</f>
        <v>0.63211845102505604</v>
      </c>
      <c r="E134" s="118">
        <f>(VLOOKUP($A134,'Occupancy Raw Data'!$B$8:$BE$45,'Occupancy Raw Data'!J$3,FALSE))/100</f>
        <v>0.61845102505694693</v>
      </c>
      <c r="F134" s="118">
        <f>(VLOOKUP($A134,'Occupancy Raw Data'!$B$8:$BE$45,'Occupancy Raw Data'!K$3,FALSE))/100</f>
        <v>0.81748291571753895</v>
      </c>
      <c r="G134" s="119">
        <f>(VLOOKUP($A134,'Occupancy Raw Data'!$B$8:$BE$45,'Occupancy Raw Data'!L$3,FALSE))/100</f>
        <v>0.62152619589977198</v>
      </c>
      <c r="H134" s="99">
        <f>(VLOOKUP($A134,'Occupancy Raw Data'!$B$8:$BE$45,'Occupancy Raw Data'!N$3,FALSE))/100</f>
        <v>0.9236902050113891</v>
      </c>
      <c r="I134" s="99">
        <f>(VLOOKUP($A134,'Occupancy Raw Data'!$B$8:$BE$45,'Occupancy Raw Data'!O$3,FALSE))/100</f>
        <v>0.92511389521639997</v>
      </c>
      <c r="J134" s="119">
        <f>(VLOOKUP($A134,'Occupancy Raw Data'!$B$8:$BE$45,'Occupancy Raw Data'!P$3,FALSE))/100</f>
        <v>0.92440205011389498</v>
      </c>
      <c r="K134" s="120">
        <f>(VLOOKUP($A134,'Occupancy Raw Data'!$B$8:$BE$45,'Occupancy Raw Data'!R$3,FALSE))/100</f>
        <v>0.70806215424666408</v>
      </c>
      <c r="M134" s="121">
        <f>VLOOKUP($A134,'ADR Raw Data'!$B$6:$BE$43,'ADR Raw Data'!G$1,FALSE)</f>
        <v>79.787173046153796</v>
      </c>
      <c r="N134" s="122">
        <f>VLOOKUP($A134,'ADR Raw Data'!$B$6:$BE$43,'ADR Raw Data'!H$1,FALSE)</f>
        <v>85.923396051332602</v>
      </c>
      <c r="O134" s="122">
        <f>VLOOKUP($A134,'ADR Raw Data'!$B$6:$BE$43,'ADR Raw Data'!I$1,FALSE)</f>
        <v>87.927475585585498</v>
      </c>
      <c r="P134" s="122">
        <f>VLOOKUP($A134,'ADR Raw Data'!$B$6:$BE$43,'ADR Raw Data'!J$1,FALSE)</f>
        <v>87.567792725598494</v>
      </c>
      <c r="Q134" s="122">
        <f>VLOOKUP($A134,'ADR Raw Data'!$B$6:$BE$43,'ADR Raw Data'!K$1,FALSE)</f>
        <v>112.223589481017</v>
      </c>
      <c r="R134" s="123">
        <f>VLOOKUP($A134,'ADR Raw Data'!$B$6:$BE$43,'ADR Raw Data'!L$1,FALSE)</f>
        <v>92.663104599596807</v>
      </c>
      <c r="S134" s="122">
        <f>VLOOKUP($A134,'ADR Raw Data'!$B$6:$BE$43,'ADR Raw Data'!N$1,FALSE)</f>
        <v>132.479823736128</v>
      </c>
      <c r="T134" s="122">
        <f>VLOOKUP($A134,'ADR Raw Data'!$B$6:$BE$43,'ADR Raw Data'!O$1,FALSE)</f>
        <v>132.832629824561</v>
      </c>
      <c r="U134" s="123">
        <f>VLOOKUP($A134,'ADR Raw Data'!$B$6:$BE$43,'ADR Raw Data'!P$1,FALSE)</f>
        <v>132.65636262128399</v>
      </c>
      <c r="V134" s="124">
        <f>VLOOKUP($A134,'ADR Raw Data'!$B$6:$BE$43,'ADR Raw Data'!R$1,FALSE)</f>
        <v>107.58102407651999</v>
      </c>
      <c r="X134" s="121">
        <f>VLOOKUP($A134,'RevPAR Raw Data'!$B$6:$BE$43,'RevPAR Raw Data'!G$1,FALSE)</f>
        <v>36.917470444191302</v>
      </c>
      <c r="Y134" s="122">
        <f>VLOOKUP($A134,'RevPAR Raw Data'!$B$6:$BE$43,'RevPAR Raw Data'!H$1,FALSE)</f>
        <v>49.567426082004502</v>
      </c>
      <c r="Z134" s="122">
        <f>VLOOKUP($A134,'RevPAR Raw Data'!$B$6:$BE$43,'RevPAR Raw Data'!I$1,FALSE)</f>
        <v>55.580579669703802</v>
      </c>
      <c r="AA134" s="122">
        <f>VLOOKUP($A134,'RevPAR Raw Data'!$B$6:$BE$43,'RevPAR Raw Data'!J$1,FALSE)</f>
        <v>54.156391173120703</v>
      </c>
      <c r="AB134" s="122">
        <f>VLOOKUP($A134,'RevPAR Raw Data'!$B$6:$BE$43,'RevPAR Raw Data'!K$1,FALSE)</f>
        <v>91.740867141229998</v>
      </c>
      <c r="AC134" s="123">
        <f>VLOOKUP($A134,'RevPAR Raw Data'!$B$6:$BE$43,'RevPAR Raw Data'!L$1,FALSE)</f>
        <v>57.592546902050103</v>
      </c>
      <c r="AD134" s="122">
        <f>VLOOKUP($A134,'RevPAR Raw Data'!$B$6:$BE$43,'RevPAR Raw Data'!N$1,FALSE)</f>
        <v>122.370315546697</v>
      </c>
      <c r="AE134" s="122">
        <f>VLOOKUP($A134,'RevPAR Raw Data'!$B$6:$BE$43,'RevPAR Raw Data'!O$1,FALSE)</f>
        <v>122.88531158883799</v>
      </c>
      <c r="AF134" s="123">
        <f>VLOOKUP($A134,'RevPAR Raw Data'!$B$6:$BE$43,'RevPAR Raw Data'!P$1,FALSE)</f>
        <v>122.62781356776701</v>
      </c>
      <c r="AG134" s="124">
        <f>VLOOKUP($A134,'RevPAR Raw Data'!$B$6:$BE$43,'RevPAR Raw Data'!R$1,FALSE)</f>
        <v>76.174051663683599</v>
      </c>
    </row>
    <row r="135" spans="1:33" thickBot="1">
      <c r="A135" s="105" t="s">
        <v>123</v>
      </c>
      <c r="B135" s="95">
        <f>(VLOOKUP($A134,'Occupancy Raw Data'!$B$8:$BE$51,'Occupancy Raw Data'!T$3,FALSE))/100</f>
        <v>5.8631921824104198E-2</v>
      </c>
      <c r="C135" s="96">
        <f>(VLOOKUP($A134,'Occupancy Raw Data'!$B$8:$BE$51,'Occupancy Raw Data'!U$3,FALSE))/100</f>
        <v>8.9247311827956893E-2</v>
      </c>
      <c r="D135" s="96">
        <f>(VLOOKUP($A134,'Occupancy Raw Data'!$B$8:$BE$51,'Occupancy Raw Data'!V$3,FALSE))/100</f>
        <v>0.140801644398766</v>
      </c>
      <c r="E135" s="96">
        <f>(VLOOKUP($A134,'Occupancy Raw Data'!$B$8:$BE$51,'Occupancy Raw Data'!W$3,FALSE))/100</f>
        <v>9.4758064516129004E-2</v>
      </c>
      <c r="F135" s="96">
        <f>(VLOOKUP($A134,'Occupancy Raw Data'!$B$8:$BE$51,'Occupancy Raw Data'!X$3,FALSE))/100</f>
        <v>0.53283502402562699</v>
      </c>
      <c r="G135" s="96">
        <f>(VLOOKUP($A134,'Occupancy Raw Data'!$B$8:$BE$51,'Occupancy Raw Data'!Y$3,FALSE))/100</f>
        <v>0.18656229615133701</v>
      </c>
      <c r="H135" s="97">
        <f>(VLOOKUP($A134,'Occupancy Raw Data'!$B$8:$BE$51,'Occupancy Raw Data'!AA$3,FALSE))/100</f>
        <v>0.64004044489383205</v>
      </c>
      <c r="I135" s="97">
        <f>(VLOOKUP($A134,'Occupancy Raw Data'!$B$8:$BE$51,'Occupancy Raw Data'!AB$3,FALSE))/100</f>
        <v>0.57412790697674398</v>
      </c>
      <c r="J135" s="96">
        <f>(VLOOKUP($A134,'Occupancy Raw Data'!$B$8:$BE$51,'Occupancy Raw Data'!AC$3,FALSE))/100</f>
        <v>0.60638297872340408</v>
      </c>
      <c r="K135" s="98">
        <f>(VLOOKUP($A134,'Occupancy Raw Data'!$B$8:$BE$51,'Occupancy Raw Data'!AE$3,FALSE))/100</f>
        <v>0.31472809667673701</v>
      </c>
      <c r="M135" s="95">
        <f>(VLOOKUP($A134,'ADR Raw Data'!$B$6:$BE$49,'ADR Raw Data'!T$1,FALSE))/100</f>
        <v>-7.6450129026570599E-2</v>
      </c>
      <c r="N135" s="96">
        <f>(VLOOKUP($A134,'ADR Raw Data'!$B$6:$BE$49,'ADR Raw Data'!U$1,FALSE))/100</f>
        <v>-8.2076827294654403E-3</v>
      </c>
      <c r="O135" s="96">
        <f>(VLOOKUP($A134,'ADR Raw Data'!$B$6:$BE$49,'ADR Raw Data'!V$1,FALSE))/100</f>
        <v>4.0079043475802698E-3</v>
      </c>
      <c r="P135" s="96">
        <f>(VLOOKUP($A134,'ADR Raw Data'!$B$6:$BE$49,'ADR Raw Data'!W$1,FALSE))/100</f>
        <v>-4.4338109799546499E-2</v>
      </c>
      <c r="Q135" s="96">
        <f>(VLOOKUP($A134,'ADR Raw Data'!$B$6:$BE$49,'ADR Raw Data'!X$1,FALSE))/100</f>
        <v>0.28174721419899501</v>
      </c>
      <c r="R135" s="96">
        <f>(VLOOKUP($A134,'ADR Raw Data'!$B$6:$BE$49,'ADR Raw Data'!Y$1,FALSE))/100</f>
        <v>5.2291472588546994E-2</v>
      </c>
      <c r="S135" s="97">
        <f>(VLOOKUP($A134,'ADR Raw Data'!$B$6:$BE$49,'ADR Raw Data'!AA$1,FALSE))/100</f>
        <v>0.39933750298256099</v>
      </c>
      <c r="T135" s="97">
        <f>(VLOOKUP($A134,'ADR Raw Data'!$B$6:$BE$49,'ADR Raw Data'!AB$1,FALSE))/100</f>
        <v>0.34677094755746196</v>
      </c>
      <c r="U135" s="96">
        <f>(VLOOKUP($A134,'ADR Raw Data'!$B$6:$BE$49,'ADR Raw Data'!AC$1,FALSE))/100</f>
        <v>0.37192001642688</v>
      </c>
      <c r="V135" s="98">
        <f>(VLOOKUP($A134,'ADR Raw Data'!$B$6:$BE$49,'ADR Raw Data'!AE$1,FALSE))/100</f>
        <v>0.18618837388770501</v>
      </c>
      <c r="X135" s="95">
        <f>(VLOOKUP($A134,'RevPAR Raw Data'!$B$6:$BE$43,'RevPAR Raw Data'!T$1,FALSE))/100</f>
        <v>-2.2300625190994898E-2</v>
      </c>
      <c r="Y135" s="96">
        <f>(VLOOKUP($A134,'RevPAR Raw Data'!$B$6:$BE$43,'RevPAR Raw Data'!U$1,FALSE))/100</f>
        <v>8.0307115478550004E-2</v>
      </c>
      <c r="Z135" s="96">
        <f>(VLOOKUP($A134,'RevPAR Raw Data'!$B$6:$BE$43,'RevPAR Raw Data'!V$1,FALSE))/100</f>
        <v>0.145373868269079</v>
      </c>
      <c r="AA135" s="96">
        <f>(VLOOKUP($A134,'RevPAR Raw Data'!$B$6:$BE$43,'RevPAR Raw Data'!W$1,FALSE))/100</f>
        <v>4.6218561247673796E-2</v>
      </c>
      <c r="AB135" s="96">
        <f>(VLOOKUP($A134,'RevPAR Raw Data'!$B$6:$BE$43,'RevPAR Raw Data'!X$1,FALSE))/100</f>
        <v>0.96470702187149693</v>
      </c>
      <c r="AC135" s="96">
        <f>(VLOOKUP($A134,'RevPAR Raw Data'!$B$6:$BE$43,'RevPAR Raw Data'!Y$1,FALSE))/100</f>
        <v>0.24860938593513801</v>
      </c>
      <c r="AD135" s="97">
        <f>(VLOOKUP($A134,'RevPAR Raw Data'!$B$6:$BE$43,'RevPAR Raw Data'!AA$1,FALSE))/100</f>
        <v>1.2949701009481398</v>
      </c>
      <c r="AE135" s="97">
        <f>(VLOOKUP($A134,'RevPAR Raw Data'!$B$6:$BE$43,'RevPAR Raw Data'!AB$1,FALSE))/100</f>
        <v>1.11998973285571</v>
      </c>
      <c r="AF135" s="96">
        <f>(VLOOKUP($A134,'RevPAR Raw Data'!$B$6:$BE$43,'RevPAR Raw Data'!AC$1,FALSE))/100</f>
        <v>1.20382896255807</v>
      </c>
      <c r="AG135" s="98">
        <f>(VLOOKUP($A134,'RevPAR Raw Data'!$B$6:$BE$43,'RevPAR Raw Data'!AE$1,FALSE))/100</f>
        <v>0.55951518310145598</v>
      </c>
    </row>
    <row r="136" spans="1:33" ht="14.25" customHeight="1">
      <c r="A136" s="212" t="s">
        <v>118</v>
      </c>
      <c r="B136" s="213"/>
      <c r="C136" s="213"/>
      <c r="D136" s="213"/>
      <c r="E136" s="213"/>
      <c r="F136" s="213"/>
      <c r="G136" s="213"/>
      <c r="H136" s="213"/>
      <c r="I136" s="213"/>
      <c r="J136" s="213"/>
      <c r="K136" s="213"/>
      <c r="AG136" s="144"/>
    </row>
    <row r="137" spans="1:33">
      <c r="A137" s="212"/>
      <c r="B137" s="213"/>
      <c r="C137" s="213"/>
      <c r="D137" s="213"/>
      <c r="E137" s="213"/>
      <c r="F137" s="213"/>
      <c r="G137" s="213"/>
      <c r="H137" s="213"/>
      <c r="I137" s="213"/>
      <c r="J137" s="213"/>
      <c r="K137" s="213"/>
      <c r="AG137" s="144"/>
    </row>
    <row r="138" spans="1:33" ht="15.75" thickBot="1">
      <c r="A138" s="214"/>
      <c r="B138" s="215"/>
      <c r="C138" s="215"/>
      <c r="D138" s="215"/>
      <c r="E138" s="215"/>
      <c r="F138" s="215"/>
      <c r="G138" s="215"/>
      <c r="H138" s="215"/>
      <c r="I138" s="215"/>
      <c r="J138" s="215"/>
      <c r="K138" s="215"/>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A136:K138"/>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H4" activePane="bottomRight" state="frozen"/>
      <selection sqref="A1:A3"/>
      <selection pane="topRight" sqref="A1:A3"/>
      <selection pane="bottomLeft" sqref="A1:A3"/>
      <selection pane="bottomRight" activeCell="AF8" sqref="AF8"/>
    </sheetView>
  </sheetViews>
  <sheetFormatPr defaultColWidth="9.140625" defaultRowHeight="15"/>
  <cols>
    <col min="1" max="1" width="44.7109375" style="102" customWidth="1"/>
    <col min="2" max="6" width="8.85546875" style="102" customWidth="1"/>
    <col min="7" max="7" width="8.85546875" style="108" customWidth="1"/>
    <col min="8" max="9" width="8.85546875" style="102" customWidth="1"/>
    <col min="10" max="10" width="8.140625" style="108" customWidth="1"/>
    <col min="11" max="11" width="8.85546875" style="108" customWidth="1"/>
    <col min="12" max="12" width="2.7109375" style="102" customWidth="1"/>
    <col min="13" max="22" width="8.7109375" style="102" customWidth="1"/>
    <col min="23" max="23" width="2.7109375" style="102" customWidth="1"/>
    <col min="24" max="31" width="8.85546875" style="102" customWidth="1"/>
    <col min="32" max="32" width="8.28515625" style="102" customWidth="1"/>
    <col min="33" max="33" width="8.85546875" style="102" customWidth="1"/>
    <col min="34" max="16384" width="9.140625" style="102"/>
  </cols>
  <sheetData>
    <row r="1" spans="1:33">
      <c r="A1" s="248" t="str">
        <f>'Occupancy Raw Data'!B2</f>
        <v>March 2 - March 29, 2025
Rolling-28 Day Period</v>
      </c>
      <c r="B1" s="203" t="s">
        <v>66</v>
      </c>
      <c r="C1" s="204"/>
      <c r="D1" s="204"/>
      <c r="E1" s="204"/>
      <c r="F1" s="204"/>
      <c r="G1" s="204"/>
      <c r="H1" s="204"/>
      <c r="I1" s="204"/>
      <c r="J1" s="204"/>
      <c r="K1" s="205"/>
      <c r="L1" s="106"/>
      <c r="M1" s="203" t="s">
        <v>67</v>
      </c>
      <c r="N1" s="204"/>
      <c r="O1" s="204"/>
      <c r="P1" s="204"/>
      <c r="Q1" s="204"/>
      <c r="R1" s="204"/>
      <c r="S1" s="204"/>
      <c r="T1" s="204"/>
      <c r="U1" s="204"/>
      <c r="V1" s="205"/>
      <c r="W1" s="106"/>
      <c r="X1" s="203" t="s">
        <v>68</v>
      </c>
      <c r="Y1" s="204"/>
      <c r="Z1" s="204"/>
      <c r="AA1" s="204"/>
      <c r="AB1" s="204"/>
      <c r="AC1" s="204"/>
      <c r="AD1" s="204"/>
      <c r="AE1" s="204"/>
      <c r="AF1" s="204"/>
      <c r="AG1" s="205"/>
    </row>
    <row r="2" spans="1:33">
      <c r="A2" s="249"/>
      <c r="B2" s="107"/>
      <c r="C2" s="108"/>
      <c r="D2" s="108"/>
      <c r="E2" s="108"/>
      <c r="F2" s="109"/>
      <c r="G2" s="206" t="s">
        <v>64</v>
      </c>
      <c r="H2" s="108"/>
      <c r="I2" s="108"/>
      <c r="J2" s="206" t="s">
        <v>65</v>
      </c>
      <c r="K2" s="208" t="s">
        <v>56</v>
      </c>
      <c r="L2" s="103"/>
      <c r="M2" s="110"/>
      <c r="N2" s="111"/>
      <c r="O2" s="111"/>
      <c r="P2" s="111"/>
      <c r="Q2" s="111"/>
      <c r="R2" s="210" t="s">
        <v>64</v>
      </c>
      <c r="S2" s="112"/>
      <c r="T2" s="112"/>
      <c r="U2" s="210" t="s">
        <v>65</v>
      </c>
      <c r="V2" s="211" t="s">
        <v>56</v>
      </c>
      <c r="W2" s="103"/>
      <c r="X2" s="110"/>
      <c r="Y2" s="111"/>
      <c r="Z2" s="111"/>
      <c r="AA2" s="111"/>
      <c r="AB2" s="111"/>
      <c r="AC2" s="210" t="s">
        <v>64</v>
      </c>
      <c r="AD2" s="112"/>
      <c r="AE2" s="112"/>
      <c r="AF2" s="210" t="s">
        <v>65</v>
      </c>
      <c r="AG2" s="211" t="s">
        <v>56</v>
      </c>
    </row>
    <row r="3" spans="1:33">
      <c r="A3" s="250"/>
      <c r="B3" s="113" t="s">
        <v>57</v>
      </c>
      <c r="C3" s="114" t="s">
        <v>58</v>
      </c>
      <c r="D3" s="114" t="s">
        <v>59</v>
      </c>
      <c r="E3" s="114" t="s">
        <v>60</v>
      </c>
      <c r="F3" s="115" t="s">
        <v>61</v>
      </c>
      <c r="G3" s="207"/>
      <c r="H3" s="114" t="s">
        <v>62</v>
      </c>
      <c r="I3" s="114" t="s">
        <v>63</v>
      </c>
      <c r="J3" s="207"/>
      <c r="K3" s="209"/>
      <c r="L3" s="103"/>
      <c r="M3" s="113" t="s">
        <v>57</v>
      </c>
      <c r="N3" s="114" t="s">
        <v>58</v>
      </c>
      <c r="O3" s="114" t="s">
        <v>59</v>
      </c>
      <c r="P3" s="114" t="s">
        <v>60</v>
      </c>
      <c r="Q3" s="114" t="s">
        <v>61</v>
      </c>
      <c r="R3" s="207"/>
      <c r="S3" s="115" t="s">
        <v>62</v>
      </c>
      <c r="T3" s="115" t="s">
        <v>63</v>
      </c>
      <c r="U3" s="207"/>
      <c r="V3" s="209"/>
      <c r="W3" s="103"/>
      <c r="X3" s="113" t="s">
        <v>57</v>
      </c>
      <c r="Y3" s="114" t="s">
        <v>58</v>
      </c>
      <c r="Z3" s="114" t="s">
        <v>59</v>
      </c>
      <c r="AA3" s="114" t="s">
        <v>60</v>
      </c>
      <c r="AB3" s="114" t="s">
        <v>61</v>
      </c>
      <c r="AC3" s="207"/>
      <c r="AD3" s="115" t="s">
        <v>62</v>
      </c>
      <c r="AE3" s="115" t="s">
        <v>63</v>
      </c>
      <c r="AF3" s="207"/>
      <c r="AG3" s="209"/>
    </row>
    <row r="4" spans="1:33">
      <c r="A4" s="134" t="s">
        <v>15</v>
      </c>
      <c r="B4" s="117">
        <f>(VLOOKUP($A4,'Occupancy Raw Data'!$B$8:$BE$45,'Occupancy Raw Data'!AG$3,FALSE))/100</f>
        <v>0.50997854840809997</v>
      </c>
      <c r="C4" s="118">
        <f>(VLOOKUP($A4,'Occupancy Raw Data'!$B$8:$BE$45,'Occupancy Raw Data'!AH$3,FALSE))/100</f>
        <v>0.61427251205057798</v>
      </c>
      <c r="D4" s="118">
        <f>(VLOOKUP($A4,'Occupancy Raw Data'!$B$8:$BE$45,'Occupancy Raw Data'!AI$3,FALSE))/100</f>
        <v>0.66072270699328994</v>
      </c>
      <c r="E4" s="118">
        <f>(VLOOKUP($A4,'Occupancy Raw Data'!$B$8:$BE$45,'Occupancy Raw Data'!AJ$3,FALSE))/100</f>
        <v>0.65928323520105703</v>
      </c>
      <c r="F4" s="118">
        <f>(VLOOKUP($A4,'Occupancy Raw Data'!$B$8:$BE$45,'Occupancy Raw Data'!AK$3,FALSE))/100</f>
        <v>0.639562682917176</v>
      </c>
      <c r="G4" s="119">
        <f>(VLOOKUP($A4,'Occupancy Raw Data'!$B$8:$BE$45,'Occupancy Raw Data'!AL$3,FALSE))/100</f>
        <v>0.61676377929552695</v>
      </c>
      <c r="H4" s="99">
        <f>(VLOOKUP($A4,'Occupancy Raw Data'!$B$8:$BE$45,'Occupancy Raw Data'!AN$3,FALSE))/100</f>
        <v>0.70456514824563998</v>
      </c>
      <c r="I4" s="99">
        <f>(VLOOKUP($A4,'Occupancy Raw Data'!$B$8:$BE$45,'Occupancy Raw Data'!AO$3,FALSE))/100</f>
        <v>0.71912692446996507</v>
      </c>
      <c r="J4" s="119">
        <f>(VLOOKUP($A4,'Occupancy Raw Data'!$B$8:$BE$45,'Occupancy Raw Data'!AP$3,FALSE))/100</f>
        <v>0.71184607663101307</v>
      </c>
      <c r="K4" s="120">
        <f>(VLOOKUP($A4,'Occupancy Raw Data'!$B$8:$BE$45,'Occupancy Raw Data'!AR$3,FALSE))/100</f>
        <v>0.64393210840239301</v>
      </c>
      <c r="M4" s="121">
        <f>VLOOKUP($A4,'ADR Raw Data'!$B$6:$BE$43,'ADR Raw Data'!AG$1,FALSE)</f>
        <v>152.98991687521101</v>
      </c>
      <c r="N4" s="122">
        <f>VLOOKUP($A4,'ADR Raw Data'!$B$6:$BE$43,'ADR Raw Data'!AH$1,FALSE)</f>
        <v>160.75387372110799</v>
      </c>
      <c r="O4" s="122">
        <f>VLOOKUP($A4,'ADR Raw Data'!$B$6:$BE$43,'ADR Raw Data'!AI$1,FALSE)</f>
        <v>165.891388591012</v>
      </c>
      <c r="P4" s="122">
        <f>VLOOKUP($A4,'ADR Raw Data'!$B$6:$BE$43,'ADR Raw Data'!AJ$1,FALSE)</f>
        <v>163.04912589909799</v>
      </c>
      <c r="Q4" s="122">
        <f>VLOOKUP($A4,'ADR Raw Data'!$B$6:$BE$43,'ADR Raw Data'!AK$1,FALSE)</f>
        <v>157.70636039028099</v>
      </c>
      <c r="R4" s="123">
        <f>VLOOKUP($A4,'ADR Raw Data'!$B$6:$BE$43,'ADR Raw Data'!AL$1,FALSE)</f>
        <v>160.429276470936</v>
      </c>
      <c r="S4" s="122">
        <f>VLOOKUP($A4,'ADR Raw Data'!$B$6:$BE$43,'ADR Raw Data'!AN$1,FALSE)</f>
        <v>166.51304846519699</v>
      </c>
      <c r="T4" s="122">
        <f>VLOOKUP($A4,'ADR Raw Data'!$B$6:$BE$43,'ADR Raw Data'!AO$1,FALSE)</f>
        <v>168.222162306966</v>
      </c>
      <c r="U4" s="123">
        <f>VLOOKUP($A4,'ADR Raw Data'!$B$6:$BE$43,'ADR Raw Data'!AP$1,FALSE)</f>
        <v>167.37635067291899</v>
      </c>
      <c r="V4" s="124">
        <f>VLOOKUP($A4,'ADR Raw Data'!$B$6:$BE$43,'ADR Raw Data'!AR$1,FALSE)</f>
        <v>162.62365333414201</v>
      </c>
      <c r="X4" s="121">
        <f>VLOOKUP($A4,'RevPAR Raw Data'!$B$6:$BE$43,'RevPAR Raw Data'!AG$1,FALSE)</f>
        <v>78.021575729096</v>
      </c>
      <c r="Y4" s="122">
        <f>VLOOKUP($A4,'RevPAR Raw Data'!$B$6:$BE$43,'RevPAR Raw Data'!AH$1,FALSE)</f>
        <v>98.746685832526694</v>
      </c>
      <c r="Z4" s="122">
        <f>VLOOKUP($A4,'RevPAR Raw Data'!$B$6:$BE$43,'RevPAR Raw Data'!AI$1,FALSE)</f>
        <v>109.608207336729</v>
      </c>
      <c r="AA4" s="122">
        <f>VLOOKUP($A4,'RevPAR Raw Data'!$B$6:$BE$43,'RevPAR Raw Data'!AJ$1,FALSE)</f>
        <v>107.49555521946201</v>
      </c>
      <c r="AB4" s="122">
        <f>VLOOKUP($A4,'RevPAR Raw Data'!$B$6:$BE$43,'RevPAR Raw Data'!AK$1,FALSE)</f>
        <v>100.863102964311</v>
      </c>
      <c r="AC4" s="123">
        <f>VLOOKUP($A4,'RevPAR Raw Data'!$B$6:$BE$43,'RevPAR Raw Data'!AL$1,FALSE)</f>
        <v>98.946966865861995</v>
      </c>
      <c r="AD4" s="122">
        <f>VLOOKUP($A4,'RevPAR Raw Data'!$B$6:$BE$43,'RevPAR Raw Data'!AN$1,FALSE)</f>
        <v>117.319290676715</v>
      </c>
      <c r="AE4" s="122">
        <f>VLOOKUP($A4,'RevPAR Raw Data'!$B$6:$BE$43,'RevPAR Raw Data'!AO$1,FALSE)</f>
        <v>120.973086207496</v>
      </c>
      <c r="AF4" s="123">
        <f>VLOOKUP($A4,'RevPAR Raw Data'!$B$6:$BE$43,'RevPAR Raw Data'!AP$1,FALSE)</f>
        <v>119.146198547334</v>
      </c>
      <c r="AG4" s="124">
        <f>VLOOKUP($A4,'RevPAR Raw Data'!$B$6:$BE$43,'RevPAR Raw Data'!AR$1,FALSE)</f>
        <v>104.718591967554</v>
      </c>
    </row>
    <row r="5" spans="1:33" ht="14.25">
      <c r="A5" s="101" t="s">
        <v>123</v>
      </c>
      <c r="B5" s="89">
        <f>(VLOOKUP($A4,'Occupancy Raw Data'!$B$8:$BE$45,'Occupancy Raw Data'!AT$3,FALSE))/100</f>
        <v>-1.8388878044037701E-2</v>
      </c>
      <c r="C5" s="90">
        <f>(VLOOKUP($A4,'Occupancy Raw Data'!$B$8:$BE$45,'Occupancy Raw Data'!AU$3,FALSE))/100</f>
        <v>-1.30452380437425E-2</v>
      </c>
      <c r="D5" s="90">
        <f>(VLOOKUP($A4,'Occupancy Raw Data'!$B$8:$BE$45,'Occupancy Raw Data'!AV$3,FALSE))/100</f>
        <v>-9.0616666350130607E-3</v>
      </c>
      <c r="E5" s="90">
        <f>(VLOOKUP($A4,'Occupancy Raw Data'!$B$8:$BE$45,'Occupancy Raw Data'!AW$3,FALSE))/100</f>
        <v>-1.0751074242187998E-2</v>
      </c>
      <c r="F5" s="90">
        <f>(VLOOKUP($A4,'Occupancy Raw Data'!$B$8:$BE$45,'Occupancy Raw Data'!AX$3,FALSE))/100</f>
        <v>-4.0595303800478998E-3</v>
      </c>
      <c r="G5" s="90">
        <f>(VLOOKUP($A4,'Occupancy Raw Data'!$B$8:$BE$45,'Occupancy Raw Data'!AY$3,FALSE))/100</f>
        <v>-1.0742071358574901E-2</v>
      </c>
      <c r="H5" s="91">
        <f>(VLOOKUP($A4,'Occupancy Raw Data'!$B$8:$BE$45,'Occupancy Raw Data'!BA$3,FALSE))/100</f>
        <v>1.55695487445748E-2</v>
      </c>
      <c r="I5" s="91">
        <f>(VLOOKUP($A4,'Occupancy Raw Data'!$B$8:$BE$45,'Occupancy Raw Data'!BB$3,FALSE))/100</f>
        <v>3.2710544237085297E-2</v>
      </c>
      <c r="J5" s="90">
        <f>(VLOOKUP($A4,'Occupancy Raw Data'!$B$8:$BE$45,'Occupancy Raw Data'!BC$3,FALSE))/100</f>
        <v>2.4156049216223597E-2</v>
      </c>
      <c r="K5" s="92">
        <f>(VLOOKUP($A4,'Occupancy Raw Data'!$B$8:$BE$45,'Occupancy Raw Data'!BE$3,FALSE))/100</f>
        <v>2.2264042886599602E-5</v>
      </c>
      <c r="M5" s="89">
        <f>(VLOOKUP($A4,'ADR Raw Data'!$B$6:$BE$49,'ADR Raw Data'!AT$1,FALSE))/100</f>
        <v>1.2410222647580601E-2</v>
      </c>
      <c r="N5" s="90">
        <f>(VLOOKUP($A4,'ADR Raw Data'!$B$6:$BE$49,'ADR Raw Data'!AU$1,FALSE))/100</f>
        <v>2.2775205792569499E-2</v>
      </c>
      <c r="O5" s="90">
        <f>(VLOOKUP($A4,'ADR Raw Data'!$B$6:$BE$49,'ADR Raw Data'!AV$1,FALSE))/100</f>
        <v>2.7834082485792503E-2</v>
      </c>
      <c r="P5" s="90">
        <f>(VLOOKUP($A4,'ADR Raw Data'!$B$6:$BE$49,'ADR Raw Data'!AW$1,FALSE))/100</f>
        <v>2.1611844685886502E-2</v>
      </c>
      <c r="Q5" s="90">
        <f>(VLOOKUP($A4,'ADR Raw Data'!$B$6:$BE$49,'ADR Raw Data'!AX$1,FALSE))/100</f>
        <v>6.99135877460652E-3</v>
      </c>
      <c r="R5" s="90">
        <f>(VLOOKUP($A4,'ADR Raw Data'!$B$6:$BE$49,'ADR Raw Data'!AY$1,FALSE))/100</f>
        <v>1.8788963622111202E-2</v>
      </c>
      <c r="S5" s="91">
        <f>(VLOOKUP($A4,'ADR Raw Data'!$B$6:$BE$49,'ADR Raw Data'!BA$1,FALSE))/100</f>
        <v>3.9271101575404201E-3</v>
      </c>
      <c r="T5" s="91">
        <f>(VLOOKUP($A4,'ADR Raw Data'!$B$6:$BE$49,'ADR Raw Data'!BB$1,FALSE))/100</f>
        <v>1.27399763654119E-3</v>
      </c>
      <c r="U5" s="90">
        <f>(VLOOKUP($A4,'ADR Raw Data'!$B$6:$BE$49,'ADR Raw Data'!BC$1,FALSE))/100</f>
        <v>2.6324411554353999E-3</v>
      </c>
      <c r="V5" s="92">
        <f>(VLOOKUP($A4,'ADR Raw Data'!$B$6:$BE$49,'ADR Raw Data'!BE$1,FALSE))/100</f>
        <v>1.3925324400035901E-2</v>
      </c>
      <c r="X5" s="89">
        <f>(VLOOKUP($A4,'RevPAR Raw Data'!$B$6:$BE$49,'RevPAR Raw Data'!AT$1,FALSE))/100</f>
        <v>-6.2068654672227594E-3</v>
      </c>
      <c r="Y5" s="90">
        <f>(VLOOKUP($A4,'RevPAR Raw Data'!$B$6:$BE$49,'RevPAR Raw Data'!AU$1,FALSE))/100</f>
        <v>9.4328597677677088E-3</v>
      </c>
      <c r="Z5" s="90">
        <f>(VLOOKUP($A4,'RevPAR Raw Data'!$B$6:$BE$49,'RevPAR Raw Data'!AV$1,FALSE))/100</f>
        <v>1.85201926742018E-2</v>
      </c>
      <c r="AA5" s="90">
        <f>(VLOOKUP($A4,'RevPAR Raw Data'!$B$6:$BE$49,'RevPAR Raw Data'!AW$1,FALSE))/100</f>
        <v>1.0628419896969901E-2</v>
      </c>
      <c r="AB5" s="90">
        <f>(VLOOKUP($A4,'RevPAR Raw Data'!$B$6:$BE$49,'RevPAR Raw Data'!AX$1,FALSE))/100</f>
        <v>2.9034467612152797E-3</v>
      </c>
      <c r="AC5" s="90">
        <f>(VLOOKUP($A4,'RevPAR Raw Data'!$B$6:$BE$49,'RevPAR Raw Data'!AY$1,FALSE))/100</f>
        <v>7.8450598755539207E-3</v>
      </c>
      <c r="AD5" s="91">
        <f>(VLOOKUP($A4,'RevPAR Raw Data'!$B$6:$BE$49,'RevPAR Raw Data'!BA$1,FALSE))/100</f>
        <v>1.9557802235138401E-2</v>
      </c>
      <c r="AE5" s="91">
        <f>(VLOOKUP($A4,'RevPAR Raw Data'!$B$6:$BE$49,'RevPAR Raw Data'!BB$1,FALSE))/100</f>
        <v>3.4026215029674498E-2</v>
      </c>
      <c r="AF5" s="90">
        <f>(VLOOKUP($A4,'RevPAR Raw Data'!$B$6:$BE$49,'RevPAR Raw Data'!BC$1,FALSE))/100</f>
        <v>2.6852079749768502E-2</v>
      </c>
      <c r="AG5" s="92">
        <f>(VLOOKUP($A4,'RevPAR Raw Data'!$B$6:$BE$49,'RevPAR Raw Data'!BE$1,FALSE))/100</f>
        <v>1.3947898476942101E-2</v>
      </c>
    </row>
    <row r="6" spans="1:33">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c r="A7" s="134" t="s">
        <v>69</v>
      </c>
      <c r="B7" s="125">
        <f>(VLOOKUP($A7,'Occupancy Raw Data'!$B$8:$BE$45,'Occupancy Raw Data'!AG$3,FALSE))/100</f>
        <v>0.47459060363258504</v>
      </c>
      <c r="C7" s="126">
        <f>(VLOOKUP($A7,'Occupancy Raw Data'!$B$8:$BE$45,'Occupancy Raw Data'!AH$3,FALSE))/100</f>
        <v>0.60040935771959303</v>
      </c>
      <c r="D7" s="126">
        <f>(VLOOKUP($A7,'Occupancy Raw Data'!$B$8:$BE$45,'Occupancy Raw Data'!AI$3,FALSE))/100</f>
        <v>0.65123897184428903</v>
      </c>
      <c r="E7" s="126">
        <f>(VLOOKUP($A7,'Occupancy Raw Data'!$B$8:$BE$45,'Occupancy Raw Data'!AJ$3,FALSE))/100</f>
        <v>0.65354803004022399</v>
      </c>
      <c r="F7" s="126">
        <f>(VLOOKUP($A7,'Occupancy Raw Data'!$B$8:$BE$45,'Occupancy Raw Data'!AK$3,FALSE))/100</f>
        <v>0.63843881354281395</v>
      </c>
      <c r="G7" s="127">
        <f>(VLOOKUP($A7,'Occupancy Raw Data'!$B$8:$BE$45,'Occupancy Raw Data'!AL$3,FALSE))/100</f>
        <v>0.60364513992679703</v>
      </c>
      <c r="H7" s="99">
        <f>(VLOOKUP($A7,'Occupancy Raw Data'!$B$8:$BE$45,'Occupancy Raw Data'!AN$3,FALSE))/100</f>
        <v>0.71851864448178604</v>
      </c>
      <c r="I7" s="99">
        <f>(VLOOKUP($A7,'Occupancy Raw Data'!$B$8:$BE$45,'Occupancy Raw Data'!AO$3,FALSE))/100</f>
        <v>0.737893570084731</v>
      </c>
      <c r="J7" s="127">
        <f>(VLOOKUP($A7,'Occupancy Raw Data'!$B$8:$BE$45,'Occupancy Raw Data'!AP$3,FALSE))/100</f>
        <v>0.72820610728325907</v>
      </c>
      <c r="K7" s="128">
        <f>(VLOOKUP($A7,'Occupancy Raw Data'!$B$8:$BE$45,'Occupancy Raw Data'!AR$3,FALSE))/100</f>
        <v>0.63923399560253902</v>
      </c>
      <c r="M7" s="121">
        <f>VLOOKUP($A7,'ADR Raw Data'!$B$6:$BE$43,'ADR Raw Data'!AG$1,FALSE)</f>
        <v>114.977681497539</v>
      </c>
      <c r="N7" s="122">
        <f>VLOOKUP($A7,'ADR Raw Data'!$B$6:$BE$43,'ADR Raw Data'!AH$1,FALSE)</f>
        <v>129.969036387605</v>
      </c>
      <c r="O7" s="122">
        <f>VLOOKUP($A7,'ADR Raw Data'!$B$6:$BE$43,'ADR Raw Data'!AI$1,FALSE)</f>
        <v>137.08253170189701</v>
      </c>
      <c r="P7" s="122">
        <f>VLOOKUP($A7,'ADR Raw Data'!$B$6:$BE$43,'ADR Raw Data'!AJ$1,FALSE)</f>
        <v>133.74186397891901</v>
      </c>
      <c r="Q7" s="122">
        <f>VLOOKUP($A7,'ADR Raw Data'!$B$6:$BE$43,'ADR Raw Data'!AK$1,FALSE)</f>
        <v>126.403019002627</v>
      </c>
      <c r="R7" s="123">
        <f>VLOOKUP($A7,'ADR Raw Data'!$B$6:$BE$43,'ADR Raw Data'!AL$1,FALSE)</f>
        <v>129.209273729275</v>
      </c>
      <c r="S7" s="122">
        <f>VLOOKUP($A7,'ADR Raw Data'!$B$6:$BE$43,'ADR Raw Data'!AN$1,FALSE)</f>
        <v>136.22249256044699</v>
      </c>
      <c r="T7" s="122">
        <f>VLOOKUP($A7,'ADR Raw Data'!$B$6:$BE$43,'ADR Raw Data'!AO$1,FALSE)</f>
        <v>138.0422180173</v>
      </c>
      <c r="U7" s="123">
        <f>VLOOKUP($A7,'ADR Raw Data'!$B$6:$BE$43,'ADR Raw Data'!AP$1,FALSE)</f>
        <v>137.14445936387099</v>
      </c>
      <c r="V7" s="124">
        <f>VLOOKUP($A7,'ADR Raw Data'!$B$6:$BE$43,'ADR Raw Data'!AR$1,FALSE)</f>
        <v>131.79203101933101</v>
      </c>
      <c r="X7" s="121">
        <f>VLOOKUP($A7,'RevPAR Raw Data'!$B$6:$BE$43,'RevPAR Raw Data'!AG$1,FALSE)</f>
        <v>54.567327266192201</v>
      </c>
      <c r="Y7" s="122">
        <f>VLOOKUP($A7,'RevPAR Raw Data'!$B$6:$BE$43,'RevPAR Raw Data'!AH$1,FALSE)</f>
        <v>78.034625660916305</v>
      </c>
      <c r="Z7" s="122">
        <f>VLOOKUP($A7,'RevPAR Raw Data'!$B$6:$BE$43,'RevPAR Raw Data'!AI$1,FALSE)</f>
        <v>89.273487003356095</v>
      </c>
      <c r="AA7" s="122">
        <f>VLOOKUP($A7,'RevPAR Raw Data'!$B$6:$BE$43,'RevPAR Raw Data'!AJ$1,FALSE)</f>
        <v>87.406731737330404</v>
      </c>
      <c r="AB7" s="122">
        <f>VLOOKUP($A7,'RevPAR Raw Data'!$B$6:$BE$43,'RevPAR Raw Data'!AK$1,FALSE)</f>
        <v>80.700593480267102</v>
      </c>
      <c r="AC7" s="123">
        <f>VLOOKUP($A7,'RevPAR Raw Data'!$B$6:$BE$43,'RevPAR Raw Data'!AL$1,FALSE)</f>
        <v>77.996550120148299</v>
      </c>
      <c r="AD7" s="122">
        <f>VLOOKUP($A7,'RevPAR Raw Data'!$B$6:$BE$43,'RevPAR Raw Data'!AN$1,FALSE)</f>
        <v>97.878400702462699</v>
      </c>
      <c r="AE7" s="122">
        <f>VLOOKUP($A7,'RevPAR Raw Data'!$B$6:$BE$43,'RevPAR Raw Data'!AO$1,FALSE)</f>
        <v>101.8604650752</v>
      </c>
      <c r="AF7" s="123">
        <f>VLOOKUP($A7,'RevPAR Raw Data'!$B$6:$BE$43,'RevPAR Raw Data'!AP$1,FALSE)</f>
        <v>99.869432888831795</v>
      </c>
      <c r="AG7" s="124">
        <f>VLOOKUP($A7,'RevPAR Raw Data'!$B$6:$BE$43,'RevPAR Raw Data'!AR$1,FALSE)</f>
        <v>84.245946577061105</v>
      </c>
    </row>
    <row r="8" spans="1:33" ht="14.25">
      <c r="A8" s="101" t="s">
        <v>123</v>
      </c>
      <c r="B8" s="89">
        <f>(VLOOKUP($A7,'Occupancy Raw Data'!$B$8:$BE$45,'Occupancy Raw Data'!AT$3,FALSE))/100</f>
        <v>-3.43479238318187E-2</v>
      </c>
      <c r="C8" s="90">
        <f>(VLOOKUP($A7,'Occupancy Raw Data'!$B$8:$BE$45,'Occupancy Raw Data'!AU$3,FALSE))/100</f>
        <v>-3.7407735801785802E-2</v>
      </c>
      <c r="D8" s="90">
        <f>(VLOOKUP($A7,'Occupancy Raw Data'!$B$8:$BE$45,'Occupancy Raw Data'!AV$3,FALSE))/100</f>
        <v>-2.8188297949292597E-2</v>
      </c>
      <c r="E8" s="90">
        <f>(VLOOKUP($A7,'Occupancy Raw Data'!$B$8:$BE$45,'Occupancy Raw Data'!AW$3,FALSE))/100</f>
        <v>-2.6056807798348E-2</v>
      </c>
      <c r="F8" s="90">
        <f>(VLOOKUP($A7,'Occupancy Raw Data'!$B$8:$BE$45,'Occupancy Raw Data'!AX$3,FALSE))/100</f>
        <v>-7.7962453496989101E-4</v>
      </c>
      <c r="G8" s="90">
        <f>(VLOOKUP($A7,'Occupancy Raw Data'!$B$8:$BE$45,'Occupancy Raw Data'!AY$3,FALSE))/100</f>
        <v>-2.4915595555634402E-2</v>
      </c>
      <c r="H8" s="91">
        <f>(VLOOKUP($A7,'Occupancy Raw Data'!$B$8:$BE$45,'Occupancy Raw Data'!BA$3,FALSE))/100</f>
        <v>3.9623270118277196E-2</v>
      </c>
      <c r="I8" s="91">
        <f>(VLOOKUP($A7,'Occupancy Raw Data'!$B$8:$BE$45,'Occupancy Raw Data'!BB$3,FALSE))/100</f>
        <v>5.6721110382445802E-2</v>
      </c>
      <c r="J8" s="90">
        <f>(VLOOKUP($A7,'Occupancy Raw Data'!$B$8:$BE$45,'Occupancy Raw Data'!BC$3,FALSE))/100</f>
        <v>4.8216197698649002E-2</v>
      </c>
      <c r="K8" s="92">
        <f>(VLOOKUP($A7,'Occupancy Raw Data'!$B$8:$BE$45,'Occupancy Raw Data'!BE$3,FALSE))/100</f>
        <v>-2.2600677320047699E-3</v>
      </c>
      <c r="M8" s="89">
        <f>(VLOOKUP($A7,'ADR Raw Data'!$B$6:$BE$49,'ADR Raw Data'!AT$1,FALSE))/100</f>
        <v>-2.89590535524307E-2</v>
      </c>
      <c r="N8" s="90">
        <f>(VLOOKUP($A7,'ADR Raw Data'!$B$6:$BE$49,'ADR Raw Data'!AU$1,FALSE))/100</f>
        <v>-1.11056911910526E-2</v>
      </c>
      <c r="O8" s="90">
        <f>(VLOOKUP($A7,'ADR Raw Data'!$B$6:$BE$49,'ADR Raw Data'!AV$1,FALSE))/100</f>
        <v>-7.8144822916429606E-4</v>
      </c>
      <c r="P8" s="90">
        <f>(VLOOKUP($A7,'ADR Raw Data'!$B$6:$BE$49,'ADR Raw Data'!AW$1,FALSE))/100</f>
        <v>-6.6857505042919596E-3</v>
      </c>
      <c r="Q8" s="90">
        <f>(VLOOKUP($A7,'ADR Raw Data'!$B$6:$BE$49,'ADR Raw Data'!AX$1,FALSE))/100</f>
        <v>-3.29721161519944E-3</v>
      </c>
      <c r="R8" s="90">
        <f>(VLOOKUP($A7,'ADR Raw Data'!$B$6:$BE$49,'ADR Raw Data'!AY$1,FALSE))/100</f>
        <v>-8.7844705708077491E-3</v>
      </c>
      <c r="S8" s="91">
        <f>(VLOOKUP($A7,'ADR Raw Data'!$B$6:$BE$49,'ADR Raw Data'!BA$1,FALSE))/100</f>
        <v>2.48726352800092E-2</v>
      </c>
      <c r="T8" s="91">
        <f>(VLOOKUP($A7,'ADR Raw Data'!$B$6:$BE$49,'ADR Raw Data'!BB$1,FALSE))/100</f>
        <v>2.6273087963765703E-2</v>
      </c>
      <c r="U8" s="90">
        <f>(VLOOKUP($A7,'ADR Raw Data'!$B$6:$BE$49,'ADR Raw Data'!BC$1,FALSE))/100</f>
        <v>2.5636127033852301E-2</v>
      </c>
      <c r="V8" s="92">
        <f>(VLOOKUP($A7,'ADR Raw Data'!$B$6:$BE$49,'ADR Raw Data'!BE$1,FALSE))/100</f>
        <v>3.0138636112572396E-3</v>
      </c>
      <c r="X8" s="89">
        <f>(VLOOKUP($A7,'RevPAR Raw Data'!$B$6:$BE$49,'RevPAR Raw Data'!AT$1,FALSE))/100</f>
        <v>-6.2312294018588898E-2</v>
      </c>
      <c r="Y8" s="90">
        <f>(VLOOKUP($A7,'RevPAR Raw Data'!$B$6:$BE$49,'RevPAR Raw Data'!AU$1,FALSE))/100</f>
        <v>-4.8097988230867299E-2</v>
      </c>
      <c r="Z8" s="90">
        <f>(VLOOKUP($A7,'RevPAR Raw Data'!$B$6:$BE$49,'RevPAR Raw Data'!AV$1,FALSE))/100</f>
        <v>-2.8947718482941299E-2</v>
      </c>
      <c r="AA8" s="90">
        <f>(VLOOKUP($A7,'RevPAR Raw Data'!$B$6:$BE$49,'RevPAR Raw Data'!AW$1,FALSE))/100</f>
        <v>-3.2568348986762002E-2</v>
      </c>
      <c r="AB8" s="90">
        <f>(VLOOKUP($A7,'RevPAR Raw Data'!$B$6:$BE$49,'RevPAR Raw Data'!AX$1,FALSE))/100</f>
        <v>-4.0742655630971406E-3</v>
      </c>
      <c r="AC8" s="90">
        <f>(VLOOKUP($A7,'RevPAR Raw Data'!$B$6:$BE$49,'RevPAR Raw Data'!AY$1,FALSE))/100</f>
        <v>-3.34811958105296E-2</v>
      </c>
      <c r="AD8" s="91">
        <f>(VLOOKUP($A7,'RevPAR Raw Data'!$B$6:$BE$49,'RevPAR Raw Data'!BA$1,FALSE))/100</f>
        <v>6.5481440544539596E-2</v>
      </c>
      <c r="AE8" s="91">
        <f>(VLOOKUP($A7,'RevPAR Raw Data'!$B$6:$BE$49,'RevPAR Raw Data'!BB$1,FALSE))/100</f>
        <v>8.4484437068692006E-2</v>
      </c>
      <c r="AF8" s="90">
        <f>(VLOOKUP($A7,'RevPAR Raw Data'!$B$6:$BE$49,'RevPAR Raw Data'!BC$1,FALSE))/100</f>
        <v>7.5088401301793298E-2</v>
      </c>
      <c r="AG8" s="92">
        <f>(VLOOKUP($A7,'RevPAR Raw Data'!$B$6:$BE$49,'RevPAR Raw Data'!BE$1,FALSE))/100</f>
        <v>7.4698434335600304E-4</v>
      </c>
    </row>
    <row r="9" spans="1:33">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c r="A11" s="116" t="s">
        <v>112</v>
      </c>
      <c r="B11" s="93">
        <f>(VLOOKUP($A11,'Occupancy Raw Data'!$B$8:$BE$51,'Occupancy Raw Data'!AG$3,FALSE))/100</f>
        <v>0.46538861901457301</v>
      </c>
      <c r="C11" s="99">
        <f>(VLOOKUP($A11,'Occupancy Raw Data'!$B$8:$BE$51,'Occupancy Raw Data'!AH$3,FALSE))/100</f>
        <v>0.60444136016655103</v>
      </c>
      <c r="D11" s="99">
        <f>(VLOOKUP($A11,'Occupancy Raw Data'!$B$8:$BE$51,'Occupancy Raw Data'!AI$3,FALSE))/100</f>
        <v>0.68407356002775799</v>
      </c>
      <c r="E11" s="99">
        <f>(VLOOKUP($A11,'Occupancy Raw Data'!$B$8:$BE$51,'Occupancy Raw Data'!AJ$3,FALSE))/100</f>
        <v>0.625</v>
      </c>
      <c r="F11" s="99">
        <f>(VLOOKUP($A11,'Occupancy Raw Data'!$B$8:$BE$51,'Occupancy Raw Data'!AK$3,FALSE))/100</f>
        <v>0.57624913254684207</v>
      </c>
      <c r="G11" s="100">
        <f>(VLOOKUP($A11,'Occupancy Raw Data'!$B$8:$BE$51,'Occupancy Raw Data'!AL$3,FALSE))/100</f>
        <v>0.59103053435114494</v>
      </c>
      <c r="H11" s="99">
        <f>(VLOOKUP($A11,'Occupancy Raw Data'!$B$8:$BE$51,'Occupancy Raw Data'!AN$3,FALSE))/100</f>
        <v>0.61268216516308105</v>
      </c>
      <c r="I11" s="99">
        <f>(VLOOKUP($A11,'Occupancy Raw Data'!$B$8:$BE$51,'Occupancy Raw Data'!AO$3,FALSE))/100</f>
        <v>0.69691186675919492</v>
      </c>
      <c r="J11" s="100">
        <f>(VLOOKUP($A11,'Occupancy Raw Data'!$B$8:$BE$51,'Occupancy Raw Data'!AP$3,FALSE))/100</f>
        <v>0.65479701596113804</v>
      </c>
      <c r="K11" s="94">
        <f>(VLOOKUP($A11,'Occupancy Raw Data'!$B$8:$BE$51,'Occupancy Raw Data'!AR$3,FALSE))/100</f>
        <v>0.60924952909685703</v>
      </c>
      <c r="M11" s="121">
        <f>VLOOKUP($A11,'ADR Raw Data'!$B$6:$BE$49,'ADR Raw Data'!AG$1,FALSE)</f>
        <v>281.57047343895601</v>
      </c>
      <c r="N11" s="122">
        <f>VLOOKUP($A11,'ADR Raw Data'!$B$6:$BE$49,'ADR Raw Data'!AH$1,FALSE)</f>
        <v>291.91447904707201</v>
      </c>
      <c r="O11" s="122">
        <f>VLOOKUP($A11,'ADR Raw Data'!$B$6:$BE$49,'ADR Raw Data'!AI$1,FALSE)</f>
        <v>296.26909713416097</v>
      </c>
      <c r="P11" s="122">
        <f>VLOOKUP($A11,'ADR Raw Data'!$B$6:$BE$49,'ADR Raw Data'!AJ$1,FALSE)</f>
        <v>292.01776544066598</v>
      </c>
      <c r="Q11" s="122">
        <f>VLOOKUP($A11,'ADR Raw Data'!$B$6:$BE$49,'ADR Raw Data'!AK$1,FALSE)</f>
        <v>288.65934969140397</v>
      </c>
      <c r="R11" s="123">
        <f>VLOOKUP($A11,'ADR Raw Data'!$B$6:$BE$49,'ADR Raw Data'!AL$1,FALSE)</f>
        <v>290.68059529750099</v>
      </c>
      <c r="S11" s="122">
        <f>VLOOKUP($A11,'ADR Raw Data'!$B$6:$BE$49,'ADR Raw Data'!AN$1,FALSE)</f>
        <v>345.31394733116201</v>
      </c>
      <c r="T11" s="122">
        <f>VLOOKUP($A11,'ADR Raw Data'!$B$6:$BE$49,'ADR Raw Data'!AO$1,FALSE)</f>
        <v>347.37051406522198</v>
      </c>
      <c r="U11" s="123">
        <f>VLOOKUP($A11,'ADR Raw Data'!$B$6:$BE$49,'ADR Raw Data'!AP$1,FALSE)</f>
        <v>346.40836722527598</v>
      </c>
      <c r="V11" s="124">
        <f>VLOOKUP($A11,'ADR Raw Data'!$B$6:$BE$49,'ADR Raw Data'!AR$1,FALSE)</f>
        <v>307.793160849402</v>
      </c>
      <c r="X11" s="121">
        <f>VLOOKUP($A11,'RevPAR Raw Data'!$B$6:$BE$49,'RevPAR Raw Data'!AG$1,FALSE)</f>
        <v>131.039693789035</v>
      </c>
      <c r="Y11" s="122">
        <f>VLOOKUP($A11,'RevPAR Raw Data'!$B$6:$BE$49,'RevPAR Raw Data'!AH$1,FALSE)</f>
        <v>176.44518476752199</v>
      </c>
      <c r="Z11" s="122">
        <f>VLOOKUP($A11,'RevPAR Raw Data'!$B$6:$BE$49,'RevPAR Raw Data'!AI$1,FALSE)</f>
        <v>202.66985600277499</v>
      </c>
      <c r="AA11" s="122">
        <f>VLOOKUP($A11,'RevPAR Raw Data'!$B$6:$BE$49,'RevPAR Raw Data'!AJ$1,FALSE)</f>
        <v>182.511103400416</v>
      </c>
      <c r="AB11" s="122">
        <f>VLOOKUP($A11,'RevPAR Raw Data'!$B$6:$BE$49,'RevPAR Raw Data'!AK$1,FALSE)</f>
        <v>166.33969986120701</v>
      </c>
      <c r="AC11" s="123">
        <f>VLOOKUP($A11,'RevPAR Raw Data'!$B$6:$BE$49,'RevPAR Raw Data'!AL$1,FALSE)</f>
        <v>171.801107564191</v>
      </c>
      <c r="AD11" s="122">
        <f>VLOOKUP($A11,'RevPAR Raw Data'!$B$6:$BE$49,'RevPAR Raw Data'!AN$1,FALSE)</f>
        <v>211.56769691186599</v>
      </c>
      <c r="AE11" s="122">
        <f>VLOOKUP($A11,'RevPAR Raw Data'!$B$6:$BE$49,'RevPAR Raw Data'!AO$1,FALSE)</f>
        <v>242.08663341429499</v>
      </c>
      <c r="AF11" s="123">
        <f>VLOOKUP($A11,'RevPAR Raw Data'!$B$6:$BE$49,'RevPAR Raw Data'!AP$1,FALSE)</f>
        <v>226.82716516308099</v>
      </c>
      <c r="AG11" s="124">
        <f>VLOOKUP($A11,'RevPAR Raw Data'!$B$6:$BE$49,'RevPAR Raw Data'!AR$1,FALSE)</f>
        <v>187.52283830673099</v>
      </c>
    </row>
    <row r="12" spans="1:33" ht="14.25">
      <c r="A12" s="101" t="s">
        <v>123</v>
      </c>
      <c r="B12" s="89">
        <f>(VLOOKUP($A11,'Occupancy Raw Data'!$B$8:$BE$51,'Occupancy Raw Data'!AT$3,FALSE))/100</f>
        <v>-3.3814663650347396E-2</v>
      </c>
      <c r="C12" s="90">
        <f>(VLOOKUP($A11,'Occupancy Raw Data'!$B$8:$BE$51,'Occupancy Raw Data'!AU$3,FALSE))/100</f>
        <v>-3.0501738036365703E-2</v>
      </c>
      <c r="D12" s="90">
        <f>(VLOOKUP($A11,'Occupancy Raw Data'!$B$8:$BE$51,'Occupancy Raw Data'!AV$3,FALSE))/100</f>
        <v>1.86717446637862E-2</v>
      </c>
      <c r="E12" s="90">
        <f>(VLOOKUP($A11,'Occupancy Raw Data'!$B$8:$BE$51,'Occupancy Raw Data'!AW$3,FALSE))/100</f>
        <v>-1.9914651493598799E-2</v>
      </c>
      <c r="F12" s="90">
        <f>(VLOOKUP($A11,'Occupancy Raw Data'!$B$8:$BE$51,'Occupancy Raw Data'!AX$3,FALSE))/100</f>
        <v>3.6477473845063002E-2</v>
      </c>
      <c r="G12" s="90">
        <f>(VLOOKUP($A11,'Occupancy Raw Data'!$B$8:$BE$51,'Occupancy Raw Data'!AY$3,FALSE))/100</f>
        <v>-5.11213762604628E-3</v>
      </c>
      <c r="H12" s="91">
        <f>(VLOOKUP($A11,'Occupancy Raw Data'!$B$8:$BE$51,'Occupancy Raw Data'!BA$3,FALSE))/100</f>
        <v>3.2988991024668801E-3</v>
      </c>
      <c r="I12" s="91">
        <f>(VLOOKUP($A11,'Occupancy Raw Data'!$B$8:$BE$51,'Occupancy Raw Data'!BB$3,FALSE))/100</f>
        <v>9.0835782926787609E-2</v>
      </c>
      <c r="J12" s="90">
        <f>(VLOOKUP($A11,'Occupancy Raw Data'!$B$8:$BE$51,'Occupancy Raw Data'!BC$3,FALSE))/100</f>
        <v>4.8055506926400905E-2</v>
      </c>
      <c r="K12" s="92">
        <f>(VLOOKUP($A11,'Occupancy Raw Data'!$B$8:$BE$51,'Occupancy Raw Data'!BE$3,FALSE))/100</f>
        <v>1.06312910865495E-2</v>
      </c>
      <c r="M12" s="89">
        <f>(VLOOKUP($A11,'ADR Raw Data'!$B$6:$BE$49,'ADR Raw Data'!AT$1,FALSE))/100</f>
        <v>8.066874742091161E-3</v>
      </c>
      <c r="N12" s="90">
        <f>(VLOOKUP($A11,'ADR Raw Data'!$B$6:$BE$49,'ADR Raw Data'!AU$1,FALSE))/100</f>
        <v>3.5006181081897597E-2</v>
      </c>
      <c r="O12" s="90">
        <f>(VLOOKUP($A11,'ADR Raw Data'!$B$6:$BE$49,'ADR Raw Data'!AV$1,FALSE))/100</f>
        <v>1.0817828709617401E-2</v>
      </c>
      <c r="P12" s="90">
        <f>(VLOOKUP($A11,'ADR Raw Data'!$B$6:$BE$49,'ADR Raw Data'!AW$1,FALSE))/100</f>
        <v>-1.22213256369896E-2</v>
      </c>
      <c r="Q12" s="90">
        <f>(VLOOKUP($A11,'ADR Raw Data'!$B$6:$BE$49,'ADR Raw Data'!AX$1,FALSE))/100</f>
        <v>-2.7920229008518701E-2</v>
      </c>
      <c r="R12" s="90">
        <f>(VLOOKUP($A11,'ADR Raw Data'!$B$6:$BE$49,'ADR Raw Data'!AY$1,FALSE))/100</f>
        <v>3.0129023239492399E-3</v>
      </c>
      <c r="S12" s="91">
        <f>(VLOOKUP($A11,'ADR Raw Data'!$B$6:$BE$49,'ADR Raw Data'!BA$1,FALSE))/100</f>
        <v>8.2674350494778004E-3</v>
      </c>
      <c r="T12" s="91">
        <f>(VLOOKUP($A11,'ADR Raw Data'!$B$6:$BE$49,'ADR Raw Data'!BB$1,FALSE))/100</f>
        <v>-1.4621330404354699E-2</v>
      </c>
      <c r="U12" s="90">
        <f>(VLOOKUP($A11,'ADR Raw Data'!$B$6:$BE$49,'ADR Raw Data'!BC$1,FALSE))/100</f>
        <v>-3.4770830569643999E-3</v>
      </c>
      <c r="V12" s="92">
        <f>(VLOOKUP($A11,'ADR Raw Data'!$B$6:$BE$49,'ADR Raw Data'!BE$1,FALSE))/100</f>
        <v>2.8272820904732101E-3</v>
      </c>
      <c r="X12" s="89">
        <f>(VLOOKUP($A11,'RevPAR Raw Data'!$B$6:$BE$49,'RevPAR Raw Data'!AT$1,FALSE))/100</f>
        <v>-2.60205675643695E-2</v>
      </c>
      <c r="Y12" s="90">
        <f>(VLOOKUP($A11,'RevPAR Raw Data'!$B$6:$BE$49,'RevPAR Raw Data'!AU$1,FALSE))/100</f>
        <v>3.4366936805182904E-3</v>
      </c>
      <c r="Z12" s="90">
        <f>(VLOOKUP($A11,'RevPAR Raw Data'!$B$6:$BE$49,'RevPAR Raw Data'!AV$1,FALSE))/100</f>
        <v>2.96915611088862E-2</v>
      </c>
      <c r="AA12" s="90">
        <f>(VLOOKUP($A11,'RevPAR Raw Data'!$B$6:$BE$49,'RevPAR Raw Data'!AW$1,FALSE))/100</f>
        <v>-3.1892593689738E-2</v>
      </c>
      <c r="AB12" s="90">
        <f>(VLOOKUP($A11,'RevPAR Raw Data'!$B$6:$BE$49,'RevPAR Raw Data'!AX$1,FALSE))/100</f>
        <v>7.5387854131379294E-3</v>
      </c>
      <c r="AC12" s="90">
        <f>(VLOOKUP($A11,'RevPAR Raw Data'!$B$6:$BE$49,'RevPAR Raw Data'!AY$1,FALSE))/100</f>
        <v>-2.11463767343089E-3</v>
      </c>
      <c r="AD12" s="91">
        <f>(VLOOKUP($A11,'RevPAR Raw Data'!$B$6:$BE$49,'RevPAR Raw Data'!BA$1,FALSE))/100</f>
        <v>1.1593607586009101E-2</v>
      </c>
      <c r="AE12" s="91">
        <f>(VLOOKUP($A11,'RevPAR Raw Data'!$B$6:$BE$49,'RevPAR Raw Data'!BB$1,FALSE))/100</f>
        <v>7.4886312527722099E-2</v>
      </c>
      <c r="AF12" s="90">
        <f>(VLOOKUP($A11,'RevPAR Raw Data'!$B$6:$BE$49,'RevPAR Raw Data'!BC$1,FALSE))/100</f>
        <v>4.4411330880508901E-2</v>
      </c>
      <c r="AG12" s="92">
        <f>(VLOOKUP($A11,'RevPAR Raw Data'!$B$6:$BE$49,'RevPAR Raw Data'!BE$1,FALSE))/100</f>
        <v>1.34886308359104E-2</v>
      </c>
    </row>
    <row r="13" spans="1:33">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c r="A14" s="116" t="s">
        <v>113</v>
      </c>
      <c r="B14" s="93">
        <f>(VLOOKUP($A14,'Occupancy Raw Data'!$B$8:$BE$51,'Occupancy Raw Data'!AG$3,FALSE))/100</f>
        <v>0.48772025431425903</v>
      </c>
      <c r="C14" s="99">
        <f>(VLOOKUP($A14,'Occupancy Raw Data'!$B$8:$BE$51,'Occupancy Raw Data'!AH$3,FALSE))/100</f>
        <v>0.670772025431425</v>
      </c>
      <c r="D14" s="99">
        <f>(VLOOKUP($A14,'Occupancy Raw Data'!$B$8:$BE$51,'Occupancy Raw Data'!AI$3,FALSE))/100</f>
        <v>0.75580381471389602</v>
      </c>
      <c r="E14" s="99">
        <f>(VLOOKUP($A14,'Occupancy Raw Data'!$B$8:$BE$51,'Occupancy Raw Data'!AJ$3,FALSE))/100</f>
        <v>0.73861943687556708</v>
      </c>
      <c r="F14" s="99">
        <f>(VLOOKUP($A14,'Occupancy Raw Data'!$B$8:$BE$51,'Occupancy Raw Data'!AK$3,FALSE))/100</f>
        <v>0.67805631244323294</v>
      </c>
      <c r="G14" s="100">
        <f>(VLOOKUP($A14,'Occupancy Raw Data'!$B$8:$BE$51,'Occupancy Raw Data'!AL$3,FALSE))/100</f>
        <v>0.66619436875567606</v>
      </c>
      <c r="H14" s="99">
        <f>(VLOOKUP($A14,'Occupancy Raw Data'!$B$8:$BE$51,'Occupancy Raw Data'!AN$3,FALSE))/100</f>
        <v>0.74853769300635709</v>
      </c>
      <c r="I14" s="99">
        <f>(VLOOKUP($A14,'Occupancy Raw Data'!$B$8:$BE$51,'Occupancy Raw Data'!AO$3,FALSE))/100</f>
        <v>0.778083560399636</v>
      </c>
      <c r="J14" s="100">
        <f>(VLOOKUP($A14,'Occupancy Raw Data'!$B$8:$BE$51,'Occupancy Raw Data'!AP$3,FALSE))/100</f>
        <v>0.76331062670299699</v>
      </c>
      <c r="K14" s="94">
        <f>(VLOOKUP($A14,'Occupancy Raw Data'!$B$8:$BE$51,'Occupancy Raw Data'!AR$3,FALSE))/100</f>
        <v>0.69394187102633897</v>
      </c>
      <c r="M14" s="121">
        <f>VLOOKUP($A14,'ADR Raw Data'!$B$6:$BE$49,'ADR Raw Data'!AG$1,FALSE)</f>
        <v>178.083187641997</v>
      </c>
      <c r="N14" s="122">
        <f>VLOOKUP($A14,'ADR Raw Data'!$B$6:$BE$49,'ADR Raw Data'!AH$1,FALSE)</f>
        <v>204.664278150896</v>
      </c>
      <c r="O14" s="122">
        <f>VLOOKUP($A14,'ADR Raw Data'!$B$6:$BE$49,'ADR Raw Data'!AI$1,FALSE)</f>
        <v>214.367659768788</v>
      </c>
      <c r="P14" s="122">
        <f>VLOOKUP($A14,'ADR Raw Data'!$B$6:$BE$49,'ADR Raw Data'!AJ$1,FALSE)</f>
        <v>208.61150131575701</v>
      </c>
      <c r="Q14" s="122">
        <f>VLOOKUP($A14,'ADR Raw Data'!$B$6:$BE$49,'ADR Raw Data'!AK$1,FALSE)</f>
        <v>190.35513381734401</v>
      </c>
      <c r="R14" s="123">
        <f>VLOOKUP($A14,'ADR Raw Data'!$B$6:$BE$49,'ADR Raw Data'!AL$1,FALSE)</f>
        <v>200.936479222337</v>
      </c>
      <c r="S14" s="122">
        <f>VLOOKUP($A14,'ADR Raw Data'!$B$6:$BE$49,'ADR Raw Data'!AN$1,FALSE)</f>
        <v>190.05752444972899</v>
      </c>
      <c r="T14" s="122">
        <f>VLOOKUP($A14,'ADR Raw Data'!$B$6:$BE$49,'ADR Raw Data'!AO$1,FALSE)</f>
        <v>194.06946070248699</v>
      </c>
      <c r="U14" s="123">
        <f>VLOOKUP($A14,'ADR Raw Data'!$B$6:$BE$49,'ADR Raw Data'!AP$1,FALSE)</f>
        <v>192.102315609735</v>
      </c>
      <c r="V14" s="124">
        <f>VLOOKUP($A14,'ADR Raw Data'!$B$6:$BE$49,'ADR Raw Data'!AR$1,FALSE)</f>
        <v>198.16012030193201</v>
      </c>
      <c r="X14" s="121">
        <f>VLOOKUP($A14,'RevPAR Raw Data'!$B$6:$BE$49,'RevPAR Raw Data'!AG$1,FALSE)</f>
        <v>86.854777565849204</v>
      </c>
      <c r="Y14" s="122">
        <f>VLOOKUP($A14,'RevPAR Raw Data'!$B$6:$BE$49,'RevPAR Raw Data'!AH$1,FALSE)</f>
        <v>137.283072388737</v>
      </c>
      <c r="Z14" s="122">
        <f>VLOOKUP($A14,'RevPAR Raw Data'!$B$6:$BE$49,'RevPAR Raw Data'!AI$1,FALSE)</f>
        <v>162.01989500454101</v>
      </c>
      <c r="AA14" s="122">
        <f>VLOOKUP($A14,'RevPAR Raw Data'!$B$6:$BE$49,'RevPAR Raw Data'!AJ$1,FALSE)</f>
        <v>154.084509627611</v>
      </c>
      <c r="AB14" s="122">
        <f>VLOOKUP($A14,'RevPAR Raw Data'!$B$6:$BE$49,'RevPAR Raw Data'!AK$1,FALSE)</f>
        <v>129.07150009082599</v>
      </c>
      <c r="AC14" s="123">
        <f>VLOOKUP($A14,'RevPAR Raw Data'!$B$6:$BE$49,'RevPAR Raw Data'!AL$1,FALSE)</f>
        <v>133.86275093551299</v>
      </c>
      <c r="AD14" s="122">
        <f>VLOOKUP($A14,'RevPAR Raw Data'!$B$6:$BE$49,'RevPAR Raw Data'!AN$1,FALSE)</f>
        <v>142.26522089009899</v>
      </c>
      <c r="AE14" s="122">
        <f>VLOOKUP($A14,'RevPAR Raw Data'!$B$6:$BE$49,'RevPAR Raw Data'!AO$1,FALSE)</f>
        <v>151.00225694822799</v>
      </c>
      <c r="AF14" s="123">
        <f>VLOOKUP($A14,'RevPAR Raw Data'!$B$6:$BE$49,'RevPAR Raw Data'!AP$1,FALSE)</f>
        <v>146.63373891916399</v>
      </c>
      <c r="AG14" s="124">
        <f>VLOOKUP($A14,'RevPAR Raw Data'!$B$6:$BE$49,'RevPAR Raw Data'!AR$1,FALSE)</f>
        <v>137.51160464512699</v>
      </c>
    </row>
    <row r="15" spans="1:33" ht="14.25">
      <c r="A15" s="101" t="s">
        <v>123</v>
      </c>
      <c r="B15" s="89">
        <f>(VLOOKUP($A14,'Occupancy Raw Data'!$B$8:$BE$51,'Occupancy Raw Data'!AT$3,FALSE))/100</f>
        <v>-7.1040132868127201E-2</v>
      </c>
      <c r="C15" s="90">
        <f>(VLOOKUP($A14,'Occupancy Raw Data'!$B$8:$BE$51,'Occupancy Raw Data'!AU$3,FALSE))/100</f>
        <v>-7.8985345374077004E-2</v>
      </c>
      <c r="D15" s="90">
        <f>(VLOOKUP($A14,'Occupancy Raw Data'!$B$8:$BE$51,'Occupancy Raw Data'!AV$3,FALSE))/100</f>
        <v>-6.2445568612546298E-2</v>
      </c>
      <c r="E15" s="90">
        <f>(VLOOKUP($A14,'Occupancy Raw Data'!$B$8:$BE$51,'Occupancy Raw Data'!AW$3,FALSE))/100</f>
        <v>-5.5750767230924897E-2</v>
      </c>
      <c r="F15" s="90">
        <f>(VLOOKUP($A14,'Occupancy Raw Data'!$B$8:$BE$51,'Occupancy Raw Data'!AX$3,FALSE))/100</f>
        <v>-2.42123025070482E-2</v>
      </c>
      <c r="G15" s="90">
        <f>(VLOOKUP($A14,'Occupancy Raw Data'!$B$8:$BE$51,'Occupancy Raw Data'!AY$3,FALSE))/100</f>
        <v>-5.82143453341969E-2</v>
      </c>
      <c r="H15" s="91">
        <f>(VLOOKUP($A14,'Occupancy Raw Data'!$B$8:$BE$51,'Occupancy Raw Data'!BA$3,FALSE))/100</f>
        <v>3.9694884485329103E-2</v>
      </c>
      <c r="I15" s="91">
        <f>(VLOOKUP($A14,'Occupancy Raw Data'!$B$8:$BE$51,'Occupancy Raw Data'!BB$3,FALSE))/100</f>
        <v>4.2353245242707595E-2</v>
      </c>
      <c r="J15" s="90">
        <f>(VLOOKUP($A14,'Occupancy Raw Data'!$B$8:$BE$51,'Occupancy Raw Data'!BC$3,FALSE))/100</f>
        <v>4.1048093002487199E-2</v>
      </c>
      <c r="K15" s="92">
        <f>(VLOOKUP($A14,'Occupancy Raw Data'!$B$8:$BE$51,'Occupancy Raw Data'!BE$3,FALSE))/100</f>
        <v>-2.9123647724244899E-2</v>
      </c>
      <c r="M15" s="89">
        <f>(VLOOKUP($A14,'ADR Raw Data'!$B$6:$BE$49,'ADR Raw Data'!AT$1,FALSE))/100</f>
        <v>-3.2140196180344999E-2</v>
      </c>
      <c r="N15" s="90">
        <f>(VLOOKUP($A14,'ADR Raw Data'!$B$6:$BE$49,'ADR Raw Data'!AU$1,FALSE))/100</f>
        <v>-2.54142797603309E-3</v>
      </c>
      <c r="O15" s="90">
        <f>(VLOOKUP($A14,'ADR Raw Data'!$B$6:$BE$49,'ADR Raw Data'!AV$1,FALSE))/100</f>
        <v>6.6196837114982296E-3</v>
      </c>
      <c r="P15" s="90">
        <f>(VLOOKUP($A14,'ADR Raw Data'!$B$6:$BE$49,'ADR Raw Data'!AW$1,FALSE))/100</f>
        <v>4.4029522002694997E-3</v>
      </c>
      <c r="Q15" s="90">
        <f>(VLOOKUP($A14,'ADR Raw Data'!$B$6:$BE$49,'ADR Raw Data'!AX$1,FALSE))/100</f>
        <v>5.5489021393735401E-3</v>
      </c>
      <c r="R15" s="90">
        <f>(VLOOKUP($A14,'ADR Raw Data'!$B$6:$BE$49,'ADR Raw Data'!AY$1,FALSE))/100</f>
        <v>-1.5632893182522401E-3</v>
      </c>
      <c r="S15" s="91">
        <f>(VLOOKUP($A14,'ADR Raw Data'!$B$6:$BE$49,'ADR Raw Data'!BA$1,FALSE))/100</f>
        <v>3.6835118349949299E-2</v>
      </c>
      <c r="T15" s="91">
        <f>(VLOOKUP($A14,'ADR Raw Data'!$B$6:$BE$49,'ADR Raw Data'!BB$1,FALSE))/100</f>
        <v>3.7944769392524801E-2</v>
      </c>
      <c r="U15" s="90">
        <f>(VLOOKUP($A14,'ADR Raw Data'!$B$6:$BE$49,'ADR Raw Data'!BC$1,FALSE))/100</f>
        <v>3.7419295603949403E-2</v>
      </c>
      <c r="V15" s="92">
        <f>(VLOOKUP($A14,'ADR Raw Data'!$B$6:$BE$49,'ADR Raw Data'!BE$1,FALSE))/100</f>
        <v>8.2549569053812603E-3</v>
      </c>
      <c r="X15" s="89">
        <f>(VLOOKUP($A14,'RevPAR Raw Data'!$B$6:$BE$49,'RevPAR Raw Data'!AT$1,FALSE))/100</f>
        <v>-0.100897085241412</v>
      </c>
      <c r="Y15" s="90">
        <f>(VLOOKUP($A14,'RevPAR Raw Data'!$B$6:$BE$49,'RevPAR Raw Data'!AU$1,FALSE))/100</f>
        <v>-8.1326037783679792E-2</v>
      </c>
      <c r="Z15" s="90">
        <f>(VLOOKUP($A14,'RevPAR Raw Data'!$B$6:$BE$49,'RevPAR Raw Data'!AV$1,FALSE))/100</f>
        <v>-5.6239254814447796E-2</v>
      </c>
      <c r="AA15" s="90">
        <f>(VLOOKUP($A14,'RevPAR Raw Data'!$B$6:$BE$49,'RevPAR Raw Data'!AW$1,FALSE))/100</f>
        <v>-5.1593282993901507E-2</v>
      </c>
      <c r="AB15" s="90">
        <f>(VLOOKUP($A14,'RevPAR Raw Data'!$B$6:$BE$49,'RevPAR Raw Data'!AX$1,FALSE))/100</f>
        <v>-1.8797752064855199E-2</v>
      </c>
      <c r="AC15" s="90">
        <f>(VLOOKUP($A14,'RevPAR Raw Data'!$B$6:$BE$49,'RevPAR Raw Data'!AY$1,FALSE))/100</f>
        <v>-5.9686628788219204E-2</v>
      </c>
      <c r="AD15" s="91">
        <f>(VLOOKUP($A14,'RevPAR Raw Data'!$B$6:$BE$49,'RevPAR Raw Data'!BA$1,FALSE))/100</f>
        <v>7.7992168603183101E-2</v>
      </c>
      <c r="AE15" s="91">
        <f>(VLOOKUP($A14,'RevPAR Raw Data'!$B$6:$BE$49,'RevPAR Raw Data'!BB$1,FALSE))/100</f>
        <v>8.1905098758992004E-2</v>
      </c>
      <c r="AF15" s="90">
        <f>(VLOOKUP($A14,'RevPAR Raw Data'!$B$6:$BE$49,'RevPAR Raw Data'!BC$1,FALSE))/100</f>
        <v>8.00033793324752E-2</v>
      </c>
      <c r="AG15" s="92">
        <f>(VLOOKUP($A14,'RevPAR Raw Data'!$B$6:$BE$49,'RevPAR Raw Data'!BE$1,FALSE))/100</f>
        <v>-2.1109105275754797E-2</v>
      </c>
    </row>
    <row r="16" spans="1:33">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c r="A17" s="116" t="s">
        <v>114</v>
      </c>
      <c r="B17" s="93">
        <f>(VLOOKUP($A17,'Occupancy Raw Data'!$B$8:$BE$51,'Occupancy Raw Data'!AG$3,FALSE))/100</f>
        <v>0.48059442650400597</v>
      </c>
      <c r="C17" s="99">
        <f>(VLOOKUP($A17,'Occupancy Raw Data'!$B$8:$BE$51,'Occupancy Raw Data'!AH$3,FALSE))/100</f>
        <v>0.66001375433560494</v>
      </c>
      <c r="D17" s="99">
        <f>(VLOOKUP($A17,'Occupancy Raw Data'!$B$8:$BE$51,'Occupancy Raw Data'!AI$3,FALSE))/100</f>
        <v>0.73834619064705098</v>
      </c>
      <c r="E17" s="99">
        <f>(VLOOKUP($A17,'Occupancy Raw Data'!$B$8:$BE$51,'Occupancy Raw Data'!AJ$3,FALSE))/100</f>
        <v>0.73430211697165404</v>
      </c>
      <c r="F17" s="99">
        <f>(VLOOKUP($A17,'Occupancy Raw Data'!$B$8:$BE$51,'Occupancy Raw Data'!AK$3,FALSE))/100</f>
        <v>0.70538811146991909</v>
      </c>
      <c r="G17" s="100">
        <f>(VLOOKUP($A17,'Occupancy Raw Data'!$B$8:$BE$51,'Occupancy Raw Data'!AL$3,FALSE))/100</f>
        <v>0.66372891998564698</v>
      </c>
      <c r="H17" s="99">
        <f>(VLOOKUP($A17,'Occupancy Raw Data'!$B$8:$BE$51,'Occupancy Raw Data'!AN$3,FALSE))/100</f>
        <v>0.79436520751106299</v>
      </c>
      <c r="I17" s="99">
        <f>(VLOOKUP($A17,'Occupancy Raw Data'!$B$8:$BE$51,'Occupancy Raw Data'!AO$3,FALSE))/100</f>
        <v>0.81149832555914303</v>
      </c>
      <c r="J17" s="100">
        <f>(VLOOKUP($A17,'Occupancy Raw Data'!$B$8:$BE$51,'Occupancy Raw Data'!AP$3,FALSE))/100</f>
        <v>0.80293176653510301</v>
      </c>
      <c r="K17" s="94">
        <f>(VLOOKUP($A17,'Occupancy Raw Data'!$B$8:$BE$51,'Occupancy Raw Data'!AR$3,FALSE))/100</f>
        <v>0.70350116185692002</v>
      </c>
      <c r="M17" s="121">
        <f>VLOOKUP($A17,'ADR Raw Data'!$B$6:$BE$49,'ADR Raw Data'!AG$1,FALSE)</f>
        <v>135.899810551857</v>
      </c>
      <c r="N17" s="122">
        <f>VLOOKUP($A17,'ADR Raw Data'!$B$6:$BE$49,'ADR Raw Data'!AH$1,FALSE)</f>
        <v>152.37261863773301</v>
      </c>
      <c r="O17" s="122">
        <f>VLOOKUP($A17,'ADR Raw Data'!$B$6:$BE$49,'ADR Raw Data'!AI$1,FALSE)</f>
        <v>161.07694886254299</v>
      </c>
      <c r="P17" s="122">
        <f>VLOOKUP($A17,'ADR Raw Data'!$B$6:$BE$49,'ADR Raw Data'!AJ$1,FALSE)</f>
        <v>157.17671603957899</v>
      </c>
      <c r="Q17" s="122">
        <f>VLOOKUP($A17,'ADR Raw Data'!$B$6:$BE$49,'ADR Raw Data'!AK$1,FALSE)</f>
        <v>147.31758573184601</v>
      </c>
      <c r="R17" s="123">
        <f>VLOOKUP($A17,'ADR Raw Data'!$B$6:$BE$49,'ADR Raw Data'!AL$1,FALSE)</f>
        <v>151.91218008581899</v>
      </c>
      <c r="S17" s="122">
        <f>VLOOKUP($A17,'ADR Raw Data'!$B$6:$BE$49,'ADR Raw Data'!AN$1,FALSE)</f>
        <v>154.76872538040899</v>
      </c>
      <c r="T17" s="122">
        <f>VLOOKUP($A17,'ADR Raw Data'!$B$6:$BE$49,'ADR Raw Data'!AO$1,FALSE)</f>
        <v>155.22968220046201</v>
      </c>
      <c r="U17" s="123">
        <f>VLOOKUP($A17,'ADR Raw Data'!$B$6:$BE$49,'ADR Raw Data'!AP$1,FALSE)</f>
        <v>155.00166278755799</v>
      </c>
      <c r="V17" s="124">
        <f>VLOOKUP($A17,'ADR Raw Data'!$B$6:$BE$49,'ADR Raw Data'!AR$1,FALSE)</f>
        <v>152.919648745182</v>
      </c>
      <c r="X17" s="121">
        <f>VLOOKUP($A17,'RevPAR Raw Data'!$B$6:$BE$49,'RevPAR Raw Data'!AG$1,FALSE)</f>
        <v>65.312691514172897</v>
      </c>
      <c r="Y17" s="122">
        <f>VLOOKUP($A17,'RevPAR Raw Data'!$B$6:$BE$49,'RevPAR Raw Data'!AH$1,FALSE)</f>
        <v>100.568024085037</v>
      </c>
      <c r="Z17" s="122">
        <f>VLOOKUP($A17,'RevPAR Raw Data'!$B$6:$BE$49,'RevPAR Raw Data'!AI$1,FALSE)</f>
        <v>118.930551593708</v>
      </c>
      <c r="AA17" s="122">
        <f>VLOOKUP($A17,'RevPAR Raw Data'!$B$6:$BE$49,'RevPAR Raw Data'!AJ$1,FALSE)</f>
        <v>115.415195326515</v>
      </c>
      <c r="AB17" s="122">
        <f>VLOOKUP($A17,'RevPAR Raw Data'!$B$6:$BE$49,'RevPAR Raw Data'!AK$1,FALSE)</f>
        <v>103.916073585695</v>
      </c>
      <c r="AC17" s="123">
        <f>VLOOKUP($A17,'RevPAR Raw Data'!$B$6:$BE$49,'RevPAR Raw Data'!AL$1,FALSE)</f>
        <v>100.828507221026</v>
      </c>
      <c r="AD17" s="122">
        <f>VLOOKUP($A17,'RevPAR Raw Data'!$B$6:$BE$49,'RevPAR Raw Data'!AN$1,FALSE)</f>
        <v>122.942890653031</v>
      </c>
      <c r="AE17" s="122">
        <f>VLOOKUP($A17,'RevPAR Raw Data'!$B$6:$BE$49,'RevPAR Raw Data'!AO$1,FALSE)</f>
        <v>125.968627182753</v>
      </c>
      <c r="AF17" s="123">
        <f>VLOOKUP($A17,'RevPAR Raw Data'!$B$6:$BE$49,'RevPAR Raw Data'!AP$1,FALSE)</f>
        <v>124.455758917892</v>
      </c>
      <c r="AG17" s="124">
        <f>VLOOKUP($A17,'RevPAR Raw Data'!$B$6:$BE$49,'RevPAR Raw Data'!AR$1,FALSE)</f>
        <v>107.579150562988</v>
      </c>
    </row>
    <row r="18" spans="1:33" ht="14.25">
      <c r="A18" s="101" t="s">
        <v>123</v>
      </c>
      <c r="B18" s="89">
        <f>(VLOOKUP($A17,'Occupancy Raw Data'!$B$8:$BE$51,'Occupancy Raw Data'!AT$3,FALSE))/100</f>
        <v>-7.4410734140431506E-2</v>
      </c>
      <c r="C18" s="90">
        <f>(VLOOKUP($A17,'Occupancy Raw Data'!$B$8:$BE$51,'Occupancy Raw Data'!AU$3,FALSE))/100</f>
        <v>-6.1034933041206198E-2</v>
      </c>
      <c r="D18" s="90">
        <f>(VLOOKUP($A17,'Occupancy Raw Data'!$B$8:$BE$51,'Occupancy Raw Data'!AV$3,FALSE))/100</f>
        <v>-4.1676367916306703E-2</v>
      </c>
      <c r="E18" s="90">
        <f>(VLOOKUP($A17,'Occupancy Raw Data'!$B$8:$BE$51,'Occupancy Raw Data'!AW$3,FALSE))/100</f>
        <v>-4.4187423814095503E-2</v>
      </c>
      <c r="F18" s="90">
        <f>(VLOOKUP($A17,'Occupancy Raw Data'!$B$8:$BE$51,'Occupancy Raw Data'!AX$3,FALSE))/100</f>
        <v>-1.8667082393616401E-2</v>
      </c>
      <c r="G18" s="90">
        <f>(VLOOKUP($A17,'Occupancy Raw Data'!$B$8:$BE$51,'Occupancy Raw Data'!AY$3,FALSE))/100</f>
        <v>-4.6272807974415596E-2</v>
      </c>
      <c r="H18" s="91">
        <f>(VLOOKUP($A17,'Occupancy Raw Data'!$B$8:$BE$51,'Occupancy Raw Data'!BA$3,FALSE))/100</f>
        <v>2.9517365891939602E-2</v>
      </c>
      <c r="I18" s="91">
        <f>(VLOOKUP($A17,'Occupancy Raw Data'!$B$8:$BE$51,'Occupancy Raw Data'!BB$3,FALSE))/100</f>
        <v>3.84586450968857E-2</v>
      </c>
      <c r="J18" s="90">
        <f>(VLOOKUP($A17,'Occupancy Raw Data'!$B$8:$BE$51,'Occupancy Raw Data'!BC$3,FALSE))/100</f>
        <v>3.4016374860014499E-2</v>
      </c>
      <c r="K18" s="92">
        <f>(VLOOKUP($A17,'Occupancy Raw Data'!$B$8:$BE$51,'Occupancy Raw Data'!BE$3,FALSE))/100</f>
        <v>-2.1496430286689398E-2</v>
      </c>
      <c r="M18" s="89">
        <f>(VLOOKUP($A17,'ADR Raw Data'!$B$6:$BE$49,'ADR Raw Data'!AT$1,FALSE))/100</f>
        <v>-2.1753782217590299E-2</v>
      </c>
      <c r="N18" s="90">
        <f>(VLOOKUP($A17,'ADR Raw Data'!$B$6:$BE$49,'ADR Raw Data'!AU$1,FALSE))/100</f>
        <v>1.71447687017977E-3</v>
      </c>
      <c r="O18" s="90">
        <f>(VLOOKUP($A17,'ADR Raw Data'!$B$6:$BE$49,'ADR Raw Data'!AV$1,FALSE))/100</f>
        <v>1.6782852946395702E-2</v>
      </c>
      <c r="P18" s="90">
        <f>(VLOOKUP($A17,'ADR Raw Data'!$B$6:$BE$49,'ADR Raw Data'!AW$1,FALSE))/100</f>
        <v>4.9718482170735701E-3</v>
      </c>
      <c r="Q18" s="90">
        <f>(VLOOKUP($A17,'ADR Raw Data'!$B$6:$BE$49,'ADR Raw Data'!AX$1,FALSE))/100</f>
        <v>-2.67889111061477E-3</v>
      </c>
      <c r="R18" s="90">
        <f>(VLOOKUP($A17,'ADR Raw Data'!$B$6:$BE$49,'ADR Raw Data'!AY$1,FALSE))/100</f>
        <v>2.2051607701340501E-3</v>
      </c>
      <c r="S18" s="91">
        <f>(VLOOKUP($A17,'ADR Raw Data'!$B$6:$BE$49,'ADR Raw Data'!BA$1,FALSE))/100</f>
        <v>2.5038869842317301E-2</v>
      </c>
      <c r="T18" s="91">
        <f>(VLOOKUP($A17,'ADR Raw Data'!$B$6:$BE$49,'ADR Raw Data'!BB$1,FALSE))/100</f>
        <v>2.8301249170818502E-2</v>
      </c>
      <c r="U18" s="90">
        <f>(VLOOKUP($A17,'ADR Raw Data'!$B$6:$BE$49,'ADR Raw Data'!BC$1,FALSE))/100</f>
        <v>2.6686844618481999E-2</v>
      </c>
      <c r="V18" s="92">
        <f>(VLOOKUP($A17,'ADR Raw Data'!$B$6:$BE$49,'ADR Raw Data'!BE$1,FALSE))/100</f>
        <v>1.0096332211400001E-2</v>
      </c>
      <c r="X18" s="89">
        <f>(VLOOKUP($A17,'RevPAR Raw Data'!$B$6:$BE$49,'RevPAR Raw Data'!AT$1,FALSE))/100</f>
        <v>-9.4545801452879899E-2</v>
      </c>
      <c r="Y18" s="90">
        <f>(VLOOKUP($A17,'RevPAR Raw Data'!$B$6:$BE$49,'RevPAR Raw Data'!AU$1,FALSE))/100</f>
        <v>-5.9425099151998506E-2</v>
      </c>
      <c r="Z18" s="90">
        <f>(VLOOKUP($A17,'RevPAR Raw Data'!$B$6:$BE$49,'RevPAR Raw Data'!AV$1,FALSE))/100</f>
        <v>-2.5592963323990203E-2</v>
      </c>
      <c r="AA18" s="90">
        <f>(VLOOKUP($A17,'RevPAR Raw Data'!$B$6:$BE$49,'RevPAR Raw Data'!AW$1,FALSE))/100</f>
        <v>-3.9435268761329099E-2</v>
      </c>
      <c r="AB18" s="90">
        <f>(VLOOKUP($A17,'RevPAR Raw Data'!$B$6:$BE$49,'RevPAR Raw Data'!AX$1,FALSE))/100</f>
        <v>-2.1295966423145799E-2</v>
      </c>
      <c r="AC18" s="90">
        <f>(VLOOKUP($A17,'RevPAR Raw Data'!$B$6:$BE$49,'RevPAR Raw Data'!AY$1,FALSE))/100</f>
        <v>-4.41696861851507E-2</v>
      </c>
      <c r="AD18" s="91">
        <f>(VLOOKUP($A17,'RevPAR Raw Data'!$B$6:$BE$49,'RevPAR Raw Data'!BA$1,FALSE))/100</f>
        <v>5.5295317216913303E-2</v>
      </c>
      <c r="AE18" s="91">
        <f>(VLOOKUP($A17,'RevPAR Raw Data'!$B$6:$BE$49,'RevPAR Raw Data'!BB$1,FALSE))/100</f>
        <v>6.7848321965363306E-2</v>
      </c>
      <c r="AF18" s="90">
        <f>(VLOOKUP($A17,'RevPAR Raw Data'!$B$6:$BE$49,'RevPAR Raw Data'!BC$1,FALSE))/100</f>
        <v>6.1611009188869803E-2</v>
      </c>
      <c r="AG18" s="92">
        <f>(VLOOKUP($A17,'RevPAR Raw Data'!$B$6:$BE$49,'RevPAR Raw Data'!BE$1,FALSE))/100</f>
        <v>-1.1617133176823001E-2</v>
      </c>
    </row>
    <row r="19" spans="1:33">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c r="A20" s="116" t="s">
        <v>115</v>
      </c>
      <c r="B20" s="93">
        <f>(VLOOKUP($A20,'Occupancy Raw Data'!$B$8:$BE$51,'Occupancy Raw Data'!AG$3,FALSE))/100</f>
        <v>0.45337996736417702</v>
      </c>
      <c r="C20" s="99">
        <f>(VLOOKUP($A20,'Occupancy Raw Data'!$B$8:$BE$51,'Occupancy Raw Data'!AH$3,FALSE))/100</f>
        <v>0.60455461700902202</v>
      </c>
      <c r="D20" s="99">
        <f>(VLOOKUP($A20,'Occupancy Raw Data'!$B$8:$BE$51,'Occupancy Raw Data'!AI$3,FALSE))/100</f>
        <v>0.65630999232098208</v>
      </c>
      <c r="E20" s="99">
        <f>(VLOOKUP($A20,'Occupancy Raw Data'!$B$8:$BE$51,'Occupancy Raw Data'!AJ$3,FALSE))/100</f>
        <v>0.66599275292762494</v>
      </c>
      <c r="F20" s="99">
        <f>(VLOOKUP($A20,'Occupancy Raw Data'!$B$8:$BE$51,'Occupancy Raw Data'!AK$3,FALSE))/100</f>
        <v>0.65967556152812401</v>
      </c>
      <c r="G20" s="100">
        <f>(VLOOKUP($A20,'Occupancy Raw Data'!$B$8:$BE$51,'Occupancy Raw Data'!AL$3,FALSE))/100</f>
        <v>0.60798257822998603</v>
      </c>
      <c r="H20" s="99">
        <f>(VLOOKUP($A20,'Occupancy Raw Data'!$B$8:$BE$51,'Occupancy Raw Data'!AN$3,FALSE))/100</f>
        <v>0.75333557304665011</v>
      </c>
      <c r="I20" s="99">
        <f>(VLOOKUP($A20,'Occupancy Raw Data'!$B$8:$BE$51,'Occupancy Raw Data'!AO$3,FALSE))/100</f>
        <v>0.76983346131695096</v>
      </c>
      <c r="J20" s="100">
        <f>(VLOOKUP($A20,'Occupancy Raw Data'!$B$8:$BE$51,'Occupancy Raw Data'!AP$3,FALSE))/100</f>
        <v>0.76158451718180009</v>
      </c>
      <c r="K20" s="94">
        <f>(VLOOKUP($A20,'Occupancy Raw Data'!$B$8:$BE$51,'Occupancy Raw Data'!AR$3,FALSE))/100</f>
        <v>0.65186884650193311</v>
      </c>
      <c r="M20" s="121">
        <f>VLOOKUP($A20,'ADR Raw Data'!$B$6:$BE$49,'ADR Raw Data'!AG$1,FALSE)</f>
        <v>107.42015256771499</v>
      </c>
      <c r="N20" s="122">
        <f>VLOOKUP($A20,'ADR Raw Data'!$B$6:$BE$49,'ADR Raw Data'!AH$1,FALSE)</f>
        <v>114.71531883856601</v>
      </c>
      <c r="O20" s="122">
        <f>VLOOKUP($A20,'ADR Raw Data'!$B$6:$BE$49,'ADR Raw Data'!AI$1,FALSE)</f>
        <v>118.552658342398</v>
      </c>
      <c r="P20" s="122">
        <f>VLOOKUP($A20,'ADR Raw Data'!$B$6:$BE$49,'ADR Raw Data'!AJ$1,FALSE)</f>
        <v>118.106297640816</v>
      </c>
      <c r="Q20" s="122">
        <f>VLOOKUP($A20,'ADR Raw Data'!$B$6:$BE$49,'ADR Raw Data'!AK$1,FALSE)</f>
        <v>118.316416333212</v>
      </c>
      <c r="R20" s="123">
        <f>VLOOKUP($A20,'ADR Raw Data'!$B$6:$BE$49,'ADR Raw Data'!AL$1,FALSE)</f>
        <v>115.98013315124599</v>
      </c>
      <c r="S20" s="122">
        <f>VLOOKUP($A20,'ADR Raw Data'!$B$6:$BE$49,'ADR Raw Data'!AN$1,FALSE)</f>
        <v>136.83484080846</v>
      </c>
      <c r="T20" s="122">
        <f>VLOOKUP($A20,'ADR Raw Data'!$B$6:$BE$49,'ADR Raw Data'!AO$1,FALSE)</f>
        <v>137.441643287978</v>
      </c>
      <c r="U20" s="123">
        <f>VLOOKUP($A20,'ADR Raw Data'!$B$6:$BE$49,'ADR Raw Data'!AP$1,FALSE)</f>
        <v>137.14152827557899</v>
      </c>
      <c r="V20" s="124">
        <f>VLOOKUP($A20,'ADR Raw Data'!$B$6:$BE$49,'ADR Raw Data'!AR$1,FALSE)</f>
        <v>123.043863827896</v>
      </c>
      <c r="X20" s="121">
        <f>VLOOKUP($A20,'RevPAR Raw Data'!$B$6:$BE$49,'RevPAR Raw Data'!AG$1,FALSE)</f>
        <v>48.702145265406003</v>
      </c>
      <c r="Y20" s="122">
        <f>VLOOKUP($A20,'RevPAR Raw Data'!$B$6:$BE$49,'RevPAR Raw Data'!AH$1,FALSE)</f>
        <v>69.351675645517304</v>
      </c>
      <c r="Z20" s="122">
        <f>VLOOKUP($A20,'RevPAR Raw Data'!$B$6:$BE$49,'RevPAR Raw Data'!AI$1,FALSE)</f>
        <v>77.807294286331299</v>
      </c>
      <c r="AA20" s="122">
        <f>VLOOKUP($A20,'RevPAR Raw Data'!$B$6:$BE$49,'RevPAR Raw Data'!AJ$1,FALSE)</f>
        <v>78.657938303897097</v>
      </c>
      <c r="AB20" s="122">
        <f>VLOOKUP($A20,'RevPAR Raw Data'!$B$6:$BE$49,'RevPAR Raw Data'!AK$1,FALSE)</f>
        <v>78.050448382607001</v>
      </c>
      <c r="AC20" s="123">
        <f>VLOOKUP($A20,'RevPAR Raw Data'!$B$6:$BE$49,'RevPAR Raw Data'!AL$1,FALSE)</f>
        <v>70.513900376751707</v>
      </c>
      <c r="AD20" s="122">
        <f>VLOOKUP($A20,'RevPAR Raw Data'!$B$6:$BE$49,'RevPAR Raw Data'!AN$1,FALSE)</f>
        <v>103.08255321318801</v>
      </c>
      <c r="AE20" s="122">
        <f>VLOOKUP($A20,'RevPAR Raw Data'!$B$6:$BE$49,'RevPAR Raw Data'!AO$1,FALSE)</f>
        <v>105.807175981474</v>
      </c>
      <c r="AF20" s="123">
        <f>VLOOKUP($A20,'RevPAR Raw Data'!$B$6:$BE$49,'RevPAR Raw Data'!AP$1,FALSE)</f>
        <v>104.44486459733101</v>
      </c>
      <c r="AG20" s="124">
        <f>VLOOKUP($A20,'RevPAR Raw Data'!$B$6:$BE$49,'RevPAR Raw Data'!AR$1,FALSE)</f>
        <v>80.208461582631699</v>
      </c>
    </row>
    <row r="21" spans="1:33" ht="14.25">
      <c r="A21" s="101" t="s">
        <v>123</v>
      </c>
      <c r="B21" s="89">
        <f>(VLOOKUP($A20,'Occupancy Raw Data'!$B$8:$BE$51,'Occupancy Raw Data'!AT$3,FALSE))/100</f>
        <v>-4.9411686524321201E-2</v>
      </c>
      <c r="C21" s="90">
        <f>(VLOOKUP($A20,'Occupancy Raw Data'!$B$8:$BE$51,'Occupancy Raw Data'!AU$3,FALSE))/100</f>
        <v>-5.0390597694814805E-2</v>
      </c>
      <c r="D21" s="90">
        <f>(VLOOKUP($A20,'Occupancy Raw Data'!$B$8:$BE$51,'Occupancy Raw Data'!AV$3,FALSE))/100</f>
        <v>-4.9688700033117102E-2</v>
      </c>
      <c r="E21" s="90">
        <f>(VLOOKUP($A20,'Occupancy Raw Data'!$B$8:$BE$51,'Occupancy Raw Data'!AW$3,FALSE))/100</f>
        <v>-4.3551422802734698E-2</v>
      </c>
      <c r="F21" s="90">
        <f>(VLOOKUP($A20,'Occupancy Raw Data'!$B$8:$BE$51,'Occupancy Raw Data'!AX$3,FALSE))/100</f>
        <v>-2.07611088242548E-2</v>
      </c>
      <c r="G21" s="90">
        <f>(VLOOKUP($A20,'Occupancy Raw Data'!$B$8:$BE$51,'Occupancy Raw Data'!AY$3,FALSE))/100</f>
        <v>-4.2302189744479302E-2</v>
      </c>
      <c r="H21" s="91">
        <f>(VLOOKUP($A20,'Occupancy Raw Data'!$B$8:$BE$51,'Occupancy Raw Data'!BA$3,FALSE))/100</f>
        <v>3.1651073314851501E-2</v>
      </c>
      <c r="I21" s="91">
        <f>(VLOOKUP($A20,'Occupancy Raw Data'!$B$8:$BE$51,'Occupancy Raw Data'!BB$3,FALSE))/100</f>
        <v>6.1446607881946703E-2</v>
      </c>
      <c r="J21" s="90">
        <f>(VLOOKUP($A20,'Occupancy Raw Data'!$B$8:$BE$51,'Occupancy Raw Data'!BC$3,FALSE))/100</f>
        <v>4.64981230683265E-2</v>
      </c>
      <c r="K21" s="92">
        <f>(VLOOKUP($A20,'Occupancy Raw Data'!$B$8:$BE$51,'Occupancy Raw Data'!BE$3,FALSE))/100</f>
        <v>-1.4384901838317199E-2</v>
      </c>
      <c r="M21" s="89">
        <f>(VLOOKUP($A20,'ADR Raw Data'!$B$6:$BE$49,'ADR Raw Data'!AT$1,FALSE))/100</f>
        <v>-1.3864120873525001E-2</v>
      </c>
      <c r="N21" s="90">
        <f>(VLOOKUP($A20,'ADR Raw Data'!$B$6:$BE$49,'ADR Raw Data'!AU$1,FALSE))/100</f>
        <v>-7.3983738675088197E-3</v>
      </c>
      <c r="O21" s="90">
        <f>(VLOOKUP($A20,'ADR Raw Data'!$B$6:$BE$49,'ADR Raw Data'!AV$1,FALSE))/100</f>
        <v>-3.7538398009997398E-3</v>
      </c>
      <c r="P21" s="90">
        <f>(VLOOKUP($A20,'ADR Raw Data'!$B$6:$BE$49,'ADR Raw Data'!AW$1,FALSE))/100</f>
        <v>-8.9834534798655401E-4</v>
      </c>
      <c r="Q21" s="90">
        <f>(VLOOKUP($A20,'ADR Raw Data'!$B$6:$BE$49,'ADR Raw Data'!AX$1,FALSE))/100</f>
        <v>7.3132027966672499E-3</v>
      </c>
      <c r="R21" s="90">
        <f>(VLOOKUP($A20,'ADR Raw Data'!$B$6:$BE$49,'ADR Raw Data'!AY$1,FALSE))/100</f>
        <v>-2.7401793067908897E-3</v>
      </c>
      <c r="S21" s="91">
        <f>(VLOOKUP($A20,'ADR Raw Data'!$B$6:$BE$49,'ADR Raw Data'!BA$1,FALSE))/100</f>
        <v>2.8070859585692099E-2</v>
      </c>
      <c r="T21" s="91">
        <f>(VLOOKUP($A20,'ADR Raw Data'!$B$6:$BE$49,'ADR Raw Data'!BB$1,FALSE))/100</f>
        <v>2.99840374734433E-2</v>
      </c>
      <c r="U21" s="90">
        <f>(VLOOKUP($A20,'ADR Raw Data'!$B$6:$BE$49,'ADR Raw Data'!BC$1,FALSE))/100</f>
        <v>2.9057828039259798E-2</v>
      </c>
      <c r="V21" s="92">
        <f>(VLOOKUP($A20,'ADR Raw Data'!$B$6:$BE$49,'ADR Raw Data'!BE$1,FALSE))/100</f>
        <v>1.1591421230589401E-2</v>
      </c>
      <c r="X21" s="89">
        <f>(VLOOKUP($A20,'RevPAR Raw Data'!$B$6:$BE$49,'RevPAR Raw Data'!AT$1,FALSE))/100</f>
        <v>-6.2590757803308306E-2</v>
      </c>
      <c r="Y21" s="90">
        <f>(VLOOKUP($A20,'RevPAR Raw Data'!$B$6:$BE$49,'RevPAR Raw Data'!AU$1,FALSE))/100</f>
        <v>-5.7416163081170202E-2</v>
      </c>
      <c r="Z21" s="90">
        <f>(VLOOKUP($A20,'RevPAR Raw Data'!$B$6:$BE$49,'RevPAR Raw Data'!AV$1,FALSE))/100</f>
        <v>-5.3256016414272599E-2</v>
      </c>
      <c r="AA21" s="90">
        <f>(VLOOKUP($A20,'RevPAR Raw Data'!$B$6:$BE$49,'RevPAR Raw Data'!AW$1,FALSE))/100</f>
        <v>-4.4410643932648194E-2</v>
      </c>
      <c r="AB21" s="90">
        <f>(VLOOKUP($A20,'RevPAR Raw Data'!$B$6:$BE$49,'RevPAR Raw Data'!AX$1,FALSE))/100</f>
        <v>-1.3599736226703001E-2</v>
      </c>
      <c r="AC21" s="90">
        <f>(VLOOKUP($A20,'RevPAR Raw Data'!$B$6:$BE$49,'RevPAR Raw Data'!AY$1,FALSE))/100</f>
        <v>-4.4926453466300503E-2</v>
      </c>
      <c r="AD21" s="91">
        <f>(VLOOKUP($A20,'RevPAR Raw Data'!$B$6:$BE$49,'RevPAR Raw Data'!BA$1,FALSE))/100</f>
        <v>6.0610405735301402E-2</v>
      </c>
      <c r="AE21" s="91">
        <f>(VLOOKUP($A20,'RevPAR Raw Data'!$B$6:$BE$49,'RevPAR Raw Data'!BB$1,FALSE))/100</f>
        <v>9.3273062748738395E-2</v>
      </c>
      <c r="AF21" s="90">
        <f>(VLOOKUP($A20,'RevPAR Raw Data'!$B$6:$BE$49,'RevPAR Raw Data'!BC$1,FALSE))/100</f>
        <v>7.6907085571853995E-2</v>
      </c>
      <c r="AG21" s="92">
        <f>(VLOOKUP($A20,'RevPAR Raw Data'!$B$6:$BE$49,'RevPAR Raw Data'!BE$1,FALSE))/100</f>
        <v>-2.9602220642964299E-3</v>
      </c>
    </row>
    <row r="22" spans="1:33">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c r="A23" s="116" t="s">
        <v>116</v>
      </c>
      <c r="B23" s="93">
        <f>(VLOOKUP($A23,'Occupancy Raw Data'!$B$8:$BE$51,'Occupancy Raw Data'!AG$3,FALSE))/100</f>
        <v>0.48801572612629102</v>
      </c>
      <c r="C23" s="99">
        <f>(VLOOKUP($A23,'Occupancy Raw Data'!$B$8:$BE$51,'Occupancy Raw Data'!AH$3,FALSE))/100</f>
        <v>0.56616353791858698</v>
      </c>
      <c r="D23" s="99">
        <f>(VLOOKUP($A23,'Occupancy Raw Data'!$B$8:$BE$51,'Occupancy Raw Data'!AI$3,FALSE))/100</f>
        <v>0.59425904424697296</v>
      </c>
      <c r="E23" s="99">
        <f>(VLOOKUP($A23,'Occupancy Raw Data'!$B$8:$BE$51,'Occupancy Raw Data'!AJ$3,FALSE))/100</f>
        <v>0.60384646334594005</v>
      </c>
      <c r="F23" s="99">
        <f>(VLOOKUP($A23,'Occupancy Raw Data'!$B$8:$BE$51,'Occupancy Raw Data'!AK$3,FALSE))/100</f>
        <v>0.608725140820783</v>
      </c>
      <c r="G23" s="100">
        <f>(VLOOKUP($A23,'Occupancy Raw Data'!$B$8:$BE$51,'Occupancy Raw Data'!AL$3,FALSE))/100</f>
        <v>0.57220206646342298</v>
      </c>
      <c r="H23" s="99">
        <f>(VLOOKUP($A23,'Occupancy Raw Data'!$B$8:$BE$51,'Occupancy Raw Data'!AN$3,FALSE))/100</f>
        <v>0.67858374525807508</v>
      </c>
      <c r="I23" s="99">
        <f>(VLOOKUP($A23,'Occupancy Raw Data'!$B$8:$BE$51,'Occupancy Raw Data'!AO$3,FALSE))/100</f>
        <v>0.6913208414760309</v>
      </c>
      <c r="J23" s="100">
        <f>(VLOOKUP($A23,'Occupancy Raw Data'!$B$8:$BE$51,'Occupancy Raw Data'!AP$3,FALSE))/100</f>
        <v>0.68495229336705288</v>
      </c>
      <c r="K23" s="94">
        <f>(VLOOKUP($A23,'Occupancy Raw Data'!$B$8:$BE$51,'Occupancy Raw Data'!AR$3,FALSE))/100</f>
        <v>0.60441662862154</v>
      </c>
      <c r="M23" s="121">
        <f>VLOOKUP($A23,'ADR Raw Data'!$B$6:$BE$49,'ADR Raw Data'!AG$1,FALSE)</f>
        <v>79.373804296617294</v>
      </c>
      <c r="N23" s="122">
        <f>VLOOKUP($A23,'ADR Raw Data'!$B$6:$BE$49,'ADR Raw Data'!AH$1,FALSE)</f>
        <v>82.446757157360395</v>
      </c>
      <c r="O23" s="122">
        <f>VLOOKUP($A23,'ADR Raw Data'!$B$6:$BE$49,'ADR Raw Data'!AI$1,FALSE)</f>
        <v>84.250182999961297</v>
      </c>
      <c r="P23" s="122">
        <f>VLOOKUP($A23,'ADR Raw Data'!$B$6:$BE$49,'ADR Raw Data'!AJ$1,FALSE)</f>
        <v>84.787735874200393</v>
      </c>
      <c r="Q23" s="122">
        <f>VLOOKUP($A23,'ADR Raw Data'!$B$6:$BE$49,'ADR Raw Data'!AK$1,FALSE)</f>
        <v>85.566227975752</v>
      </c>
      <c r="R23" s="123">
        <f>VLOOKUP($A23,'ADR Raw Data'!$B$6:$BE$49,'ADR Raw Data'!AL$1,FALSE)</f>
        <v>83.454988407928397</v>
      </c>
      <c r="S23" s="122">
        <f>VLOOKUP($A23,'ADR Raw Data'!$B$6:$BE$49,'ADR Raw Data'!AN$1,FALSE)</f>
        <v>97.023584448585396</v>
      </c>
      <c r="T23" s="122">
        <f>VLOOKUP($A23,'ADR Raw Data'!$B$6:$BE$49,'ADR Raw Data'!AO$1,FALSE)</f>
        <v>97.9378689015264</v>
      </c>
      <c r="U23" s="123">
        <f>VLOOKUP($A23,'ADR Raw Data'!$B$6:$BE$49,'ADR Raw Data'!AP$1,FALSE)</f>
        <v>97.484977091165405</v>
      </c>
      <c r="V23" s="124">
        <f>VLOOKUP($A23,'ADR Raw Data'!$B$6:$BE$49,'ADR Raw Data'!AR$1,FALSE)</f>
        <v>87.9977092475104</v>
      </c>
      <c r="X23" s="121">
        <f>VLOOKUP($A23,'RevPAR Raw Data'!$B$6:$BE$49,'RevPAR Raw Data'!AG$1,FALSE)</f>
        <v>38.735664739219899</v>
      </c>
      <c r="Y23" s="122">
        <f>VLOOKUP($A23,'RevPAR Raw Data'!$B$6:$BE$49,'RevPAR Raw Data'!AH$1,FALSE)</f>
        <v>46.6783477221257</v>
      </c>
      <c r="Z23" s="122">
        <f>VLOOKUP($A23,'RevPAR Raw Data'!$B$6:$BE$49,'RevPAR Raw Data'!AI$1,FALSE)</f>
        <v>50.066433227189599</v>
      </c>
      <c r="AA23" s="122">
        <f>VLOOKUP($A23,'RevPAR Raw Data'!$B$6:$BE$49,'RevPAR Raw Data'!AJ$1,FALSE)</f>
        <v>51.198774442745602</v>
      </c>
      <c r="AB23" s="122">
        <f>VLOOKUP($A23,'RevPAR Raw Data'!$B$6:$BE$49,'RevPAR Raw Data'!AK$1,FALSE)</f>
        <v>52.086314174042897</v>
      </c>
      <c r="AC23" s="123">
        <f>VLOOKUP($A23,'RevPAR Raw Data'!$B$6:$BE$49,'RevPAR Raw Data'!AL$1,FALSE)</f>
        <v>47.753116823697603</v>
      </c>
      <c r="AD23" s="122">
        <f>VLOOKUP($A23,'RevPAR Raw Data'!$B$6:$BE$49,'RevPAR Raw Data'!AN$1,FALSE)</f>
        <v>65.838627313484295</v>
      </c>
      <c r="AE23" s="122">
        <f>VLOOKUP($A23,'RevPAR Raw Data'!$B$6:$BE$49,'RevPAR Raw Data'!AO$1,FALSE)</f>
        <v>67.706489941372496</v>
      </c>
      <c r="AF23" s="123">
        <f>VLOOKUP($A23,'RevPAR Raw Data'!$B$6:$BE$49,'RevPAR Raw Data'!AP$1,FALSE)</f>
        <v>66.772558627428396</v>
      </c>
      <c r="AG23" s="124">
        <f>VLOOKUP($A23,'RevPAR Raw Data'!$B$6:$BE$49,'RevPAR Raw Data'!AR$1,FALSE)</f>
        <v>53.1872787497988</v>
      </c>
    </row>
    <row r="24" spans="1:33" ht="14.25">
      <c r="A24" s="101" t="s">
        <v>123</v>
      </c>
      <c r="B24" s="89">
        <f>(VLOOKUP($A23,'Occupancy Raw Data'!$B$8:$BE$51,'Occupancy Raw Data'!AT$3,FALSE))/100</f>
        <v>-1.0675620622672199E-2</v>
      </c>
      <c r="C24" s="90">
        <f>(VLOOKUP($A23,'Occupancy Raw Data'!$B$8:$BE$51,'Occupancy Raw Data'!AU$3,FALSE))/100</f>
        <v>-1.7057707298895299E-2</v>
      </c>
      <c r="D24" s="90">
        <f>(VLOOKUP($A23,'Occupancy Raw Data'!$B$8:$BE$51,'Occupancy Raw Data'!AV$3,FALSE))/100</f>
        <v>-1.1720250286915299E-2</v>
      </c>
      <c r="E24" s="90">
        <f>(VLOOKUP($A23,'Occupancy Raw Data'!$B$8:$BE$51,'Occupancy Raw Data'!AW$3,FALSE))/100</f>
        <v>-2.29808208424413E-2</v>
      </c>
      <c r="F24" s="90">
        <f>(VLOOKUP($A23,'Occupancy Raw Data'!$B$8:$BE$51,'Occupancy Raw Data'!AX$3,FALSE))/100</f>
        <v>3.0470056497418504E-3</v>
      </c>
      <c r="G24" s="90">
        <f>(VLOOKUP($A23,'Occupancy Raw Data'!$B$8:$BE$51,'Occupancy Raw Data'!AY$3,FALSE))/100</f>
        <v>-1.19123749512384E-2</v>
      </c>
      <c r="H24" s="91">
        <f>(VLOOKUP($A23,'Occupancy Raw Data'!$B$8:$BE$51,'Occupancy Raw Data'!BA$3,FALSE))/100</f>
        <v>3.1884069117827402E-2</v>
      </c>
      <c r="I24" s="91">
        <f>(VLOOKUP($A23,'Occupancy Raw Data'!$B$8:$BE$51,'Occupancy Raw Data'!BB$3,FALSE))/100</f>
        <v>5.3110778453236598E-2</v>
      </c>
      <c r="J24" s="90">
        <f>(VLOOKUP($A23,'Occupancy Raw Data'!$B$8:$BE$51,'Occupancy Raw Data'!BC$3,FALSE))/100</f>
        <v>4.2488052335431598E-2</v>
      </c>
      <c r="K24" s="92">
        <f>(VLOOKUP($A23,'Occupancy Raw Data'!$B$8:$BE$51,'Occupancy Raw Data'!BE$3,FALSE))/100</f>
        <v>5.0697607148654502E-3</v>
      </c>
      <c r="M24" s="89">
        <f>(VLOOKUP($A23,'ADR Raw Data'!$B$6:$BE$49,'ADR Raw Data'!AT$1,FALSE))/100</f>
        <v>5.3871106916764996E-3</v>
      </c>
      <c r="N24" s="90">
        <f>(VLOOKUP($A23,'ADR Raw Data'!$B$6:$BE$49,'ADR Raw Data'!AU$1,FALSE))/100</f>
        <v>1.8370962279325002E-2</v>
      </c>
      <c r="O24" s="90">
        <f>(VLOOKUP($A23,'ADR Raw Data'!$B$6:$BE$49,'ADR Raw Data'!AV$1,FALSE))/100</f>
        <v>2.47290465524449E-2</v>
      </c>
      <c r="P24" s="90">
        <f>(VLOOKUP($A23,'ADR Raw Data'!$B$6:$BE$49,'ADR Raw Data'!AW$1,FALSE))/100</f>
        <v>1.4833390538996301E-2</v>
      </c>
      <c r="Q24" s="90">
        <f>(VLOOKUP($A23,'ADR Raw Data'!$B$6:$BE$49,'ADR Raw Data'!AX$1,FALSE))/100</f>
        <v>2.06391065700707E-2</v>
      </c>
      <c r="R24" s="90">
        <f>(VLOOKUP($A23,'ADR Raw Data'!$B$6:$BE$49,'ADR Raw Data'!AY$1,FALSE))/100</f>
        <v>1.7327714990344002E-2</v>
      </c>
      <c r="S24" s="91">
        <f>(VLOOKUP($A23,'ADR Raw Data'!$B$6:$BE$49,'ADR Raw Data'!BA$1,FALSE))/100</f>
        <v>3.1416510642029903E-2</v>
      </c>
      <c r="T24" s="91">
        <f>(VLOOKUP($A23,'ADR Raw Data'!$B$6:$BE$49,'ADR Raw Data'!BB$1,FALSE))/100</f>
        <v>3.3325740906005499E-2</v>
      </c>
      <c r="U24" s="90">
        <f>(VLOOKUP($A23,'ADR Raw Data'!$B$6:$BE$49,'ADR Raw Data'!BC$1,FALSE))/100</f>
        <v>3.2423166199397502E-2</v>
      </c>
      <c r="V24" s="92">
        <f>(VLOOKUP($A23,'ADR Raw Data'!$B$6:$BE$49,'ADR Raw Data'!BE$1,FALSE))/100</f>
        <v>2.4405933688594898E-2</v>
      </c>
      <c r="X24" s="89">
        <f>(VLOOKUP($A23,'RevPAR Raw Data'!$B$6:$BE$49,'RevPAR Raw Data'!AT$1,FALSE))/100</f>
        <v>-5.3460206809924108E-3</v>
      </c>
      <c r="Y24" s="90">
        <f>(VLOOKUP($A23,'RevPAR Raw Data'!$B$6:$BE$49,'RevPAR Raw Data'!AU$1,FALSE))/100</f>
        <v>9.9988848306996206E-4</v>
      </c>
      <c r="Z24" s="90">
        <f>(VLOOKUP($A23,'RevPAR Raw Data'!$B$6:$BE$49,'RevPAR Raw Data'!AV$1,FALSE))/100</f>
        <v>1.2718965650578101E-2</v>
      </c>
      <c r="AA24" s="90">
        <f>(VLOOKUP($A23,'RevPAR Raw Data'!$B$6:$BE$49,'RevPAR Raw Data'!AW$1,FALSE))/100</f>
        <v>-8.4883137939076696E-3</v>
      </c>
      <c r="AB24" s="90">
        <f>(VLOOKUP($A23,'RevPAR Raw Data'!$B$6:$BE$49,'RevPAR Raw Data'!AX$1,FALSE))/100</f>
        <v>2.3748999694137199E-2</v>
      </c>
      <c r="AC24" s="90">
        <f>(VLOOKUP($A23,'RevPAR Raw Data'!$B$6:$BE$49,'RevPAR Raw Data'!AY$1,FALSE))/100</f>
        <v>5.2089258010924898E-3</v>
      </c>
      <c r="AD24" s="91">
        <f>(VLOOKUP($A23,'RevPAR Raw Data'!$B$6:$BE$49,'RevPAR Raw Data'!BA$1,FALSE))/100</f>
        <v>6.4302265956608803E-2</v>
      </c>
      <c r="AE24" s="91">
        <f>(VLOOKUP($A23,'RevPAR Raw Data'!$B$6:$BE$49,'RevPAR Raw Data'!BB$1,FALSE))/100</f>
        <v>8.8206475401291104E-2</v>
      </c>
      <c r="AF24" s="90">
        <f>(VLOOKUP($A23,'RevPAR Raw Data'!$B$6:$BE$49,'RevPAR Raw Data'!BC$1,FALSE))/100</f>
        <v>7.6288815717189595E-2</v>
      </c>
      <c r="AG24" s="92">
        <f>(VLOOKUP($A23,'RevPAR Raw Data'!$B$6:$BE$49,'RevPAR Raw Data'!BE$1,FALSE))/100</f>
        <v>2.9599426647284401E-2</v>
      </c>
    </row>
    <row r="25" spans="1:33">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c r="A26" s="116" t="s">
        <v>117</v>
      </c>
      <c r="B26" s="93">
        <f>(VLOOKUP($A26,'Occupancy Raw Data'!$B$8:$BE$51,'Occupancy Raw Data'!AG$3,FALSE))/100</f>
        <v>0.47622399953551103</v>
      </c>
      <c r="C26" s="99">
        <f>(VLOOKUP($A26,'Occupancy Raw Data'!$B$8:$BE$51,'Occupancy Raw Data'!AH$3,FALSE))/100</f>
        <v>0.50258371677819202</v>
      </c>
      <c r="D26" s="99">
        <f>(VLOOKUP($A26,'Occupancy Raw Data'!$B$8:$BE$51,'Occupancy Raw Data'!AI$3,FALSE))/100</f>
        <v>0.51020422974757895</v>
      </c>
      <c r="E26" s="99">
        <f>(VLOOKUP($A26,'Occupancy Raw Data'!$B$8:$BE$51,'Occupancy Raw Data'!AJ$3,FALSE))/100</f>
        <v>0.52587727256232497</v>
      </c>
      <c r="F26" s="99">
        <f>(VLOOKUP($A26,'Occupancy Raw Data'!$B$8:$BE$51,'Occupancy Raw Data'!AK$3,FALSE))/100</f>
        <v>0.54005152955691793</v>
      </c>
      <c r="G26" s="100">
        <f>(VLOOKUP($A26,'Occupancy Raw Data'!$B$8:$BE$51,'Occupancy Raw Data'!AL$3,FALSE))/100</f>
        <v>0.51098808583770694</v>
      </c>
      <c r="H26" s="99">
        <f>(VLOOKUP($A26,'Occupancy Raw Data'!$B$8:$BE$51,'Occupancy Raw Data'!AN$3,FALSE))/100</f>
        <v>0.61283884312515802</v>
      </c>
      <c r="I26" s="99">
        <f>(VLOOKUP($A26,'Occupancy Raw Data'!$B$8:$BE$51,'Occupancy Raw Data'!AO$3,FALSE))/100</f>
        <v>0.62850818303879197</v>
      </c>
      <c r="J26" s="100">
        <f>(VLOOKUP($A26,'Occupancy Raw Data'!$B$8:$BE$51,'Occupancy Raw Data'!AP$3,FALSE))/100</f>
        <v>0.62067351308197505</v>
      </c>
      <c r="K26" s="94">
        <f>(VLOOKUP($A26,'Occupancy Raw Data'!$B$8:$BE$51,'Occupancy Raw Data'!AR$3,FALSE))/100</f>
        <v>0.54232668185937105</v>
      </c>
      <c r="M26" s="121">
        <f>VLOOKUP($A26,'ADR Raw Data'!$B$6:$BE$49,'ADR Raw Data'!AG$1,FALSE)</f>
        <v>60.953047787920802</v>
      </c>
      <c r="N26" s="122">
        <f>VLOOKUP($A26,'ADR Raw Data'!$B$6:$BE$49,'ADR Raw Data'!AH$1,FALSE)</f>
        <v>61.443702398590503</v>
      </c>
      <c r="O26" s="122">
        <f>VLOOKUP($A26,'ADR Raw Data'!$B$6:$BE$49,'ADR Raw Data'!AI$1,FALSE)</f>
        <v>61.714668450475799</v>
      </c>
      <c r="P26" s="122">
        <f>VLOOKUP($A26,'ADR Raw Data'!$B$6:$BE$49,'ADR Raw Data'!AJ$1,FALSE)</f>
        <v>61.648163653426799</v>
      </c>
      <c r="Q26" s="122">
        <f>VLOOKUP($A26,'ADR Raw Data'!$B$6:$BE$49,'ADR Raw Data'!AK$1,FALSE)</f>
        <v>62.244511064224298</v>
      </c>
      <c r="R26" s="123">
        <f>VLOOKUP($A26,'ADR Raw Data'!$B$6:$BE$49,'ADR Raw Data'!AL$1,FALSE)</f>
        <v>61.617711687791498</v>
      </c>
      <c r="S26" s="122">
        <f>VLOOKUP($A26,'ADR Raw Data'!$B$6:$BE$49,'ADR Raw Data'!AN$1,FALSE)</f>
        <v>69.341772112742703</v>
      </c>
      <c r="T26" s="122">
        <f>VLOOKUP($A26,'ADR Raw Data'!$B$6:$BE$49,'ADR Raw Data'!AO$1,FALSE)</f>
        <v>70.3922341112483</v>
      </c>
      <c r="U26" s="123">
        <f>VLOOKUP($A26,'ADR Raw Data'!$B$6:$BE$49,'ADR Raw Data'!AP$1,FALSE)</f>
        <v>69.873633025216407</v>
      </c>
      <c r="V26" s="124">
        <f>VLOOKUP($A26,'ADR Raw Data'!$B$6:$BE$49,'ADR Raw Data'!AR$1,FALSE)</f>
        <v>64.317305300216205</v>
      </c>
      <c r="X26" s="121">
        <f>VLOOKUP($A26,'RevPAR Raw Data'!$B$6:$BE$49,'RevPAR Raw Data'!AG$1,FALSE)</f>
        <v>29.027304201442799</v>
      </c>
      <c r="Y26" s="122">
        <f>VLOOKUP($A26,'RevPAR Raw Data'!$B$6:$BE$49,'RevPAR Raw Data'!AH$1,FALSE)</f>
        <v>30.880604324096701</v>
      </c>
      <c r="Z26" s="122">
        <f>VLOOKUP($A26,'RevPAR Raw Data'!$B$6:$BE$49,'RevPAR Raw Data'!AI$1,FALSE)</f>
        <v>31.487084880902199</v>
      </c>
      <c r="AA26" s="122">
        <f>VLOOKUP($A26,'RevPAR Raw Data'!$B$6:$BE$49,'RevPAR Raw Data'!AJ$1,FALSE)</f>
        <v>32.419368160539904</v>
      </c>
      <c r="AB26" s="122">
        <f>VLOOKUP($A26,'RevPAR Raw Data'!$B$6:$BE$49,'RevPAR Raw Data'!AK$1,FALSE)</f>
        <v>33.615243406756903</v>
      </c>
      <c r="AC26" s="123">
        <f>VLOOKUP($A26,'RevPAR Raw Data'!$B$6:$BE$49,'RevPAR Raw Data'!AL$1,FALSE)</f>
        <v>31.485916549044301</v>
      </c>
      <c r="AD26" s="122">
        <f>VLOOKUP($A26,'RevPAR Raw Data'!$B$6:$BE$49,'RevPAR Raw Data'!AN$1,FALSE)</f>
        <v>42.495331401821602</v>
      </c>
      <c r="AE26" s="122">
        <f>VLOOKUP($A26,'RevPAR Raw Data'!$B$6:$BE$49,'RevPAR Raw Data'!AO$1,FALSE)</f>
        <v>44.242095161301997</v>
      </c>
      <c r="AF26" s="123">
        <f>VLOOKUP($A26,'RevPAR Raw Data'!$B$6:$BE$49,'RevPAR Raw Data'!AP$1,FALSE)</f>
        <v>43.368713281561803</v>
      </c>
      <c r="AG26" s="124">
        <f>VLOOKUP($A26,'RevPAR Raw Data'!$B$6:$BE$49,'RevPAR Raw Data'!AR$1,FALSE)</f>
        <v>34.880990769602398</v>
      </c>
    </row>
    <row r="27" spans="1:33" ht="14.25">
      <c r="A27" s="101" t="s">
        <v>123</v>
      </c>
      <c r="B27" s="89">
        <f>(VLOOKUP($A26,'Occupancy Raw Data'!$B$8:$BE$51,'Occupancy Raw Data'!AT$3,FALSE))/100</f>
        <v>4.5349156151770202E-2</v>
      </c>
      <c r="C27" s="90">
        <f>(VLOOKUP($A26,'Occupancy Raw Data'!$B$8:$BE$51,'Occupancy Raw Data'!AU$3,FALSE))/100</f>
        <v>4.3340254118530597E-2</v>
      </c>
      <c r="D27" s="90">
        <f>(VLOOKUP($A26,'Occupancy Raw Data'!$B$8:$BE$51,'Occupancy Raw Data'!AV$3,FALSE))/100</f>
        <v>4.6420262482393504E-2</v>
      </c>
      <c r="E27" s="90">
        <f>(VLOOKUP($A26,'Occupancy Raw Data'!$B$8:$BE$51,'Occupancy Raw Data'!AW$3,FALSE))/100</f>
        <v>5.5653429592082596E-2</v>
      </c>
      <c r="F27" s="90">
        <f>(VLOOKUP($A26,'Occupancy Raw Data'!$B$8:$BE$51,'Occupancy Raw Data'!AX$3,FALSE))/100</f>
        <v>6.8114241845238802E-2</v>
      </c>
      <c r="G27" s="90">
        <f>(VLOOKUP($A26,'Occupancy Raw Data'!$B$8:$BE$51,'Occupancy Raw Data'!AY$3,FALSE))/100</f>
        <v>5.2018670393968104E-2</v>
      </c>
      <c r="H27" s="91">
        <f>(VLOOKUP($A26,'Occupancy Raw Data'!$B$8:$BE$51,'Occupancy Raw Data'!BA$3,FALSE))/100</f>
        <v>6.7549077603378999E-2</v>
      </c>
      <c r="I27" s="91">
        <f>(VLOOKUP($A26,'Occupancy Raw Data'!$B$8:$BE$51,'Occupancy Raw Data'!BB$3,FALSE))/100</f>
        <v>8.1539627585671501E-2</v>
      </c>
      <c r="J27" s="90">
        <f>(VLOOKUP($A26,'Occupancy Raw Data'!$B$8:$BE$51,'Occupancy Raw Data'!BC$3,FALSE))/100</f>
        <v>7.4587117247027296E-2</v>
      </c>
      <c r="K27" s="92">
        <f>(VLOOKUP($A26,'Occupancy Raw Data'!$B$8:$BE$51,'Occupancy Raw Data'!BE$3,FALSE))/100</f>
        <v>5.9293101179931605E-2</v>
      </c>
      <c r="M27" s="89">
        <f>(VLOOKUP($A26,'ADR Raw Data'!$B$6:$BE$49,'ADR Raw Data'!AT$1,FALSE))/100</f>
        <v>-1.4864231422815399E-2</v>
      </c>
      <c r="N27" s="90">
        <f>(VLOOKUP($A26,'ADR Raw Data'!$B$6:$BE$49,'ADR Raw Data'!AU$1,FALSE))/100</f>
        <v>-1.09811247233142E-2</v>
      </c>
      <c r="O27" s="90">
        <f>(VLOOKUP($A26,'ADR Raw Data'!$B$6:$BE$49,'ADR Raw Data'!AV$1,FALSE))/100</f>
        <v>-1.41998816663785E-2</v>
      </c>
      <c r="P27" s="90">
        <f>(VLOOKUP($A26,'ADR Raw Data'!$B$6:$BE$49,'ADR Raw Data'!AW$1,FALSE))/100</f>
        <v>-2.1211348764614502E-2</v>
      </c>
      <c r="Q27" s="90">
        <f>(VLOOKUP($A26,'ADR Raw Data'!$B$6:$BE$49,'ADR Raw Data'!AX$1,FALSE))/100</f>
        <v>-1.6814948943723401E-2</v>
      </c>
      <c r="R27" s="90">
        <f>(VLOOKUP($A26,'ADR Raw Data'!$B$6:$BE$49,'ADR Raw Data'!AY$1,FALSE))/100</f>
        <v>-1.5639401173267498E-2</v>
      </c>
      <c r="S27" s="91">
        <f>(VLOOKUP($A26,'ADR Raw Data'!$B$6:$BE$49,'ADR Raw Data'!BA$1,FALSE))/100</f>
        <v>-1.2096734353569401E-2</v>
      </c>
      <c r="T27" s="91">
        <f>(VLOOKUP($A26,'ADR Raw Data'!$B$6:$BE$49,'ADR Raw Data'!BB$1,FALSE))/100</f>
        <v>-1.24945501509928E-2</v>
      </c>
      <c r="U27" s="90">
        <f>(VLOOKUP($A26,'ADR Raw Data'!$B$6:$BE$49,'ADR Raw Data'!BC$1,FALSE))/100</f>
        <v>-1.22500619025781E-2</v>
      </c>
      <c r="V27" s="92">
        <f>(VLOOKUP($A26,'ADR Raw Data'!$B$6:$BE$49,'ADR Raw Data'!BE$1,FALSE))/100</f>
        <v>-1.3865485812277001E-2</v>
      </c>
      <c r="X27" s="89">
        <f>(VLOOKUP($A26,'RevPAR Raw Data'!$B$6:$BE$49,'RevPAR Raw Data'!AT$1,FALSE))/100</f>
        <v>2.9810844377085498E-2</v>
      </c>
      <c r="Y27" s="90">
        <f>(VLOOKUP($A26,'RevPAR Raw Data'!$B$6:$BE$49,'RevPAR Raw Data'!AU$1,FALSE))/100</f>
        <v>3.1883204659200602E-2</v>
      </c>
      <c r="Z27" s="90">
        <f>(VLOOKUP($A26,'RevPAR Raw Data'!$B$6:$BE$49,'RevPAR Raw Data'!AV$1,FALSE))/100</f>
        <v>3.1561218581842701E-2</v>
      </c>
      <c r="AA27" s="90">
        <f>(VLOOKUP($A26,'RevPAR Raw Data'!$B$6:$BE$49,'RevPAR Raw Data'!AW$1,FALSE))/100</f>
        <v>3.3261596522443398E-2</v>
      </c>
      <c r="AB27" s="90">
        <f>(VLOOKUP($A26,'RevPAR Raw Data'!$B$6:$BE$49,'RevPAR Raw Data'!AX$1,FALSE))/100</f>
        <v>5.0153955402547197E-2</v>
      </c>
      <c r="AC27" s="90">
        <f>(VLOOKUP($A26,'RevPAR Raw Data'!$B$6:$BE$49,'RevPAR Raw Data'!AY$1,FALSE))/100</f>
        <v>3.5565728365909204E-2</v>
      </c>
      <c r="AD27" s="91">
        <f>(VLOOKUP($A26,'RevPAR Raw Data'!$B$6:$BE$49,'RevPAR Raw Data'!BA$1,FALSE))/100</f>
        <v>5.4635220002212798E-2</v>
      </c>
      <c r="AE27" s="91">
        <f>(VLOOKUP($A26,'RevPAR Raw Data'!$B$6:$BE$49,'RevPAR Raw Data'!BB$1,FALSE))/100</f>
        <v>6.8026276468516195E-2</v>
      </c>
      <c r="AF27" s="90">
        <f>(VLOOKUP($A26,'RevPAR Raw Data'!$B$6:$BE$49,'RevPAR Raw Data'!BC$1,FALSE))/100</f>
        <v>6.1423358541038198E-2</v>
      </c>
      <c r="AG27" s="92">
        <f>(VLOOKUP($A26,'RevPAR Raw Data'!$B$6:$BE$49,'RevPAR Raw Data'!BE$1,FALSE))/100</f>
        <v>4.4605487714478302E-2</v>
      </c>
    </row>
    <row r="28" spans="1:33">
      <c r="A28" s="155" t="s">
        <v>124</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c r="A29" s="116" t="s">
        <v>73</v>
      </c>
      <c r="B29" s="117">
        <f>(VLOOKUP($A29,'Occupancy Raw Data'!$B$8:$BE$45,'Occupancy Raw Data'!AG$3,FALSE))/100</f>
        <v>0.46800702090314306</v>
      </c>
      <c r="C29" s="118">
        <f>(VLOOKUP($A29,'Occupancy Raw Data'!$B$8:$BE$45,'Occupancy Raw Data'!AH$3,FALSE))/100</f>
        <v>0.61515724847462505</v>
      </c>
      <c r="D29" s="118">
        <f>(VLOOKUP($A29,'Occupancy Raw Data'!$B$8:$BE$45,'Occupancy Raw Data'!AI$3,FALSE))/100</f>
        <v>0.6756707469967399</v>
      </c>
      <c r="E29" s="118">
        <f>(VLOOKUP($A29,'Occupancy Raw Data'!$B$8:$BE$45,'Occupancy Raw Data'!AJ$3,FALSE))/100</f>
        <v>0.68417093445587496</v>
      </c>
      <c r="F29" s="118">
        <f>(VLOOKUP($A29,'Occupancy Raw Data'!$B$8:$BE$45,'Occupancy Raw Data'!AK$3,FALSE))/100</f>
        <v>0.71560023403010409</v>
      </c>
      <c r="G29" s="119">
        <f>(VLOOKUP($A29,'Occupancy Raw Data'!$B$8:$BE$45,'Occupancy Raw Data'!AL$3,FALSE))/100</f>
        <v>0.63172115726542999</v>
      </c>
      <c r="H29" s="99">
        <f>(VLOOKUP($A29,'Occupancy Raw Data'!$B$8:$BE$45,'Occupancy Raw Data'!AN$3,FALSE))/100</f>
        <v>0.83194662897870097</v>
      </c>
      <c r="I29" s="99">
        <f>(VLOOKUP($A29,'Occupancy Raw Data'!$B$8:$BE$45,'Occupancy Raw Data'!AO$3,FALSE))/100</f>
        <v>0.82642260670025092</v>
      </c>
      <c r="J29" s="119">
        <f>(VLOOKUP($A29,'Occupancy Raw Data'!$B$8:$BE$45,'Occupancy Raw Data'!AP$3,FALSE))/100</f>
        <v>0.82918461783947606</v>
      </c>
      <c r="K29" s="120">
        <f>(VLOOKUP($A29,'Occupancy Raw Data'!$B$8:$BE$45,'Occupancy Raw Data'!AR$3,FALSE))/100</f>
        <v>0.68813935009899596</v>
      </c>
      <c r="M29" s="121">
        <f>VLOOKUP($A29,'ADR Raw Data'!$B$6:$BE$43,'ADR Raw Data'!AG$1,FALSE)</f>
        <v>104.02175669313</v>
      </c>
      <c r="N29" s="122">
        <f>VLOOKUP($A29,'ADR Raw Data'!$B$6:$BE$43,'ADR Raw Data'!AH$1,FALSE)</f>
        <v>112.972169122642</v>
      </c>
      <c r="O29" s="122">
        <f>VLOOKUP($A29,'ADR Raw Data'!$B$6:$BE$43,'ADR Raw Data'!AI$1,FALSE)</f>
        <v>117.86195213836599</v>
      </c>
      <c r="P29" s="122">
        <f>VLOOKUP($A29,'ADR Raw Data'!$B$6:$BE$43,'ADR Raw Data'!AJ$1,FALSE)</f>
        <v>118.523194988949</v>
      </c>
      <c r="Q29" s="122">
        <f>VLOOKUP($A29,'ADR Raw Data'!$B$6:$BE$43,'ADR Raw Data'!AK$1,FALSE)</f>
        <v>125.189306101212</v>
      </c>
      <c r="R29" s="123">
        <f>VLOOKUP($A29,'ADR Raw Data'!$B$6:$BE$43,'ADR Raw Data'!AL$1,FALSE)</f>
        <v>116.662231689656</v>
      </c>
      <c r="S29" s="122">
        <f>VLOOKUP($A29,'ADR Raw Data'!$B$6:$BE$43,'ADR Raw Data'!AN$1,FALSE)</f>
        <v>149.192550278564</v>
      </c>
      <c r="T29" s="122">
        <f>VLOOKUP($A29,'ADR Raw Data'!$B$6:$BE$43,'ADR Raw Data'!AO$1,FALSE)</f>
        <v>149.85748545001499</v>
      </c>
      <c r="U29" s="123">
        <f>VLOOKUP($A29,'ADR Raw Data'!$B$6:$BE$43,'ADR Raw Data'!AP$1,FALSE)</f>
        <v>149.523910415893</v>
      </c>
      <c r="V29" s="124">
        <f>VLOOKUP($A29,'ADR Raw Data'!$B$6:$BE$43,'ADR Raw Data'!AR$1,FALSE)</f>
        <v>127.975732608561</v>
      </c>
      <c r="X29" s="121">
        <f>VLOOKUP($A29,'RevPAR Raw Data'!$B$6:$BE$43,'RevPAR Raw Data'!AG$1,FALSE)</f>
        <v>48.682912459063701</v>
      </c>
      <c r="Y29" s="122">
        <f>VLOOKUP($A29,'RevPAR Raw Data'!$B$6:$BE$43,'RevPAR Raw Data'!AH$1,FALSE)</f>
        <v>69.495648711694599</v>
      </c>
      <c r="Z29" s="122">
        <f>VLOOKUP($A29,'RevPAR Raw Data'!$B$6:$BE$43,'RevPAR Raw Data'!AI$1,FALSE)</f>
        <v>79.635873243824406</v>
      </c>
      <c r="AA29" s="122">
        <f>VLOOKUP($A29,'RevPAR Raw Data'!$B$6:$BE$43,'RevPAR Raw Data'!AJ$1,FALSE)</f>
        <v>81.090125070285495</v>
      </c>
      <c r="AB29" s="122">
        <f>VLOOKUP($A29,'RevPAR Raw Data'!$B$6:$BE$43,'RevPAR Raw Data'!AK$1,FALSE)</f>
        <v>89.585496744094101</v>
      </c>
      <c r="AC29" s="123">
        <f>VLOOKUP($A29,'RevPAR Raw Data'!$B$6:$BE$43,'RevPAR Raw Data'!AL$1,FALSE)</f>
        <v>73.698000012157394</v>
      </c>
      <c r="AD29" s="122">
        <f>VLOOKUP($A29,'RevPAR Raw Data'!$B$6:$BE$43,'RevPAR Raw Data'!AN$1,FALSE)</f>
        <v>124.120239272986</v>
      </c>
      <c r="AE29" s="122">
        <f>VLOOKUP($A29,'RevPAR Raw Data'!$B$6:$BE$43,'RevPAR Raw Data'!AO$1,FALSE)</f>
        <v>123.845613759146</v>
      </c>
      <c r="AF29" s="123">
        <f>VLOOKUP($A29,'RevPAR Raw Data'!$B$6:$BE$43,'RevPAR Raw Data'!AP$1,FALSE)</f>
        <v>123.982926516066</v>
      </c>
      <c r="AG29" s="124">
        <f>VLOOKUP($A29,'RevPAR Raw Data'!$B$6:$BE$43,'RevPAR Raw Data'!AR$1,FALSE)</f>
        <v>88.065137465698697</v>
      </c>
    </row>
    <row r="30" spans="1:33" ht="14.25">
      <c r="A30" s="101" t="s">
        <v>123</v>
      </c>
      <c r="B30" s="89">
        <f>(VLOOKUP($A29,'Occupancy Raw Data'!$B$8:$BE$51,'Occupancy Raw Data'!AT$3,FALSE))/100</f>
        <v>-5.2870635038785897E-3</v>
      </c>
      <c r="C30" s="90">
        <f>(VLOOKUP($A29,'Occupancy Raw Data'!$B$8:$BE$51,'Occupancy Raw Data'!AU$3,FALSE))/100</f>
        <v>9.9154353716822598E-3</v>
      </c>
      <c r="D30" s="90">
        <f>(VLOOKUP($A29,'Occupancy Raw Data'!$B$8:$BE$51,'Occupancy Raw Data'!AV$3,FALSE))/100</f>
        <v>1.1253038443787399E-2</v>
      </c>
      <c r="E30" s="90">
        <f>(VLOOKUP($A29,'Occupancy Raw Data'!$B$8:$BE$51,'Occupancy Raw Data'!AW$3,FALSE))/100</f>
        <v>1.76303185944011E-2</v>
      </c>
      <c r="F30" s="90">
        <f>(VLOOKUP($A29,'Occupancy Raw Data'!$B$8:$BE$51,'Occupancy Raw Data'!AX$3,FALSE))/100</f>
        <v>2.9271858357398699E-2</v>
      </c>
      <c r="G30" s="90">
        <f>(VLOOKUP($A29,'Occupancy Raw Data'!$B$8:$BE$51,'Occupancy Raw Data'!AY$3,FALSE))/100</f>
        <v>1.3890941618839301E-2</v>
      </c>
      <c r="H30" s="91">
        <f>(VLOOKUP($A29,'Occupancy Raw Data'!$B$8:$BE$51,'Occupancy Raw Data'!BA$3,FALSE))/100</f>
        <v>7.0409836406790605E-2</v>
      </c>
      <c r="I30" s="91">
        <f>(VLOOKUP($A29,'Occupancy Raw Data'!$B$8:$BE$51,'Occupancy Raw Data'!BB$3,FALSE))/100</f>
        <v>9.3614708859254103E-2</v>
      </c>
      <c r="J30" s="90">
        <f>(VLOOKUP($A29,'Occupancy Raw Data'!$B$8:$BE$51,'Occupancy Raw Data'!BC$3,FALSE))/100</f>
        <v>8.1849217658113801E-2</v>
      </c>
      <c r="K30" s="92">
        <f>(VLOOKUP($A29,'Occupancy Raw Data'!$B$8:$BE$51,'Occupancy Raw Data'!BE$3,FALSE))/100</f>
        <v>3.6302431133334499E-2</v>
      </c>
      <c r="M30" s="89">
        <f>(VLOOKUP($A29,'ADR Raw Data'!$B$6:$BE$49,'ADR Raw Data'!AT$1,FALSE))/100</f>
        <v>-2.6491469992946399E-2</v>
      </c>
      <c r="N30" s="90">
        <f>(VLOOKUP($A29,'ADR Raw Data'!$B$6:$BE$49,'ADR Raw Data'!AU$1,FALSE))/100</f>
        <v>-9.2410213190404697E-3</v>
      </c>
      <c r="O30" s="90">
        <f>(VLOOKUP($A29,'ADR Raw Data'!$B$6:$BE$49,'ADR Raw Data'!AV$1,FALSE))/100</f>
        <v>-7.4917020465294706E-3</v>
      </c>
      <c r="P30" s="90">
        <f>(VLOOKUP($A29,'ADR Raw Data'!$B$6:$BE$49,'ADR Raw Data'!AW$1,FALSE))/100</f>
        <v>1.5125961124941799E-3</v>
      </c>
      <c r="Q30" s="90">
        <f>(VLOOKUP($A29,'ADR Raw Data'!$B$6:$BE$49,'ADR Raw Data'!AX$1,FALSE))/100</f>
        <v>-4.8532581557076798E-4</v>
      </c>
      <c r="R30" s="90">
        <f>(VLOOKUP($A29,'ADR Raw Data'!$B$6:$BE$49,'ADR Raw Data'!AY$1,FALSE))/100</f>
        <v>-6.2240034048470306E-3</v>
      </c>
      <c r="S30" s="91">
        <f>(VLOOKUP($A29,'ADR Raw Data'!$B$6:$BE$49,'ADR Raw Data'!BA$1,FALSE))/100</f>
        <v>2.6595985076167297E-2</v>
      </c>
      <c r="T30" s="91">
        <f>(VLOOKUP($A29,'ADR Raw Data'!$B$6:$BE$49,'ADR Raw Data'!BB$1,FALSE))/100</f>
        <v>4.0027189487379503E-2</v>
      </c>
      <c r="U30" s="90">
        <f>(VLOOKUP($A29,'ADR Raw Data'!$B$6:$BE$49,'ADR Raw Data'!BC$1,FALSE))/100</f>
        <v>3.32131365870156E-2</v>
      </c>
      <c r="V30" s="92">
        <f>(VLOOKUP($A29,'ADR Raw Data'!$B$6:$BE$49,'ADR Raw Data'!BE$1,FALSE))/100</f>
        <v>1.2434134155567999E-2</v>
      </c>
      <c r="X30" s="89">
        <f>(VLOOKUP($A29,'RevPAR Raw Data'!$B$6:$BE$49,'RevPAR Raw Data'!AT$1,FALSE))/100</f>
        <v>-3.1638471412661205E-2</v>
      </c>
      <c r="Y30" s="90">
        <f>(VLOOKUP($A29,'RevPAR Raw Data'!$B$6:$BE$49,'RevPAR Raw Data'!AU$1,FALSE))/100</f>
        <v>5.8278530298450895E-4</v>
      </c>
      <c r="Z30" s="90">
        <f>(VLOOKUP($A29,'RevPAR Raw Data'!$B$6:$BE$49,'RevPAR Raw Data'!AV$1,FALSE))/100</f>
        <v>3.6770319861189997E-3</v>
      </c>
      <c r="AA30" s="90">
        <f>(VLOOKUP($A29,'RevPAR Raw Data'!$B$6:$BE$49,'RevPAR Raw Data'!AW$1,FALSE))/100</f>
        <v>1.91695822582632E-2</v>
      </c>
      <c r="AB30" s="90">
        <f>(VLOOKUP($A29,'RevPAR Raw Data'!$B$6:$BE$49,'RevPAR Raw Data'!AX$1,FALSE))/100</f>
        <v>2.87723261532974E-2</v>
      </c>
      <c r="AC30" s="90">
        <f>(VLOOKUP($A29,'RevPAR Raw Data'!$B$6:$BE$49,'RevPAR Raw Data'!AY$1,FALSE))/100</f>
        <v>7.5804809460600997E-3</v>
      </c>
      <c r="AD30" s="91">
        <f>(VLOOKUP($A29,'RevPAR Raw Data'!$B$6:$BE$49,'RevPAR Raw Data'!BA$1,FALSE))/100</f>
        <v>9.8878440441248397E-2</v>
      </c>
      <c r="AE30" s="91">
        <f>(VLOOKUP($A29,'RevPAR Raw Data'!$B$6:$BE$49,'RevPAR Raw Data'!BB$1,FALSE))/100</f>
        <v>0.13738903203694799</v>
      </c>
      <c r="AF30" s="90">
        <f>(VLOOKUP($A29,'RevPAR Raw Data'!$B$6:$BE$49,'RevPAR Raw Data'!BC$1,FALSE))/100</f>
        <v>0.117780823490748</v>
      </c>
      <c r="AG30" s="92">
        <f>(VLOOKUP($A29,'RevPAR Raw Data'!$B$6:$BE$49,'RevPAR Raw Data'!BE$1,FALSE))/100</f>
        <v>4.9187954587787797E-2</v>
      </c>
    </row>
    <row r="31" spans="1:33">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c r="A32" s="116" t="s">
        <v>74</v>
      </c>
      <c r="B32" s="117">
        <f>(VLOOKUP($A32,'Occupancy Raw Data'!$B$8:$BE$45,'Occupancy Raw Data'!AG$3,FALSE))/100</f>
        <v>0.40265832681782598</v>
      </c>
      <c r="C32" s="118">
        <f>(VLOOKUP($A32,'Occupancy Raw Data'!$B$8:$BE$45,'Occupancy Raw Data'!AH$3,FALSE))/100</f>
        <v>0.54984362783424501</v>
      </c>
      <c r="D32" s="118">
        <f>(VLOOKUP($A32,'Occupancy Raw Data'!$B$8:$BE$45,'Occupancy Raw Data'!AI$3,FALSE))/100</f>
        <v>0.58072713057075798</v>
      </c>
      <c r="E32" s="118">
        <f>(VLOOKUP($A32,'Occupancy Raw Data'!$B$8:$BE$45,'Occupancy Raw Data'!AJ$3,FALSE))/100</f>
        <v>0.57896794370602001</v>
      </c>
      <c r="F32" s="118">
        <f>(VLOOKUP($A32,'Occupancy Raw Data'!$B$8:$BE$45,'Occupancy Raw Data'!AK$3,FALSE))/100</f>
        <v>0.52521501172791196</v>
      </c>
      <c r="G32" s="119">
        <f>(VLOOKUP($A32,'Occupancy Raw Data'!$B$8:$BE$45,'Occupancy Raw Data'!AL$3,FALSE))/100</f>
        <v>0.52748240813135194</v>
      </c>
      <c r="H32" s="99">
        <f>(VLOOKUP($A32,'Occupancy Raw Data'!$B$8:$BE$45,'Occupancy Raw Data'!AN$3,FALSE))/100</f>
        <v>0.56215793588741203</v>
      </c>
      <c r="I32" s="99">
        <f>(VLOOKUP($A32,'Occupancy Raw Data'!$B$8:$BE$45,'Occupancy Raw Data'!AO$3,FALSE))/100</f>
        <v>0.58502736512900699</v>
      </c>
      <c r="J32" s="119">
        <f>(VLOOKUP($A32,'Occupancy Raw Data'!$B$8:$BE$45,'Occupancy Raw Data'!AP$3,FALSE))/100</f>
        <v>0.57359265050820907</v>
      </c>
      <c r="K32" s="120">
        <f>(VLOOKUP($A32,'Occupancy Raw Data'!$B$8:$BE$45,'Occupancy Raw Data'!AR$3,FALSE))/100</f>
        <v>0.54065676309616795</v>
      </c>
      <c r="M32" s="121">
        <f>VLOOKUP($A32,'ADR Raw Data'!$B$6:$BE$43,'ADR Raw Data'!AG$1,FALSE)</f>
        <v>92.888718446601899</v>
      </c>
      <c r="N32" s="122">
        <f>VLOOKUP($A32,'ADR Raw Data'!$B$6:$BE$43,'ADR Raw Data'!AH$1,FALSE)</f>
        <v>100.246505510131</v>
      </c>
      <c r="O32" s="122">
        <f>VLOOKUP($A32,'ADR Raw Data'!$B$6:$BE$43,'ADR Raw Data'!AI$1,FALSE)</f>
        <v>102.514466509592</v>
      </c>
      <c r="P32" s="122">
        <f>VLOOKUP($A32,'ADR Raw Data'!$B$6:$BE$43,'ADR Raw Data'!AJ$1,FALSE)</f>
        <v>100.465509790681</v>
      </c>
      <c r="Q32" s="122">
        <f>VLOOKUP($A32,'ADR Raw Data'!$B$6:$BE$43,'ADR Raw Data'!AK$1,FALSE)</f>
        <v>100.906747301823</v>
      </c>
      <c r="R32" s="123">
        <f>VLOOKUP($A32,'ADR Raw Data'!$B$6:$BE$43,'ADR Raw Data'!AL$1,FALSE)</f>
        <v>99.802114429704204</v>
      </c>
      <c r="S32" s="122">
        <f>VLOOKUP($A32,'ADR Raw Data'!$B$6:$BE$43,'ADR Raw Data'!AN$1,FALSE)</f>
        <v>115.578880389429</v>
      </c>
      <c r="T32" s="122">
        <f>VLOOKUP($A32,'ADR Raw Data'!$B$6:$BE$43,'ADR Raw Data'!AO$1,FALSE)</f>
        <v>118.22050451052399</v>
      </c>
      <c r="U32" s="123">
        <f>VLOOKUP($A32,'ADR Raw Data'!$B$6:$BE$43,'ADR Raw Data'!AP$1,FALSE)</f>
        <v>116.92602317260101</v>
      </c>
      <c r="V32" s="124">
        <f>VLOOKUP($A32,'ADR Raw Data'!$B$6:$BE$43,'ADR Raw Data'!AR$1,FALSE)</f>
        <v>104.992705299039</v>
      </c>
      <c r="X32" s="121">
        <f>VLOOKUP($A32,'RevPAR Raw Data'!$B$6:$BE$43,'RevPAR Raw Data'!AG$1,FALSE)</f>
        <v>37.402415949960897</v>
      </c>
      <c r="Y32" s="122">
        <f>VLOOKUP($A32,'RevPAR Raw Data'!$B$6:$BE$43,'RevPAR Raw Data'!AH$1,FALSE)</f>
        <v>55.119902267396398</v>
      </c>
      <c r="Z32" s="122">
        <f>VLOOKUP($A32,'RevPAR Raw Data'!$B$6:$BE$43,'RevPAR Raw Data'!AI$1,FALSE)</f>
        <v>59.532931978107797</v>
      </c>
      <c r="AA32" s="122">
        <f>VLOOKUP($A32,'RevPAR Raw Data'!$B$6:$BE$43,'RevPAR Raw Data'!AJ$1,FALSE)</f>
        <v>58.1663096168881</v>
      </c>
      <c r="AB32" s="122">
        <f>VLOOKUP($A32,'RevPAR Raw Data'!$B$6:$BE$43,'RevPAR Raw Data'!AK$1,FALSE)</f>
        <v>52.997738467552701</v>
      </c>
      <c r="AC32" s="123">
        <f>VLOOKUP($A32,'RevPAR Raw Data'!$B$6:$BE$43,'RevPAR Raw Data'!AL$1,FALSE)</f>
        <v>52.643859655981203</v>
      </c>
      <c r="AD32" s="122">
        <f>VLOOKUP($A32,'RevPAR Raw Data'!$B$6:$BE$43,'RevPAR Raw Data'!AN$1,FALSE)</f>
        <v>64.973584831899899</v>
      </c>
      <c r="AE32" s="122">
        <f>VLOOKUP($A32,'RevPAR Raw Data'!$B$6:$BE$43,'RevPAR Raw Data'!AO$1,FALSE)</f>
        <v>69.162230258014006</v>
      </c>
      <c r="AF32" s="123">
        <f>VLOOKUP($A32,'RevPAR Raw Data'!$B$6:$BE$43,'RevPAR Raw Data'!AP$1,FALSE)</f>
        <v>67.067907544956896</v>
      </c>
      <c r="AG32" s="124">
        <f>VLOOKUP($A32,'RevPAR Raw Data'!$B$6:$BE$43,'RevPAR Raw Data'!AR$1,FALSE)</f>
        <v>56.765016195688503</v>
      </c>
    </row>
    <row r="33" spans="1:33" ht="14.25">
      <c r="A33" s="101" t="s">
        <v>123</v>
      </c>
      <c r="B33" s="89">
        <f>(VLOOKUP($A32,'Occupancy Raw Data'!$B$8:$BE$51,'Occupancy Raw Data'!AT$3,FALSE))/100</f>
        <v>-8.1996434937611398E-2</v>
      </c>
      <c r="C33" s="90">
        <f>(VLOOKUP($A32,'Occupancy Raw Data'!$B$8:$BE$51,'Occupancy Raw Data'!AU$3,FALSE))/100</f>
        <v>-4.4821731748726598E-2</v>
      </c>
      <c r="D33" s="90">
        <f>(VLOOKUP($A32,'Occupancy Raw Data'!$B$8:$BE$51,'Occupancy Raw Data'!AV$3,FALSE))/100</f>
        <v>-3.1616688396349402E-2</v>
      </c>
      <c r="E33" s="90">
        <f>(VLOOKUP($A32,'Occupancy Raw Data'!$B$8:$BE$51,'Occupancy Raw Data'!AW$3,FALSE))/100</f>
        <v>-1.62736632348057E-2</v>
      </c>
      <c r="F33" s="90">
        <f>(VLOOKUP($A32,'Occupancy Raw Data'!$B$8:$BE$51,'Occupancy Raw Data'!AX$3,FALSE))/100</f>
        <v>-5.1870148200423405E-2</v>
      </c>
      <c r="G33" s="90">
        <f>(VLOOKUP($A32,'Occupancy Raw Data'!$B$8:$BE$51,'Occupancy Raw Data'!AY$3,FALSE))/100</f>
        <v>-4.3185363778187401E-2</v>
      </c>
      <c r="H33" s="91">
        <f>(VLOOKUP($A32,'Occupancy Raw Data'!$B$8:$BE$51,'Occupancy Raw Data'!BA$3,FALSE))/100</f>
        <v>-1.7355085039916602E-3</v>
      </c>
      <c r="I33" s="91">
        <f>(VLOOKUP($A32,'Occupancy Raw Data'!$B$8:$BE$51,'Occupancy Raw Data'!BB$3,FALSE))/100</f>
        <v>5.2390998593530205E-2</v>
      </c>
      <c r="J33" s="90">
        <f>(VLOOKUP($A32,'Occupancy Raw Data'!$B$8:$BE$51,'Occupancy Raw Data'!BC$3,FALSE))/100</f>
        <v>2.5152838427947501E-2</v>
      </c>
      <c r="K33" s="92">
        <f>(VLOOKUP($A32,'Occupancy Raw Data'!$B$8:$BE$51,'Occupancy Raw Data'!BE$3,FALSE))/100</f>
        <v>-2.3452867302163699E-2</v>
      </c>
      <c r="M33" s="89">
        <f>(VLOOKUP($A32,'ADR Raw Data'!$B$6:$BE$49,'ADR Raw Data'!AT$1,FALSE))/100</f>
        <v>9.3688756877647608E-4</v>
      </c>
      <c r="N33" s="90">
        <f>(VLOOKUP($A32,'ADR Raw Data'!$B$6:$BE$49,'ADR Raw Data'!AU$1,FALSE))/100</f>
        <v>3.4641455809265004E-2</v>
      </c>
      <c r="O33" s="90">
        <f>(VLOOKUP($A32,'ADR Raw Data'!$B$6:$BE$49,'ADR Raw Data'!AV$1,FALSE))/100</f>
        <v>6.0513659824526798E-2</v>
      </c>
      <c r="P33" s="90">
        <f>(VLOOKUP($A32,'ADR Raw Data'!$B$6:$BE$49,'ADR Raw Data'!AW$1,FALSE))/100</f>
        <v>2.2079050777027199E-2</v>
      </c>
      <c r="Q33" s="90">
        <f>(VLOOKUP($A32,'ADR Raw Data'!$B$6:$BE$49,'ADR Raw Data'!AX$1,FALSE))/100</f>
        <v>-2.1865328427520699E-2</v>
      </c>
      <c r="R33" s="90">
        <f>(VLOOKUP($A32,'ADR Raw Data'!$B$6:$BE$49,'ADR Raw Data'!AY$1,FALSE))/100</f>
        <v>2.0982188077059299E-2</v>
      </c>
      <c r="S33" s="91">
        <f>(VLOOKUP($A32,'ADR Raw Data'!$B$6:$BE$49,'ADR Raw Data'!BA$1,FALSE))/100</f>
        <v>-5.0563253878519697E-3</v>
      </c>
      <c r="T33" s="91">
        <f>(VLOOKUP($A32,'ADR Raw Data'!$B$6:$BE$49,'ADR Raw Data'!BB$1,FALSE))/100</f>
        <v>1.82866088747622E-2</v>
      </c>
      <c r="U33" s="90">
        <f>(VLOOKUP($A32,'ADR Raw Data'!$B$6:$BE$49,'ADR Raw Data'!BC$1,FALSE))/100</f>
        <v>6.8364898502042007E-3</v>
      </c>
      <c r="V33" s="92">
        <f>(VLOOKUP($A32,'ADR Raw Data'!$B$6:$BE$49,'ADR Raw Data'!BE$1,FALSE))/100</f>
        <v>1.8767489009220099E-2</v>
      </c>
      <c r="X33" s="89">
        <f>(VLOOKUP($A32,'RevPAR Raw Data'!$B$6:$BE$49,'RevPAR Raw Data'!AT$1,FALSE))/100</f>
        <v>-8.1136368809411899E-2</v>
      </c>
      <c r="Y33" s="90">
        <f>(VLOOKUP($A32,'RevPAR Raw Data'!$B$6:$BE$49,'RevPAR Raw Data'!AU$1,FALSE))/100</f>
        <v>-1.17329659791298E-2</v>
      </c>
      <c r="Z33" s="90">
        <f>(VLOOKUP($A32,'RevPAR Raw Data'!$B$6:$BE$49,'RevPAR Raw Data'!AV$1,FALSE))/100</f>
        <v>2.6983729901782702E-2</v>
      </c>
      <c r="AA33" s="90">
        <f>(VLOOKUP($A32,'RevPAR Raw Data'!$B$6:$BE$49,'RevPAR Raw Data'!AW$1,FALSE))/100</f>
        <v>5.4460805053320408E-3</v>
      </c>
      <c r="AB33" s="90">
        <f>(VLOOKUP($A32,'RevPAR Raw Data'!$B$6:$BE$49,'RevPAR Raw Data'!AX$1,FALSE))/100</f>
        <v>-7.2601318801957693E-2</v>
      </c>
      <c r="AC33" s="90">
        <f>(VLOOKUP($A32,'RevPAR Raw Data'!$B$6:$BE$49,'RevPAR Raw Data'!AY$1,FALSE))/100</f>
        <v>-2.3109299126098302E-2</v>
      </c>
      <c r="AD33" s="91">
        <f>(VLOOKUP($A32,'RevPAR Raw Data'!$B$6:$BE$49,'RevPAR Raw Data'!BA$1,FALSE))/100</f>
        <v>-6.7830585961340699E-3</v>
      </c>
      <c r="AE33" s="91">
        <f>(VLOOKUP($A32,'RevPAR Raw Data'!$B$6:$BE$49,'RevPAR Raw Data'!BB$1,FALSE))/100</f>
        <v>7.1635661168130596E-2</v>
      </c>
      <c r="AF33" s="90">
        <f>(VLOOKUP($A32,'RevPAR Raw Data'!$B$6:$BE$49,'RevPAR Raw Data'!BC$1,FALSE))/100</f>
        <v>3.2161285402768199E-2</v>
      </c>
      <c r="AG33" s="92">
        <f>(VLOOKUP($A32,'RevPAR Raw Data'!$B$6:$BE$49,'RevPAR Raw Data'!BE$1,FALSE))/100</f>
        <v>-5.12552972227159E-3</v>
      </c>
    </row>
    <row r="34" spans="1:33">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c r="A35" s="116" t="s">
        <v>75</v>
      </c>
      <c r="B35" s="117">
        <f>(VLOOKUP($A35,'Occupancy Raw Data'!$B$8:$BE$45,'Occupancy Raw Data'!AG$3,FALSE))/100</f>
        <v>0.32837738619676898</v>
      </c>
      <c r="C35" s="118">
        <f>(VLOOKUP($A35,'Occupancy Raw Data'!$B$8:$BE$45,'Occupancy Raw Data'!AH$3,FALSE))/100</f>
        <v>0.43153450807635801</v>
      </c>
      <c r="D35" s="118">
        <f>(VLOOKUP($A35,'Occupancy Raw Data'!$B$8:$BE$45,'Occupancy Raw Data'!AI$3,FALSE))/100</f>
        <v>0.46071953010279004</v>
      </c>
      <c r="E35" s="118">
        <f>(VLOOKUP($A35,'Occupancy Raw Data'!$B$8:$BE$45,'Occupancy Raw Data'!AJ$3,FALSE))/100</f>
        <v>0.46989720998531503</v>
      </c>
      <c r="F35" s="118">
        <f>(VLOOKUP($A35,'Occupancy Raw Data'!$B$8:$BE$45,'Occupancy Raw Data'!AK$3,FALSE))/100</f>
        <v>0.447320117474302</v>
      </c>
      <c r="G35" s="119">
        <f>(VLOOKUP($A35,'Occupancy Raw Data'!$B$8:$BE$45,'Occupancy Raw Data'!AL$3,FALSE))/100</f>
        <v>0.42756975036710698</v>
      </c>
      <c r="H35" s="99">
        <f>(VLOOKUP($A35,'Occupancy Raw Data'!$B$8:$BE$45,'Occupancy Raw Data'!AN$3,FALSE))/100</f>
        <v>0.52294419970631401</v>
      </c>
      <c r="I35" s="99">
        <f>(VLOOKUP($A35,'Occupancy Raw Data'!$B$8:$BE$45,'Occupancy Raw Data'!AO$3,FALSE))/100</f>
        <v>0.53193832599118895</v>
      </c>
      <c r="J35" s="119">
        <f>(VLOOKUP($A35,'Occupancy Raw Data'!$B$8:$BE$45,'Occupancy Raw Data'!AP$3,FALSE))/100</f>
        <v>0.52744126284875104</v>
      </c>
      <c r="K35" s="120">
        <f>(VLOOKUP($A35,'Occupancy Raw Data'!$B$8:$BE$45,'Occupancy Raw Data'!AR$3,FALSE))/100</f>
        <v>0.45610446821900502</v>
      </c>
      <c r="M35" s="121">
        <f>VLOOKUP($A35,'ADR Raw Data'!$B$6:$BE$43,'ADR Raw Data'!AG$1,FALSE)</f>
        <v>94.130626048071505</v>
      </c>
      <c r="N35" s="122">
        <f>VLOOKUP($A35,'ADR Raw Data'!$B$6:$BE$43,'ADR Raw Data'!AH$1,FALSE)</f>
        <v>97.624019566141996</v>
      </c>
      <c r="O35" s="122">
        <f>VLOOKUP($A35,'ADR Raw Data'!$B$6:$BE$43,'ADR Raw Data'!AI$1,FALSE)</f>
        <v>99.258059760956101</v>
      </c>
      <c r="P35" s="122">
        <f>VLOOKUP($A35,'ADR Raw Data'!$B$6:$BE$43,'ADR Raw Data'!AJ$1,FALSE)</f>
        <v>98.985484374999999</v>
      </c>
      <c r="Q35" s="122">
        <f>VLOOKUP($A35,'ADR Raw Data'!$B$6:$BE$43,'ADR Raw Data'!AK$1,FALSE)</f>
        <v>98.645761181780799</v>
      </c>
      <c r="R35" s="123">
        <f>VLOOKUP($A35,'ADR Raw Data'!$B$6:$BE$43,'ADR Raw Data'!AL$1,FALSE)</f>
        <v>97.952610114192396</v>
      </c>
      <c r="S35" s="122">
        <f>VLOOKUP($A35,'ADR Raw Data'!$B$6:$BE$43,'ADR Raw Data'!AN$1,FALSE)</f>
        <v>112.253166023166</v>
      </c>
      <c r="T35" s="122">
        <f>VLOOKUP($A35,'ADR Raw Data'!$B$6:$BE$43,'ADR Raw Data'!AO$1,FALSE)</f>
        <v>112.97427881297401</v>
      </c>
      <c r="U35" s="123">
        <f>VLOOKUP($A35,'ADR Raw Data'!$B$6:$BE$43,'ADR Raw Data'!AP$1,FALSE)</f>
        <v>112.616796589524</v>
      </c>
      <c r="V35" s="124">
        <f>VLOOKUP($A35,'ADR Raw Data'!$B$6:$BE$43,'ADR Raw Data'!AR$1,FALSE)</f>
        <v>102.79767621018701</v>
      </c>
      <c r="X35" s="121">
        <f>VLOOKUP($A35,'RevPAR Raw Data'!$B$6:$BE$43,'RevPAR Raw Data'!AG$1,FALSE)</f>
        <v>30.9103689427312</v>
      </c>
      <c r="Y35" s="122">
        <f>VLOOKUP($A35,'RevPAR Raw Data'!$B$6:$BE$43,'RevPAR Raw Data'!AH$1,FALSE)</f>
        <v>42.128133259911799</v>
      </c>
      <c r="Z35" s="122">
        <f>VLOOKUP($A35,'RevPAR Raw Data'!$B$6:$BE$43,'RevPAR Raw Data'!AI$1,FALSE)</f>
        <v>45.730126651982303</v>
      </c>
      <c r="AA35" s="122">
        <f>VLOOKUP($A35,'RevPAR Raw Data'!$B$6:$BE$43,'RevPAR Raw Data'!AJ$1,FALSE)</f>
        <v>46.513002936857497</v>
      </c>
      <c r="AB35" s="122">
        <f>VLOOKUP($A35,'RevPAR Raw Data'!$B$6:$BE$43,'RevPAR Raw Data'!AK$1,FALSE)</f>
        <v>44.126233480176197</v>
      </c>
      <c r="AC35" s="123">
        <f>VLOOKUP($A35,'RevPAR Raw Data'!$B$6:$BE$43,'RevPAR Raw Data'!AL$1,FALSE)</f>
        <v>41.881573054331803</v>
      </c>
      <c r="AD35" s="122">
        <f>VLOOKUP($A35,'RevPAR Raw Data'!$B$6:$BE$43,'RevPAR Raw Data'!AN$1,FALSE)</f>
        <v>58.702142070484499</v>
      </c>
      <c r="AE35" s="122">
        <f>VLOOKUP($A35,'RevPAR Raw Data'!$B$6:$BE$43,'RevPAR Raw Data'!AO$1,FALSE)</f>
        <v>60.095348751835502</v>
      </c>
      <c r="AF35" s="123">
        <f>VLOOKUP($A35,'RevPAR Raw Data'!$B$6:$BE$43,'RevPAR Raw Data'!AP$1,FALSE)</f>
        <v>59.39874541116</v>
      </c>
      <c r="AG35" s="124">
        <f>VLOOKUP($A35,'RevPAR Raw Data'!$B$6:$BE$43,'RevPAR Raw Data'!AR$1,FALSE)</f>
        <v>46.886479441996997</v>
      </c>
    </row>
    <row r="36" spans="1:33" ht="14.25">
      <c r="A36" s="101" t="s">
        <v>123</v>
      </c>
      <c r="B36" s="89">
        <f>(VLOOKUP($A35,'Occupancy Raw Data'!$B$8:$BE$51,'Occupancy Raw Data'!AT$3,FALSE))/100</f>
        <v>-0.17582588685200801</v>
      </c>
      <c r="C36" s="90">
        <f>(VLOOKUP($A35,'Occupancy Raw Data'!$B$8:$BE$51,'Occupancy Raw Data'!AU$3,FALSE))/100</f>
        <v>-0.135726421368354</v>
      </c>
      <c r="D36" s="90">
        <f>(VLOOKUP($A35,'Occupancy Raw Data'!$B$8:$BE$51,'Occupancy Raw Data'!AV$3,FALSE))/100</f>
        <v>-0.12577517263140001</v>
      </c>
      <c r="E36" s="90">
        <f>(VLOOKUP($A35,'Occupancy Raw Data'!$B$8:$BE$51,'Occupancy Raw Data'!AW$3,FALSE))/100</f>
        <v>-0.138821843768929</v>
      </c>
      <c r="F36" s="90">
        <f>(VLOOKUP($A35,'Occupancy Raw Data'!$B$8:$BE$51,'Occupancy Raw Data'!AX$3,FALSE))/100</f>
        <v>-0.150639274130831</v>
      </c>
      <c r="G36" s="90">
        <f>(VLOOKUP($A35,'Occupancy Raw Data'!$B$8:$BE$51,'Occupancy Raw Data'!AY$3,FALSE))/100</f>
        <v>-0.14384624045657002</v>
      </c>
      <c r="H36" s="91">
        <f>(VLOOKUP($A35,'Occupancy Raw Data'!$B$8:$BE$51,'Occupancy Raw Data'!BA$3,FALSE))/100</f>
        <v>-8.1768214648441709E-2</v>
      </c>
      <c r="I36" s="91">
        <f>(VLOOKUP($A35,'Occupancy Raw Data'!$B$8:$BE$51,'Occupancy Raw Data'!BB$3,FALSE))/100</f>
        <v>-3.5893277174162498E-2</v>
      </c>
      <c r="J36" s="90">
        <f>(VLOOKUP($A35,'Occupancy Raw Data'!$B$8:$BE$51,'Occupancy Raw Data'!BC$3,FALSE))/100</f>
        <v>-5.9194267013102604E-2</v>
      </c>
      <c r="K36" s="92">
        <f>(VLOOKUP($A35,'Occupancy Raw Data'!$B$8:$BE$51,'Occupancy Raw Data'!BE$3,FALSE))/100</f>
        <v>-0.11761387004479501</v>
      </c>
      <c r="M36" s="89">
        <f>(VLOOKUP($A35,'ADR Raw Data'!$B$6:$BE$49,'ADR Raw Data'!AT$1,FALSE))/100</f>
        <v>-1.9379162266463502E-2</v>
      </c>
      <c r="N36" s="90">
        <f>(VLOOKUP($A35,'ADR Raw Data'!$B$6:$BE$49,'ADR Raw Data'!AU$1,FALSE))/100</f>
        <v>-3.0301244623626301E-2</v>
      </c>
      <c r="O36" s="90">
        <f>(VLOOKUP($A35,'ADR Raw Data'!$B$6:$BE$49,'ADR Raw Data'!AV$1,FALSE))/100</f>
        <v>-2.40810647360559E-2</v>
      </c>
      <c r="P36" s="90">
        <f>(VLOOKUP($A35,'ADR Raw Data'!$B$6:$BE$49,'ADR Raw Data'!AW$1,FALSE))/100</f>
        <v>-3.7177773620861998E-2</v>
      </c>
      <c r="Q36" s="90">
        <f>(VLOOKUP($A35,'ADR Raw Data'!$B$6:$BE$49,'ADR Raw Data'!AX$1,FALSE))/100</f>
        <v>-3.9760793774572097E-2</v>
      </c>
      <c r="R36" s="90">
        <f>(VLOOKUP($A35,'ADR Raw Data'!$B$6:$BE$49,'ADR Raw Data'!AY$1,FALSE))/100</f>
        <v>-3.0603092181140101E-2</v>
      </c>
      <c r="S36" s="91">
        <f>(VLOOKUP($A35,'ADR Raw Data'!$B$6:$BE$49,'ADR Raw Data'!BA$1,FALSE))/100</f>
        <v>-1.9849750348683901E-2</v>
      </c>
      <c r="T36" s="91">
        <f>(VLOOKUP($A35,'ADR Raw Data'!$B$6:$BE$49,'ADR Raw Data'!BB$1,FALSE))/100</f>
        <v>-3.5935306294461705E-2</v>
      </c>
      <c r="U36" s="90">
        <f>(VLOOKUP($A35,'ADR Raw Data'!$B$6:$BE$49,'ADR Raw Data'!BC$1,FALSE))/100</f>
        <v>-2.7781477592987401E-2</v>
      </c>
      <c r="V36" s="92">
        <f>(VLOOKUP($A35,'ADR Raw Data'!$B$6:$BE$49,'ADR Raw Data'!BE$1,FALSE))/100</f>
        <v>-2.6795970398829101E-2</v>
      </c>
      <c r="X36" s="89">
        <f>(VLOOKUP($A35,'RevPAR Raw Data'!$B$6:$BE$49,'RevPAR Raw Data'!AT$1,FALSE))/100</f>
        <v>-0.191797690726522</v>
      </c>
      <c r="Y36" s="90">
        <f>(VLOOKUP($A35,'RevPAR Raw Data'!$B$6:$BE$49,'RevPAR Raw Data'!AU$1,FALSE))/100</f>
        <v>-0.161914986496208</v>
      </c>
      <c r="Z36" s="90">
        <f>(VLOOKUP($A35,'RevPAR Raw Data'!$B$6:$BE$49,'RevPAR Raw Data'!AV$1,FALSE))/100</f>
        <v>-0.14682743729313</v>
      </c>
      <c r="AA36" s="90">
        <f>(VLOOKUP($A35,'RevPAR Raw Data'!$B$6:$BE$49,'RevPAR Raw Data'!AW$1,FALSE))/100</f>
        <v>-0.17083853030851898</v>
      </c>
      <c r="AB36" s="90">
        <f>(VLOOKUP($A35,'RevPAR Raw Data'!$B$6:$BE$49,'RevPAR Raw Data'!AX$1,FALSE))/100</f>
        <v>-0.18441053079233602</v>
      </c>
      <c r="AC36" s="90">
        <f>(VLOOKUP($A35,'RevPAR Raw Data'!$B$6:$BE$49,'RevPAR Raw Data'!AY$1,FALSE))/100</f>
        <v>-0.17004719288110701</v>
      </c>
      <c r="AD36" s="91">
        <f>(VLOOKUP($A35,'RevPAR Raw Data'!$B$6:$BE$49,'RevPAR Raw Data'!BA$1,FALSE))/100</f>
        <v>-9.9994886349896492E-2</v>
      </c>
      <c r="AE36" s="91">
        <f>(VLOOKUP($A35,'RevPAR Raw Data'!$B$6:$BE$49,'RevPAR Raw Data'!BB$1,FALSE))/100</f>
        <v>-7.05387475594587E-2</v>
      </c>
      <c r="AF36" s="90">
        <f>(VLOOKUP($A35,'RevPAR Raw Data'!$B$6:$BE$49,'RevPAR Raw Data'!BC$1,FALSE))/100</f>
        <v>-8.5331240403432304E-2</v>
      </c>
      <c r="AG36" s="92">
        <f>(VLOOKUP($A35,'RevPAR Raw Data'!$B$6:$BE$49,'RevPAR Raw Data'!BE$1,FALSE))/100</f>
        <v>-0.14125826266341199</v>
      </c>
    </row>
    <row r="37" spans="1:33">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c r="A38" s="116" t="s">
        <v>76</v>
      </c>
      <c r="B38" s="117">
        <f>(VLOOKUP($A38,'Occupancy Raw Data'!$B$8:$BE$45,'Occupancy Raw Data'!AG$3,FALSE))/100</f>
        <v>0.46406210069000697</v>
      </c>
      <c r="C38" s="118">
        <f>(VLOOKUP($A38,'Occupancy Raw Data'!$B$8:$BE$45,'Occupancy Raw Data'!AH$3,FALSE))/100</f>
        <v>0.53351648351648295</v>
      </c>
      <c r="D38" s="118">
        <f>(VLOOKUP($A38,'Occupancy Raw Data'!$B$8:$BE$45,'Occupancy Raw Data'!AI$3,FALSE))/100</f>
        <v>0.56288653207257799</v>
      </c>
      <c r="E38" s="118">
        <f>(VLOOKUP($A38,'Occupancy Raw Data'!$B$8:$BE$45,'Occupancy Raw Data'!AJ$3,FALSE))/100</f>
        <v>0.57743419371326299</v>
      </c>
      <c r="F38" s="118">
        <f>(VLOOKUP($A38,'Occupancy Raw Data'!$B$8:$BE$45,'Occupancy Raw Data'!AK$3,FALSE))/100</f>
        <v>0.59950166112956804</v>
      </c>
      <c r="G38" s="119">
        <f>(VLOOKUP($A38,'Occupancy Raw Data'!$B$8:$BE$45,'Occupancy Raw Data'!AL$3,FALSE))/100</f>
        <v>0.54748019422437999</v>
      </c>
      <c r="H38" s="99">
        <f>(VLOOKUP($A38,'Occupancy Raw Data'!$B$8:$BE$45,'Occupancy Raw Data'!AN$3,FALSE))/100</f>
        <v>0.73319703552261606</v>
      </c>
      <c r="I38" s="99">
        <f>(VLOOKUP($A38,'Occupancy Raw Data'!$B$8:$BE$45,'Occupancy Raw Data'!AO$3,FALSE))/100</f>
        <v>0.76069511883465291</v>
      </c>
      <c r="J38" s="119">
        <f>(VLOOKUP($A38,'Occupancy Raw Data'!$B$8:$BE$45,'Occupancy Raw Data'!AP$3,FALSE))/100</f>
        <v>0.74694607717863504</v>
      </c>
      <c r="K38" s="120">
        <f>(VLOOKUP($A38,'Occupancy Raw Data'!$B$8:$BE$45,'Occupancy Raw Data'!AR$3,FALSE))/100</f>
        <v>0.60447044649702397</v>
      </c>
      <c r="M38" s="121">
        <f>VLOOKUP($A38,'ADR Raw Data'!$B$6:$BE$43,'ADR Raw Data'!AG$1,FALSE)</f>
        <v>97.800209540854894</v>
      </c>
      <c r="N38" s="122">
        <f>VLOOKUP($A38,'ADR Raw Data'!$B$6:$BE$43,'ADR Raw Data'!AH$1,FALSE)</f>
        <v>102.094120661988</v>
      </c>
      <c r="O38" s="122">
        <f>VLOOKUP($A38,'ADR Raw Data'!$B$6:$BE$43,'ADR Raw Data'!AI$1,FALSE)</f>
        <v>104.771172604792</v>
      </c>
      <c r="P38" s="122">
        <f>VLOOKUP($A38,'ADR Raw Data'!$B$6:$BE$43,'ADR Raw Data'!AJ$1,FALSE)</f>
        <v>106.109880725824</v>
      </c>
      <c r="Q38" s="122">
        <f>VLOOKUP($A38,'ADR Raw Data'!$B$6:$BE$43,'ADR Raw Data'!AK$1,FALSE)</f>
        <v>109.147297354903</v>
      </c>
      <c r="R38" s="123">
        <f>VLOOKUP($A38,'ADR Raw Data'!$B$6:$BE$43,'ADR Raw Data'!AL$1,FALSE)</f>
        <v>104.308433965522</v>
      </c>
      <c r="S38" s="122">
        <f>VLOOKUP($A38,'ADR Raw Data'!$B$6:$BE$43,'ADR Raw Data'!AN$1,FALSE)</f>
        <v>135.11015144649701</v>
      </c>
      <c r="T38" s="122">
        <f>VLOOKUP($A38,'ADR Raw Data'!$B$6:$BE$43,'ADR Raw Data'!AO$1,FALSE)</f>
        <v>139.691705217362</v>
      </c>
      <c r="U38" s="123">
        <f>VLOOKUP($A38,'ADR Raw Data'!$B$6:$BE$43,'ADR Raw Data'!AP$1,FALSE)</f>
        <v>137.443094678048</v>
      </c>
      <c r="V38" s="124">
        <f>VLOOKUP($A38,'ADR Raw Data'!$B$6:$BE$43,'ADR Raw Data'!AR$1,FALSE)</f>
        <v>116.006893090858</v>
      </c>
      <c r="X38" s="121">
        <f>VLOOKUP($A38,'RevPAR Raw Data'!$B$6:$BE$43,'RevPAR Raw Data'!AG$1,FALSE)</f>
        <v>45.385370687452003</v>
      </c>
      <c r="Y38" s="122">
        <f>VLOOKUP($A38,'RevPAR Raw Data'!$B$6:$BE$43,'RevPAR Raw Data'!AH$1,FALSE)</f>
        <v>54.468896243291503</v>
      </c>
      <c r="Z38" s="122">
        <f>VLOOKUP($A38,'RevPAR Raw Data'!$B$6:$BE$43,'RevPAR Raw Data'!AI$1,FALSE)</f>
        <v>58.974282008688903</v>
      </c>
      <c r="AA38" s="122">
        <f>VLOOKUP($A38,'RevPAR Raw Data'!$B$6:$BE$43,'RevPAR Raw Data'!AJ$1,FALSE)</f>
        <v>61.271473421926899</v>
      </c>
      <c r="AB38" s="122">
        <f>VLOOKUP($A38,'RevPAR Raw Data'!$B$6:$BE$43,'RevPAR Raw Data'!AK$1,FALSE)</f>
        <v>65.433986072067398</v>
      </c>
      <c r="AC38" s="123">
        <f>VLOOKUP($A38,'RevPAR Raw Data'!$B$6:$BE$43,'RevPAR Raw Data'!AL$1,FALSE)</f>
        <v>57.106801686685401</v>
      </c>
      <c r="AD38" s="122">
        <f>VLOOKUP($A38,'RevPAR Raw Data'!$B$6:$BE$43,'RevPAR Raw Data'!AN$1,FALSE)</f>
        <v>99.062362509583394</v>
      </c>
      <c r="AE38" s="122">
        <f>VLOOKUP($A38,'RevPAR Raw Data'!$B$6:$BE$43,'RevPAR Raw Data'!AO$1,FALSE)</f>
        <v>106.26279830053601</v>
      </c>
      <c r="AF38" s="123">
        <f>VLOOKUP($A38,'RevPAR Raw Data'!$B$6:$BE$43,'RevPAR Raw Data'!AP$1,FALSE)</f>
        <v>102.66258040506</v>
      </c>
      <c r="AG38" s="124">
        <f>VLOOKUP($A38,'RevPAR Raw Data'!$B$6:$BE$43,'RevPAR Raw Data'!AR$1,FALSE)</f>
        <v>70.122738463363802</v>
      </c>
    </row>
    <row r="39" spans="1:33" ht="14.25">
      <c r="A39" s="101" t="s">
        <v>123</v>
      </c>
      <c r="B39" s="89">
        <f>(VLOOKUP($A38,'Occupancy Raw Data'!$B$8:$BE$51,'Occupancy Raw Data'!AT$3,FALSE))/100</f>
        <v>-2.0921583070009603E-2</v>
      </c>
      <c r="C39" s="90">
        <f>(VLOOKUP($A38,'Occupancy Raw Data'!$B$8:$BE$51,'Occupancy Raw Data'!AU$3,FALSE))/100</f>
        <v>-4.0296036494236895E-2</v>
      </c>
      <c r="D39" s="90">
        <f>(VLOOKUP($A38,'Occupancy Raw Data'!$B$8:$BE$51,'Occupancy Raw Data'!AV$3,FALSE))/100</f>
        <v>-4.5534381118867699E-2</v>
      </c>
      <c r="E39" s="90">
        <f>(VLOOKUP($A38,'Occupancy Raw Data'!$B$8:$BE$51,'Occupancy Raw Data'!AW$3,FALSE))/100</f>
        <v>-2.0281276077792797E-2</v>
      </c>
      <c r="F39" s="90">
        <f>(VLOOKUP($A38,'Occupancy Raw Data'!$B$8:$BE$51,'Occupancy Raw Data'!AX$3,FALSE))/100</f>
        <v>2.49226909971615E-2</v>
      </c>
      <c r="G39" s="90">
        <f>(VLOOKUP($A38,'Occupancy Raw Data'!$B$8:$BE$51,'Occupancy Raw Data'!AY$3,FALSE))/100</f>
        <v>-2.0239021400780502E-2</v>
      </c>
      <c r="H39" s="91">
        <f>(VLOOKUP($A38,'Occupancy Raw Data'!$B$8:$BE$51,'Occupancy Raw Data'!BA$3,FALSE))/100</f>
        <v>7.0389658321892798E-2</v>
      </c>
      <c r="I39" s="91">
        <f>(VLOOKUP($A38,'Occupancy Raw Data'!$B$8:$BE$51,'Occupancy Raw Data'!BB$3,FALSE))/100</f>
        <v>6.8062297491527701E-2</v>
      </c>
      <c r="J39" s="90">
        <f>(VLOOKUP($A38,'Occupancy Raw Data'!$B$8:$BE$51,'Occupancy Raw Data'!BC$3,FALSE))/100</f>
        <v>6.9203292008783598E-2</v>
      </c>
      <c r="K39" s="92">
        <f>(VLOOKUP($A38,'Occupancy Raw Data'!$B$8:$BE$51,'Occupancy Raw Data'!BE$3,FALSE))/100</f>
        <v>9.5783177604085393E-3</v>
      </c>
      <c r="M39" s="89">
        <f>(VLOOKUP($A38,'ADR Raw Data'!$B$6:$BE$49,'ADR Raw Data'!AT$1,FALSE))/100</f>
        <v>-4.0053415850808599E-2</v>
      </c>
      <c r="N39" s="90">
        <f>(VLOOKUP($A38,'ADR Raw Data'!$B$6:$BE$49,'ADR Raw Data'!AU$1,FALSE))/100</f>
        <v>-4.1586860828197202E-2</v>
      </c>
      <c r="O39" s="90">
        <f>(VLOOKUP($A38,'ADR Raw Data'!$B$6:$BE$49,'ADR Raw Data'!AV$1,FALSE))/100</f>
        <v>-4.4624412497943099E-2</v>
      </c>
      <c r="P39" s="90">
        <f>(VLOOKUP($A38,'ADR Raw Data'!$B$6:$BE$49,'ADR Raw Data'!AW$1,FALSE))/100</f>
        <v>-2.0965388391916799E-2</v>
      </c>
      <c r="Q39" s="90">
        <f>(VLOOKUP($A38,'ADR Raw Data'!$B$6:$BE$49,'ADR Raw Data'!AX$1,FALSE))/100</f>
        <v>6.9136730563144101E-3</v>
      </c>
      <c r="R39" s="90">
        <f>(VLOOKUP($A38,'ADR Raw Data'!$B$6:$BE$49,'ADR Raw Data'!AY$1,FALSE))/100</f>
        <v>-2.68247064072288E-2</v>
      </c>
      <c r="S39" s="91">
        <f>(VLOOKUP($A38,'ADR Raw Data'!$B$6:$BE$49,'ADR Raw Data'!BA$1,FALSE))/100</f>
        <v>3.7000683138011699E-2</v>
      </c>
      <c r="T39" s="91">
        <f>(VLOOKUP($A38,'ADR Raw Data'!$B$6:$BE$49,'ADR Raw Data'!BB$1,FALSE))/100</f>
        <v>2.7716305450329003E-2</v>
      </c>
      <c r="U39" s="90">
        <f>(VLOOKUP($A38,'ADR Raw Data'!$B$6:$BE$49,'ADR Raw Data'!BC$1,FALSE))/100</f>
        <v>3.2151094333405399E-2</v>
      </c>
      <c r="V39" s="92">
        <f>(VLOOKUP($A38,'ADR Raw Data'!$B$6:$BE$49,'ADR Raw Data'!BE$1,FALSE))/100</f>
        <v>1.4066576892548999E-3</v>
      </c>
      <c r="X39" s="89">
        <f>(VLOOKUP($A38,'RevPAR Raw Data'!$B$6:$BE$49,'RevPAR Raw Data'!AT$1,FALSE))/100</f>
        <v>-6.0137018053857905E-2</v>
      </c>
      <c r="Y39" s="90">
        <f>(VLOOKUP($A38,'RevPAR Raw Data'!$B$6:$BE$49,'RevPAR Raw Data'!AU$1,FALSE))/100</f>
        <v>-8.0207111660820396E-2</v>
      </c>
      <c r="Z39" s="90">
        <f>(VLOOKUP($A38,'RevPAR Raw Data'!$B$6:$BE$49,'RevPAR Raw Data'!AV$1,FALSE))/100</f>
        <v>-8.8126848610923889E-2</v>
      </c>
      <c r="AA39" s="90">
        <f>(VLOOKUP($A38,'RevPAR Raw Data'!$B$6:$BE$49,'RevPAR Raw Data'!AW$1,FALSE))/100</f>
        <v>-4.0821459639655E-2</v>
      </c>
      <c r="AB39" s="90">
        <f>(VLOOKUP($A38,'RevPAR Raw Data'!$B$6:$BE$49,'RevPAR Raw Data'!AX$1,FALSE))/100</f>
        <v>3.2008671390713797E-2</v>
      </c>
      <c r="AC39" s="90">
        <f>(VLOOKUP($A38,'RevPAR Raw Data'!$B$6:$BE$49,'RevPAR Raw Data'!AY$1,FALSE))/100</f>
        <v>-4.6520822000963802E-2</v>
      </c>
      <c r="AD39" s="91">
        <f>(VLOOKUP($A38,'RevPAR Raw Data'!$B$6:$BE$49,'RevPAR Raw Data'!BA$1,FALSE))/100</f>
        <v>0.109994806903665</v>
      </c>
      <c r="AE39" s="91">
        <f>(VLOOKUP($A38,'RevPAR Raw Data'!$B$6:$BE$49,'RevPAR Raw Data'!BB$1,FALSE))/100</f>
        <v>9.7665038368783111E-2</v>
      </c>
      <c r="AF39" s="90">
        <f>(VLOOKUP($A38,'RevPAR Raw Data'!$B$6:$BE$49,'RevPAR Raw Data'!BC$1,FALSE))/100</f>
        <v>0.103579347911745</v>
      </c>
      <c r="AG39" s="92">
        <f>(VLOOKUP($A38,'RevPAR Raw Data'!$B$6:$BE$49,'RevPAR Raw Data'!BE$1,FALSE))/100</f>
        <v>1.0998448863991199E-2</v>
      </c>
    </row>
    <row r="40" spans="1:33">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c r="A41" s="116" t="s">
        <v>77</v>
      </c>
      <c r="B41" s="117">
        <f>(VLOOKUP($A41,'Occupancy Raw Data'!$B$8:$BE$45,'Occupancy Raw Data'!AG$3,FALSE))/100</f>
        <v>0.53778676194057906</v>
      </c>
      <c r="C41" s="118">
        <f>(VLOOKUP($A41,'Occupancy Raw Data'!$B$8:$BE$45,'Occupancy Raw Data'!AH$3,FALSE))/100</f>
        <v>0.69831233546446003</v>
      </c>
      <c r="D41" s="118">
        <f>(VLOOKUP($A41,'Occupancy Raw Data'!$B$8:$BE$45,'Occupancy Raw Data'!AI$3,FALSE))/100</f>
        <v>0.77268239939826999</v>
      </c>
      <c r="E41" s="118">
        <f>(VLOOKUP($A41,'Occupancy Raw Data'!$B$8:$BE$45,'Occupancy Raw Data'!AJ$3,FALSE))/100</f>
        <v>0.75771906731854</v>
      </c>
      <c r="F41" s="118">
        <f>(VLOOKUP($A41,'Occupancy Raw Data'!$B$8:$BE$45,'Occupancy Raw Data'!AK$3,FALSE))/100</f>
        <v>0.68216434749905897</v>
      </c>
      <c r="G41" s="119">
        <f>(VLOOKUP($A41,'Occupancy Raw Data'!$B$8:$BE$45,'Occupancy Raw Data'!AL$3,FALSE))/100</f>
        <v>0.68973298232418201</v>
      </c>
      <c r="H41" s="99">
        <f>(VLOOKUP($A41,'Occupancy Raw Data'!$B$8:$BE$45,'Occupancy Raw Data'!AN$3,FALSE))/100</f>
        <v>0.70151842798044295</v>
      </c>
      <c r="I41" s="99">
        <f>(VLOOKUP($A41,'Occupancy Raw Data'!$B$8:$BE$45,'Occupancy Raw Data'!AO$3,FALSE))/100</f>
        <v>0.74188604738623498</v>
      </c>
      <c r="J41" s="119">
        <f>(VLOOKUP($A41,'Occupancy Raw Data'!$B$8:$BE$45,'Occupancy Raw Data'!AP$3,FALSE))/100</f>
        <v>0.72170223768333897</v>
      </c>
      <c r="K41" s="120">
        <f>(VLOOKUP($A41,'Occupancy Raw Data'!$B$8:$BE$45,'Occupancy Raw Data'!AR$3,FALSE))/100</f>
        <v>0.698867055283941</v>
      </c>
      <c r="M41" s="121">
        <f>VLOOKUP($A41,'ADR Raw Data'!$B$6:$BE$43,'ADR Raw Data'!AG$1,FALSE)</f>
        <v>141.24820049301499</v>
      </c>
      <c r="N41" s="122">
        <f>VLOOKUP($A41,'ADR Raw Data'!$B$6:$BE$43,'ADR Raw Data'!AH$1,FALSE)</f>
        <v>169.24830367901899</v>
      </c>
      <c r="O41" s="122">
        <f>VLOOKUP($A41,'ADR Raw Data'!$B$6:$BE$43,'ADR Raw Data'!AI$1,FALSE)</f>
        <v>181.23160253095199</v>
      </c>
      <c r="P41" s="122">
        <f>VLOOKUP($A41,'ADR Raw Data'!$B$6:$BE$43,'ADR Raw Data'!AJ$1,FALSE)</f>
        <v>172.78468749612199</v>
      </c>
      <c r="Q41" s="122">
        <f>VLOOKUP($A41,'ADR Raw Data'!$B$6:$BE$43,'ADR Raw Data'!AK$1,FALSE)</f>
        <v>150.765794569636</v>
      </c>
      <c r="R41" s="123">
        <f>VLOOKUP($A41,'ADR Raw Data'!$B$6:$BE$43,'ADR Raw Data'!AL$1,FALSE)</f>
        <v>164.68789423391399</v>
      </c>
      <c r="S41" s="122">
        <f>VLOOKUP($A41,'ADR Raw Data'!$B$6:$BE$43,'ADR Raw Data'!AN$1,FALSE)</f>
        <v>137.280992447747</v>
      </c>
      <c r="T41" s="122">
        <f>VLOOKUP($A41,'ADR Raw Data'!$B$6:$BE$43,'ADR Raw Data'!AO$1,FALSE)</f>
        <v>138.877360310238</v>
      </c>
      <c r="U41" s="123">
        <f>VLOOKUP($A41,'ADR Raw Data'!$B$6:$BE$43,'ADR Raw Data'!AP$1,FALSE)</f>
        <v>138.10149914832201</v>
      </c>
      <c r="V41" s="124">
        <f>VLOOKUP($A41,'ADR Raw Data'!$B$6:$BE$43,'ADR Raw Data'!AR$1,FALSE)</f>
        <v>156.84358160979599</v>
      </c>
      <c r="X41" s="121">
        <f>VLOOKUP($A41,'RevPAR Raw Data'!$B$6:$BE$43,'RevPAR Raw Data'!AG$1,FALSE)</f>
        <v>75.961412373072505</v>
      </c>
      <c r="Y41" s="122">
        <f>VLOOKUP($A41,'RevPAR Raw Data'!$B$6:$BE$43,'RevPAR Raw Data'!AH$1,FALSE)</f>
        <v>118.18817821549401</v>
      </c>
      <c r="Z41" s="122">
        <f>VLOOKUP($A41,'RevPAR Raw Data'!$B$6:$BE$43,'RevPAR Raw Data'!AI$1,FALSE)</f>
        <v>140.03446949040901</v>
      </c>
      <c r="AA41" s="122">
        <f>VLOOKUP($A41,'RevPAR Raw Data'!$B$6:$BE$43,'RevPAR Raw Data'!AJ$1,FALSE)</f>
        <v>130.92225225648701</v>
      </c>
      <c r="AB41" s="122">
        <f>VLOOKUP($A41,'RevPAR Raw Data'!$B$6:$BE$43,'RevPAR Raw Data'!AK$1,FALSE)</f>
        <v>102.847049877773</v>
      </c>
      <c r="AC41" s="123">
        <f>VLOOKUP($A41,'RevPAR Raw Data'!$B$6:$BE$43,'RevPAR Raw Data'!AL$1,FALSE)</f>
        <v>113.590672442647</v>
      </c>
      <c r="AD41" s="122">
        <f>VLOOKUP($A41,'RevPAR Raw Data'!$B$6:$BE$43,'RevPAR Raw Data'!AN$1,FALSE)</f>
        <v>96.305146013538902</v>
      </c>
      <c r="AE41" s="122">
        <f>VLOOKUP($A41,'RevPAR Raw Data'!$B$6:$BE$43,'RevPAR Raw Data'!AO$1,FALSE)</f>
        <v>103.031175911996</v>
      </c>
      <c r="AF41" s="123">
        <f>VLOOKUP($A41,'RevPAR Raw Data'!$B$6:$BE$43,'RevPAR Raw Data'!AP$1,FALSE)</f>
        <v>99.668160962767899</v>
      </c>
      <c r="AG41" s="124">
        <f>VLOOKUP($A41,'RevPAR Raw Data'!$B$6:$BE$43,'RevPAR Raw Data'!AR$1,FALSE)</f>
        <v>109.61281201982401</v>
      </c>
    </row>
    <row r="42" spans="1:33" ht="14.25">
      <c r="A42" s="101" t="s">
        <v>123</v>
      </c>
      <c r="B42" s="89">
        <f>(VLOOKUP($A41,'Occupancy Raw Data'!$B$8:$BE$51,'Occupancy Raw Data'!AT$3,FALSE))/100</f>
        <v>-6.1838811804561196E-2</v>
      </c>
      <c r="C42" s="90">
        <f>(VLOOKUP($A41,'Occupancy Raw Data'!$B$8:$BE$51,'Occupancy Raw Data'!AU$3,FALSE))/100</f>
        <v>-6.8246282116805598E-2</v>
      </c>
      <c r="D42" s="90">
        <f>(VLOOKUP($A41,'Occupancy Raw Data'!$B$8:$BE$51,'Occupancy Raw Data'!AV$3,FALSE))/100</f>
        <v>-5.1005101350954506E-2</v>
      </c>
      <c r="E42" s="90">
        <f>(VLOOKUP($A41,'Occupancy Raw Data'!$B$8:$BE$51,'Occupancy Raw Data'!AW$3,FALSE))/100</f>
        <v>-6.0519728543385505E-2</v>
      </c>
      <c r="F42" s="90">
        <f>(VLOOKUP($A41,'Occupancy Raw Data'!$B$8:$BE$51,'Occupancy Raw Data'!AX$3,FALSE))/100</f>
        <v>-3.1658103480276499E-2</v>
      </c>
      <c r="G42" s="90">
        <f>(VLOOKUP($A41,'Occupancy Raw Data'!$B$8:$BE$51,'Occupancy Raw Data'!AY$3,FALSE))/100</f>
        <v>-5.4617138960257598E-2</v>
      </c>
      <c r="H42" s="91">
        <f>(VLOOKUP($A41,'Occupancy Raw Data'!$B$8:$BE$51,'Occupancy Raw Data'!BA$3,FALSE))/100</f>
        <v>-1.63927399317389E-3</v>
      </c>
      <c r="I42" s="91">
        <f>(VLOOKUP($A41,'Occupancy Raw Data'!$B$8:$BE$51,'Occupancy Raw Data'!BB$3,FALSE))/100</f>
        <v>2.0544257851455597E-2</v>
      </c>
      <c r="J42" s="90">
        <f>(VLOOKUP($A41,'Occupancy Raw Data'!$B$8:$BE$51,'Occupancy Raw Data'!BC$3,FALSE))/100</f>
        <v>9.6408774254641109E-3</v>
      </c>
      <c r="K42" s="92">
        <f>(VLOOKUP($A41,'Occupancy Raw Data'!$B$8:$BE$51,'Occupancy Raw Data'!BE$3,FALSE))/100</f>
        <v>-3.6524729806052897E-2</v>
      </c>
      <c r="M42" s="89">
        <f>(VLOOKUP($A41,'ADR Raw Data'!$B$6:$BE$49,'ADR Raw Data'!AT$1,FALSE))/100</f>
        <v>-2.26963029872548E-2</v>
      </c>
      <c r="N42" s="90">
        <f>(VLOOKUP($A41,'ADR Raw Data'!$B$6:$BE$49,'ADR Raw Data'!AU$1,FALSE))/100</f>
        <v>4.1906650245620196E-3</v>
      </c>
      <c r="O42" s="90">
        <f>(VLOOKUP($A41,'ADR Raw Data'!$B$6:$BE$49,'ADR Raw Data'!AV$1,FALSE))/100</f>
        <v>2.06560063987304E-2</v>
      </c>
      <c r="P42" s="90">
        <f>(VLOOKUP($A41,'ADR Raw Data'!$B$6:$BE$49,'ADR Raw Data'!AW$1,FALSE))/100</f>
        <v>4.2983883931594399E-4</v>
      </c>
      <c r="Q42" s="90">
        <f>(VLOOKUP($A41,'ADR Raw Data'!$B$6:$BE$49,'ADR Raw Data'!AX$1,FALSE))/100</f>
        <v>-7.3131820012595191E-3</v>
      </c>
      <c r="R42" s="90">
        <f>(VLOOKUP($A41,'ADR Raw Data'!$B$6:$BE$49,'ADR Raw Data'!AY$1,FALSE))/100</f>
        <v>1.2309723584587801E-3</v>
      </c>
      <c r="S42" s="91">
        <f>(VLOOKUP($A41,'ADR Raw Data'!$B$6:$BE$49,'ADR Raw Data'!BA$1,FALSE))/100</f>
        <v>1.35450308357395E-2</v>
      </c>
      <c r="T42" s="91">
        <f>(VLOOKUP($A41,'ADR Raw Data'!$B$6:$BE$49,'ADR Raw Data'!BB$1,FALSE))/100</f>
        <v>2.0771265271543E-2</v>
      </c>
      <c r="U42" s="90">
        <f>(VLOOKUP($A41,'ADR Raw Data'!$B$6:$BE$49,'ADR Raw Data'!BC$1,FALSE))/100</f>
        <v>1.7292137564980402E-2</v>
      </c>
      <c r="V42" s="92">
        <f>(VLOOKUP($A41,'ADR Raw Data'!$B$6:$BE$49,'ADR Raw Data'!BE$1,FALSE))/100</f>
        <v>2.8628714822777901E-3</v>
      </c>
      <c r="X42" s="89">
        <f>(VLOOKUP($A41,'RevPAR Raw Data'!$B$6:$BE$49,'RevPAR Raw Data'!AT$1,FALSE))/100</f>
        <v>-8.3131602382727904E-2</v>
      </c>
      <c r="Y42" s="90">
        <f>(VLOOKUP($A41,'RevPAR Raw Data'!$B$6:$BE$49,'RevPAR Raw Data'!AU$1,FALSE))/100</f>
        <v>-6.4341614399766905E-2</v>
      </c>
      <c r="Z42" s="90">
        <f>(VLOOKUP($A41,'RevPAR Raw Data'!$B$6:$BE$49,'RevPAR Raw Data'!AV$1,FALSE))/100</f>
        <v>-3.1402656652097301E-2</v>
      </c>
      <c r="AA42" s="90">
        <f>(VLOOKUP($A41,'RevPAR Raw Data'!$B$6:$BE$49,'RevPAR Raw Data'!AW$1,FALSE))/100</f>
        <v>-6.0115903433942304E-2</v>
      </c>
      <c r="AB42" s="90">
        <f>(VLOOKUP($A41,'RevPAR Raw Data'!$B$6:$BE$49,'RevPAR Raw Data'!AX$1,FALSE))/100</f>
        <v>-3.8739764008970001E-2</v>
      </c>
      <c r="AC42" s="90">
        <f>(VLOOKUP($A41,'RevPAR Raw Data'!$B$6:$BE$49,'RevPAR Raw Data'!AY$1,FALSE))/100</f>
        <v>-5.3453398790157002E-2</v>
      </c>
      <c r="AD42" s="91">
        <f>(VLOOKUP($A41,'RevPAR Raw Data'!$B$6:$BE$49,'RevPAR Raw Data'!BA$1,FALSE))/100</f>
        <v>1.18835528257799E-2</v>
      </c>
      <c r="AE42" s="91">
        <f>(VLOOKUP($A41,'RevPAR Raw Data'!$B$6:$BE$49,'RevPAR Raw Data'!BB$1,FALSE))/100</f>
        <v>4.1742253352638203E-2</v>
      </c>
      <c r="AF42" s="90">
        <f>(VLOOKUP($A41,'RevPAR Raw Data'!$B$6:$BE$49,'RevPAR Raw Data'!BC$1,FALSE))/100</f>
        <v>2.7099726369132701E-2</v>
      </c>
      <c r="AG42" s="92">
        <f>(VLOOKUP($A41,'RevPAR Raw Data'!$B$6:$BE$49,'RevPAR Raw Data'!BE$1,FALSE))/100</f>
        <v>-3.3766423931134798E-2</v>
      </c>
    </row>
    <row r="43" spans="1:33">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c r="A44" s="116" t="s">
        <v>78</v>
      </c>
      <c r="B44" s="117">
        <f>(VLOOKUP($A44,'Occupancy Raw Data'!$B$8:$BE$45,'Occupancy Raw Data'!AG$3,FALSE))/100</f>
        <v>0.372303673744523</v>
      </c>
      <c r="C44" s="118">
        <f>(VLOOKUP($A44,'Occupancy Raw Data'!$B$8:$BE$45,'Occupancy Raw Data'!AH$3,FALSE))/100</f>
        <v>0.48215790360633598</v>
      </c>
      <c r="D44" s="118">
        <f>(VLOOKUP($A44,'Occupancy Raw Data'!$B$8:$BE$45,'Occupancy Raw Data'!AI$3,FALSE))/100</f>
        <v>0.50907903606336302</v>
      </c>
      <c r="E44" s="118">
        <f>(VLOOKUP($A44,'Occupancy Raw Data'!$B$8:$BE$45,'Occupancy Raw Data'!AJ$3,FALSE))/100</f>
        <v>0.52138102460397695</v>
      </c>
      <c r="F44" s="118">
        <f>(VLOOKUP($A44,'Occupancy Raw Data'!$B$8:$BE$45,'Occupancy Raw Data'!AK$3,FALSE))/100</f>
        <v>0.51398719245028601</v>
      </c>
      <c r="G44" s="119">
        <f>(VLOOKUP($A44,'Occupancy Raw Data'!$B$8:$BE$45,'Occupancy Raw Data'!AL$3,FALSE))/100</f>
        <v>0.47978176609369699</v>
      </c>
      <c r="H44" s="99">
        <f>(VLOOKUP($A44,'Occupancy Raw Data'!$B$8:$BE$45,'Occupancy Raw Data'!AN$3,FALSE))/100</f>
        <v>0.58516599258510194</v>
      </c>
      <c r="I44" s="99">
        <f>(VLOOKUP($A44,'Occupancy Raw Data'!$B$8:$BE$45,'Occupancy Raw Data'!AO$3,FALSE))/100</f>
        <v>0.59698348500168497</v>
      </c>
      <c r="J44" s="119">
        <f>(VLOOKUP($A44,'Occupancy Raw Data'!$B$8:$BE$45,'Occupancy Raw Data'!AP$3,FALSE))/100</f>
        <v>0.59107473879339401</v>
      </c>
      <c r="K44" s="120">
        <f>(VLOOKUP($A44,'Occupancy Raw Data'!$B$8:$BE$45,'Occupancy Raw Data'!AR$3,FALSE))/100</f>
        <v>0.51157975829361002</v>
      </c>
      <c r="M44" s="121">
        <f>VLOOKUP($A44,'ADR Raw Data'!$B$6:$BE$43,'ADR Raw Data'!AG$1,FALSE)</f>
        <v>87.5980264795745</v>
      </c>
      <c r="N44" s="122">
        <f>VLOOKUP($A44,'ADR Raw Data'!$B$6:$BE$43,'ADR Raw Data'!AH$1,FALSE)</f>
        <v>91.968708986849506</v>
      </c>
      <c r="O44" s="122">
        <f>VLOOKUP($A44,'ADR Raw Data'!$B$6:$BE$43,'ADR Raw Data'!AI$1,FALSE)</f>
        <v>93.458420159721896</v>
      </c>
      <c r="P44" s="122">
        <f>VLOOKUP($A44,'ADR Raw Data'!$B$6:$BE$43,'ADR Raw Data'!AJ$1,FALSE)</f>
        <v>93.212207991596202</v>
      </c>
      <c r="Q44" s="122">
        <f>VLOOKUP($A44,'ADR Raw Data'!$B$6:$BE$43,'ADR Raw Data'!AK$1,FALSE)</f>
        <v>93.420386475409799</v>
      </c>
      <c r="R44" s="123">
        <f>VLOOKUP($A44,'ADR Raw Data'!$B$6:$BE$43,'ADR Raw Data'!AL$1,FALSE)</f>
        <v>92.187825273750605</v>
      </c>
      <c r="S44" s="122">
        <f>VLOOKUP($A44,'ADR Raw Data'!$B$6:$BE$43,'ADR Raw Data'!AN$1,FALSE)</f>
        <v>105.147377875373</v>
      </c>
      <c r="T44" s="122">
        <f>VLOOKUP($A44,'ADR Raw Data'!$B$6:$BE$43,'ADR Raw Data'!AO$1,FALSE)</f>
        <v>104.396586803105</v>
      </c>
      <c r="U44" s="123">
        <f>VLOOKUP($A44,'ADR Raw Data'!$B$6:$BE$43,'ADR Raw Data'!AP$1,FALSE)</f>
        <v>104.76822965484</v>
      </c>
      <c r="V44" s="124">
        <f>VLOOKUP($A44,'ADR Raw Data'!$B$6:$BE$43,'ADR Raw Data'!AR$1,FALSE)</f>
        <v>96.340764764705796</v>
      </c>
      <c r="X44" s="121">
        <f>VLOOKUP($A44,'RevPAR Raw Data'!$B$6:$BE$43,'RevPAR Raw Data'!AG$1,FALSE)</f>
        <v>32.613067071115601</v>
      </c>
      <c r="Y44" s="122">
        <f>VLOOKUP($A44,'RevPAR Raw Data'!$B$6:$BE$43,'RevPAR Raw Data'!AH$1,FALSE)</f>
        <v>44.343439922480599</v>
      </c>
      <c r="Z44" s="122">
        <f>VLOOKUP($A44,'RevPAR Raw Data'!$B$6:$BE$43,'RevPAR Raw Data'!AI$1,FALSE)</f>
        <v>47.577722446915999</v>
      </c>
      <c r="AA44" s="122">
        <f>VLOOKUP($A44,'RevPAR Raw Data'!$B$6:$BE$43,'RevPAR Raw Data'!AJ$1,FALSE)</f>
        <v>48.599076508257397</v>
      </c>
      <c r="AB44" s="122">
        <f>VLOOKUP($A44,'RevPAR Raw Data'!$B$6:$BE$43,'RevPAR Raw Data'!AK$1,FALSE)</f>
        <v>48.016882162116602</v>
      </c>
      <c r="AC44" s="123">
        <f>VLOOKUP($A44,'RevPAR Raw Data'!$B$6:$BE$43,'RevPAR Raw Data'!AL$1,FALSE)</f>
        <v>44.2300376221772</v>
      </c>
      <c r="AD44" s="122">
        <f>VLOOKUP($A44,'RevPAR Raw Data'!$B$6:$BE$43,'RevPAR Raw Data'!AN$1,FALSE)</f>
        <v>61.5286697421638</v>
      </c>
      <c r="AE44" s="122">
        <f>VLOOKUP($A44,'RevPAR Raw Data'!$B$6:$BE$43,'RevPAR Raw Data'!AO$1,FALSE)</f>
        <v>62.3230382119986</v>
      </c>
      <c r="AF44" s="123">
        <f>VLOOKUP($A44,'RevPAR Raw Data'!$B$6:$BE$43,'RevPAR Raw Data'!AP$1,FALSE)</f>
        <v>61.925853977081204</v>
      </c>
      <c r="AG44" s="124">
        <f>VLOOKUP($A44,'RevPAR Raw Data'!$B$6:$BE$43,'RevPAR Raw Data'!AR$1,FALSE)</f>
        <v>49.285985152149799</v>
      </c>
    </row>
    <row r="45" spans="1:33" ht="14.25">
      <c r="A45" s="101" t="s">
        <v>123</v>
      </c>
      <c r="B45" s="89">
        <f>(VLOOKUP($A44,'Occupancy Raw Data'!$B$8:$BE$51,'Occupancy Raw Data'!AT$3,FALSE))/100</f>
        <v>-3.9882804954078102E-2</v>
      </c>
      <c r="C45" s="90">
        <f>(VLOOKUP($A44,'Occupancy Raw Data'!$B$8:$BE$51,'Occupancy Raw Data'!AU$3,FALSE))/100</f>
        <v>-3.3555008380080902E-2</v>
      </c>
      <c r="D45" s="90">
        <f>(VLOOKUP($A44,'Occupancy Raw Data'!$B$8:$BE$51,'Occupancy Raw Data'!AV$3,FALSE))/100</f>
        <v>-1.2954985155988601E-2</v>
      </c>
      <c r="E45" s="90">
        <f>(VLOOKUP($A44,'Occupancy Raw Data'!$B$8:$BE$51,'Occupancy Raw Data'!AW$3,FALSE))/100</f>
        <v>-3.1545107127750695E-2</v>
      </c>
      <c r="F45" s="90">
        <f>(VLOOKUP($A44,'Occupancy Raw Data'!$B$8:$BE$51,'Occupancy Raw Data'!AX$3,FALSE))/100</f>
        <v>-4.5692058729273406E-2</v>
      </c>
      <c r="G45" s="90">
        <f>(VLOOKUP($A44,'Occupancy Raw Data'!$B$8:$BE$51,'Occupancy Raw Data'!AY$3,FALSE))/100</f>
        <v>-3.26187317010702E-2</v>
      </c>
      <c r="H45" s="91">
        <f>(VLOOKUP($A44,'Occupancy Raw Data'!$B$8:$BE$51,'Occupancy Raw Data'!BA$3,FALSE))/100</f>
        <v>-3.55869540536892E-3</v>
      </c>
      <c r="I45" s="91">
        <f>(VLOOKUP($A44,'Occupancy Raw Data'!$B$8:$BE$51,'Occupancy Raw Data'!BB$3,FALSE))/100</f>
        <v>4.3941559288370097E-2</v>
      </c>
      <c r="J45" s="90">
        <f>(VLOOKUP($A44,'Occupancy Raw Data'!$B$8:$BE$51,'Occupancy Raw Data'!BC$3,FALSE))/100</f>
        <v>1.9875874754864301E-2</v>
      </c>
      <c r="K45" s="92">
        <f>(VLOOKUP($A44,'Occupancy Raw Data'!$B$8:$BE$51,'Occupancy Raw Data'!BE$3,FALSE))/100</f>
        <v>-1.59218516332865E-2</v>
      </c>
      <c r="M45" s="89">
        <f>(VLOOKUP($A44,'ADR Raw Data'!$B$6:$BE$49,'ADR Raw Data'!AT$1,FALSE))/100</f>
        <v>-3.7142211047526401E-2</v>
      </c>
      <c r="N45" s="90">
        <f>(VLOOKUP($A44,'ADR Raw Data'!$B$6:$BE$49,'ADR Raw Data'!AU$1,FALSE))/100</f>
        <v>-2.7408928001309701E-2</v>
      </c>
      <c r="O45" s="90">
        <f>(VLOOKUP($A44,'ADR Raw Data'!$B$6:$BE$49,'ADR Raw Data'!AV$1,FALSE))/100</f>
        <v>-2.3589948198926097E-2</v>
      </c>
      <c r="P45" s="90">
        <f>(VLOOKUP($A44,'ADR Raw Data'!$B$6:$BE$49,'ADR Raw Data'!AW$1,FALSE))/100</f>
        <v>-3.2313238363492001E-2</v>
      </c>
      <c r="Q45" s="90">
        <f>(VLOOKUP($A44,'ADR Raw Data'!$B$6:$BE$49,'ADR Raw Data'!AX$1,FALSE))/100</f>
        <v>-2.5925166227839101E-2</v>
      </c>
      <c r="R45" s="90">
        <f>(VLOOKUP($A44,'ADR Raw Data'!$B$6:$BE$49,'ADR Raw Data'!AY$1,FALSE))/100</f>
        <v>-2.8767379242945399E-2</v>
      </c>
      <c r="S45" s="91">
        <f>(VLOOKUP($A44,'ADR Raw Data'!$B$6:$BE$49,'ADR Raw Data'!BA$1,FALSE))/100</f>
        <v>-1.2480294308789599E-2</v>
      </c>
      <c r="T45" s="91">
        <f>(VLOOKUP($A44,'ADR Raw Data'!$B$6:$BE$49,'ADR Raw Data'!BB$1,FALSE))/100</f>
        <v>-1.68125819602311E-2</v>
      </c>
      <c r="U45" s="90">
        <f>(VLOOKUP($A44,'ADR Raw Data'!$B$6:$BE$49,'ADR Raw Data'!BC$1,FALSE))/100</f>
        <v>-1.4696858710782901E-2</v>
      </c>
      <c r="V45" s="92">
        <f>(VLOOKUP($A44,'ADR Raw Data'!$B$6:$BE$49,'ADR Raw Data'!BE$1,FALSE))/100</f>
        <v>-2.24722397086397E-2</v>
      </c>
      <c r="X45" s="89">
        <f>(VLOOKUP($A44,'RevPAR Raw Data'!$B$6:$BE$49,'RevPAR Raw Data'!AT$1,FALSE))/100</f>
        <v>-7.55436804428328E-2</v>
      </c>
      <c r="Y45" s="90">
        <f>(VLOOKUP($A44,'RevPAR Raw Data'!$B$6:$BE$49,'RevPAR Raw Data'!AU$1,FALSE))/100</f>
        <v>-6.0044229572617597E-2</v>
      </c>
      <c r="Z45" s="90">
        <f>(VLOOKUP($A44,'RevPAR Raw Data'!$B$6:$BE$49,'RevPAR Raw Data'!AV$1,FALSE))/100</f>
        <v>-3.6239325926167097E-2</v>
      </c>
      <c r="AA45" s="90">
        <f>(VLOOKUP($A44,'RevPAR Raw Data'!$B$6:$BE$49,'RevPAR Raw Data'!AW$1,FALSE))/100</f>
        <v>-6.283902092542179E-2</v>
      </c>
      <c r="AB45" s="90">
        <f>(VLOOKUP($A44,'RevPAR Raw Data'!$B$6:$BE$49,'RevPAR Raw Data'!AX$1,FALSE))/100</f>
        <v>-7.04326507392639E-2</v>
      </c>
      <c r="AC45" s="90">
        <f>(VLOOKUP($A44,'RevPAR Raw Data'!$B$6:$BE$49,'RevPAR Raw Data'!AY$1,FALSE))/100</f>
        <v>-6.04477555187471E-2</v>
      </c>
      <c r="AD45" s="91">
        <f>(VLOOKUP($A44,'RevPAR Raw Data'!$B$6:$BE$49,'RevPAR Raw Data'!BA$1,FALSE))/100</f>
        <v>-1.5994576148144198E-2</v>
      </c>
      <c r="AE45" s="91">
        <f>(VLOOKUP($A44,'RevPAR Raw Data'!$B$6:$BE$49,'RevPAR Raw Data'!BB$1,FALSE))/100</f>
        <v>2.6390206261142798E-2</v>
      </c>
      <c r="AF45" s="90">
        <f>(VLOOKUP($A44,'RevPAR Raw Data'!$B$6:$BE$49,'RevPAR Raw Data'!BC$1,FALSE))/100</f>
        <v>4.8869031210559896E-3</v>
      </c>
      <c r="AG45" s="92">
        <f>(VLOOKUP($A44,'RevPAR Raw Data'!$B$6:$BE$49,'RevPAR Raw Data'!BE$1,FALSE))/100</f>
        <v>-3.8036291675417597E-2</v>
      </c>
    </row>
    <row r="46" spans="1:33">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c r="A47" s="116" t="s">
        <v>79</v>
      </c>
      <c r="B47" s="117">
        <f>(VLOOKUP($A47,'Occupancy Raw Data'!$B$8:$BE$45,'Occupancy Raw Data'!AG$3,FALSE))/100</f>
        <v>0.45136575616255797</v>
      </c>
      <c r="C47" s="118">
        <f>(VLOOKUP($A47,'Occupancy Raw Data'!$B$8:$BE$45,'Occupancy Raw Data'!AH$3,FALSE))/100</f>
        <v>0.61953142349544699</v>
      </c>
      <c r="D47" s="118">
        <f>(VLOOKUP($A47,'Occupancy Raw Data'!$B$8:$BE$45,'Occupancy Raw Data'!AI$3,FALSE))/100</f>
        <v>0.65334221630024403</v>
      </c>
      <c r="E47" s="118">
        <f>(VLOOKUP($A47,'Occupancy Raw Data'!$B$8:$BE$45,'Occupancy Raw Data'!AJ$3,FALSE))/100</f>
        <v>0.65373084610259791</v>
      </c>
      <c r="F47" s="118">
        <f>(VLOOKUP($A47,'Occupancy Raw Data'!$B$8:$BE$45,'Occupancy Raw Data'!AK$3,FALSE))/100</f>
        <v>0.613924050632911</v>
      </c>
      <c r="G47" s="119">
        <f>(VLOOKUP($A47,'Occupancy Raw Data'!$B$8:$BE$45,'Occupancy Raw Data'!AL$3,FALSE))/100</f>
        <v>0.59837885853875106</v>
      </c>
      <c r="H47" s="99">
        <f>(VLOOKUP($A47,'Occupancy Raw Data'!$B$8:$BE$45,'Occupancy Raw Data'!AN$3,FALSE))/100</f>
        <v>0.65411947590495201</v>
      </c>
      <c r="I47" s="99">
        <f>(VLOOKUP($A47,'Occupancy Raw Data'!$B$8:$BE$45,'Occupancy Raw Data'!AO$3,FALSE))/100</f>
        <v>0.67316233622029698</v>
      </c>
      <c r="J47" s="119">
        <f>(VLOOKUP($A47,'Occupancy Raw Data'!$B$8:$BE$45,'Occupancy Raw Data'!AP$3,FALSE))/100</f>
        <v>0.66364090606262394</v>
      </c>
      <c r="K47" s="120">
        <f>(VLOOKUP($A47,'Occupancy Raw Data'!$B$8:$BE$45,'Occupancy Raw Data'!AR$3,FALSE))/100</f>
        <v>0.61702515783128709</v>
      </c>
      <c r="M47" s="121">
        <f>VLOOKUP($A47,'ADR Raw Data'!$B$6:$BE$43,'ADR Raw Data'!AG$1,FALSE)</f>
        <v>95.617720787207801</v>
      </c>
      <c r="N47" s="122">
        <f>VLOOKUP($A47,'ADR Raw Data'!$B$6:$BE$43,'ADR Raw Data'!AH$1,FALSE)</f>
        <v>106.93559369118999</v>
      </c>
      <c r="O47" s="122">
        <f>VLOOKUP($A47,'ADR Raw Data'!$B$6:$BE$43,'ADR Raw Data'!AI$1,FALSE)</f>
        <v>110.942789768864</v>
      </c>
      <c r="P47" s="122">
        <f>VLOOKUP($A47,'ADR Raw Data'!$B$6:$BE$43,'ADR Raw Data'!AJ$1,FALSE)</f>
        <v>109.53253333333301</v>
      </c>
      <c r="Q47" s="122">
        <f>VLOOKUP($A47,'ADR Raw Data'!$B$6:$BE$43,'ADR Raw Data'!AK$1,FALSE)</f>
        <v>109.068989871586</v>
      </c>
      <c r="R47" s="123">
        <f>VLOOKUP($A47,'ADR Raw Data'!$B$6:$BE$43,'ADR Raw Data'!AL$1,FALSE)</f>
        <v>107.108398218593</v>
      </c>
      <c r="S47" s="122">
        <f>VLOOKUP($A47,'ADR Raw Data'!$B$6:$BE$43,'ADR Raw Data'!AN$1,FALSE)</f>
        <v>118.31993379731701</v>
      </c>
      <c r="T47" s="122">
        <f>VLOOKUP($A47,'ADR Raw Data'!$B$6:$BE$43,'ADR Raw Data'!AO$1,FALSE)</f>
        <v>121.40229113402</v>
      </c>
      <c r="U47" s="123">
        <f>VLOOKUP($A47,'ADR Raw Data'!$B$6:$BE$43,'ADR Raw Data'!AP$1,FALSE)</f>
        <v>119.883224160287</v>
      </c>
      <c r="V47" s="124">
        <f>VLOOKUP($A47,'ADR Raw Data'!$B$6:$BE$43,'ADR Raw Data'!AR$1,FALSE)</f>
        <v>111.03409925832599</v>
      </c>
      <c r="X47" s="121">
        <f>VLOOKUP($A47,'RevPAR Raw Data'!$B$6:$BE$43,'RevPAR Raw Data'!AG$1,FALSE)</f>
        <v>43.158564845658397</v>
      </c>
      <c r="Y47" s="122">
        <f>VLOOKUP($A47,'RevPAR Raw Data'!$B$6:$BE$43,'RevPAR Raw Data'!AH$1,FALSE)</f>
        <v>66.249960581834301</v>
      </c>
      <c r="Z47" s="122">
        <f>VLOOKUP($A47,'RevPAR Raw Data'!$B$6:$BE$43,'RevPAR Raw Data'!AI$1,FALSE)</f>
        <v>72.483608150122095</v>
      </c>
      <c r="AA47" s="122">
        <f>VLOOKUP($A47,'RevPAR Raw Data'!$B$6:$BE$43,'RevPAR Raw Data'!AJ$1,FALSE)</f>
        <v>71.604795691760998</v>
      </c>
      <c r="AB47" s="122">
        <f>VLOOKUP($A47,'RevPAR Raw Data'!$B$6:$BE$43,'RevPAR Raw Data'!AK$1,FALSE)</f>
        <v>66.960076060404106</v>
      </c>
      <c r="AC47" s="123">
        <f>VLOOKUP($A47,'RevPAR Raw Data'!$B$6:$BE$43,'RevPAR Raw Data'!AL$1,FALSE)</f>
        <v>64.091401065956006</v>
      </c>
      <c r="AD47" s="122">
        <f>VLOOKUP($A47,'RevPAR Raw Data'!$B$6:$BE$43,'RevPAR Raw Data'!AN$1,FALSE)</f>
        <v>77.395373084610199</v>
      </c>
      <c r="AE47" s="122">
        <f>VLOOKUP($A47,'RevPAR Raw Data'!$B$6:$BE$43,'RevPAR Raw Data'!AO$1,FALSE)</f>
        <v>81.723449922274</v>
      </c>
      <c r="AF47" s="123">
        <f>VLOOKUP($A47,'RevPAR Raw Data'!$B$6:$BE$43,'RevPAR Raw Data'!AP$1,FALSE)</f>
        <v>79.559411503442107</v>
      </c>
      <c r="AG47" s="124">
        <f>VLOOKUP($A47,'RevPAR Raw Data'!$B$6:$BE$43,'RevPAR Raw Data'!AR$1,FALSE)</f>
        <v>68.510832619523399</v>
      </c>
    </row>
    <row r="48" spans="1:33" ht="14.25">
      <c r="A48" s="101" t="s">
        <v>123</v>
      </c>
      <c r="B48" s="89">
        <f>(VLOOKUP($A47,'Occupancy Raw Data'!$B$8:$BE$51,'Occupancy Raw Data'!AT$3,FALSE))/100</f>
        <v>3.5585183990074799E-3</v>
      </c>
      <c r="C48" s="90">
        <f>(VLOOKUP($A47,'Occupancy Raw Data'!$B$8:$BE$51,'Occupancy Raw Data'!AU$3,FALSE))/100</f>
        <v>3.0228462102066499E-3</v>
      </c>
      <c r="D48" s="90">
        <f>(VLOOKUP($A47,'Occupancy Raw Data'!$B$8:$BE$51,'Occupancy Raw Data'!AV$3,FALSE))/100</f>
        <v>2.6078466889968798E-2</v>
      </c>
      <c r="E48" s="90">
        <f>(VLOOKUP($A47,'Occupancy Raw Data'!$B$8:$BE$51,'Occupancy Raw Data'!AW$3,FALSE))/100</f>
        <v>2.9345187357999798E-2</v>
      </c>
      <c r="F48" s="90">
        <f>(VLOOKUP($A47,'Occupancy Raw Data'!$B$8:$BE$51,'Occupancy Raw Data'!AX$3,FALSE))/100</f>
        <v>3.7926959300010901E-2</v>
      </c>
      <c r="G48" s="90">
        <f>(VLOOKUP($A47,'Occupancy Raw Data'!$B$8:$BE$51,'Occupancy Raw Data'!AY$3,FALSE))/100</f>
        <v>2.0862610082131798E-2</v>
      </c>
      <c r="H48" s="91">
        <f>(VLOOKUP($A47,'Occupancy Raw Data'!$B$8:$BE$51,'Occupancy Raw Data'!BA$3,FALSE))/100</f>
        <v>9.7390555225006004E-2</v>
      </c>
      <c r="I48" s="91">
        <f>(VLOOKUP($A47,'Occupancy Raw Data'!$B$8:$BE$51,'Occupancy Raw Data'!BB$3,FALSE))/100</f>
        <v>0.132795398893331</v>
      </c>
      <c r="J48" s="90">
        <f>(VLOOKUP($A47,'Occupancy Raw Data'!$B$8:$BE$51,'Occupancy Raw Data'!BC$3,FALSE))/100</f>
        <v>0.11506592114648999</v>
      </c>
      <c r="K48" s="92">
        <f>(VLOOKUP($A47,'Occupancy Raw Data'!$B$8:$BE$51,'Occupancy Raw Data'!BE$3,FALSE))/100</f>
        <v>4.8072010966719203E-2</v>
      </c>
      <c r="M48" s="89">
        <f>(VLOOKUP($A47,'ADR Raw Data'!$B$6:$BE$49,'ADR Raw Data'!AT$1,FALSE))/100</f>
        <v>1.2520568999494499E-2</v>
      </c>
      <c r="N48" s="90">
        <f>(VLOOKUP($A47,'ADR Raw Data'!$B$6:$BE$49,'ADR Raw Data'!AU$1,FALSE))/100</f>
        <v>2.3137440662453802E-2</v>
      </c>
      <c r="O48" s="90">
        <f>(VLOOKUP($A47,'ADR Raw Data'!$B$6:$BE$49,'ADR Raw Data'!AV$1,FALSE))/100</f>
        <v>3.6358438293404398E-2</v>
      </c>
      <c r="P48" s="90">
        <f>(VLOOKUP($A47,'ADR Raw Data'!$B$6:$BE$49,'ADR Raw Data'!AW$1,FALSE))/100</f>
        <v>2.7040448885421998E-2</v>
      </c>
      <c r="Q48" s="90">
        <f>(VLOOKUP($A47,'ADR Raw Data'!$B$6:$BE$49,'ADR Raw Data'!AX$1,FALSE))/100</f>
        <v>6.2153289019117403E-2</v>
      </c>
      <c r="R48" s="90">
        <f>(VLOOKUP($A47,'ADR Raw Data'!$B$6:$BE$49,'ADR Raw Data'!AY$1,FALSE))/100</f>
        <v>3.37362586175292E-2</v>
      </c>
      <c r="S48" s="91">
        <f>(VLOOKUP($A47,'ADR Raw Data'!$B$6:$BE$49,'ADR Raw Data'!BA$1,FALSE))/100</f>
        <v>0.12005939434605301</v>
      </c>
      <c r="T48" s="91">
        <f>(VLOOKUP($A47,'ADR Raw Data'!$B$6:$BE$49,'ADR Raw Data'!BB$1,FALSE))/100</f>
        <v>0.15638854508133002</v>
      </c>
      <c r="U48" s="90">
        <f>(VLOOKUP($A47,'ADR Raw Data'!$B$6:$BE$49,'ADR Raw Data'!BC$1,FALSE))/100</f>
        <v>0.138372206580787</v>
      </c>
      <c r="V48" s="92">
        <f>(VLOOKUP($A47,'ADR Raw Data'!$B$6:$BE$49,'ADR Raw Data'!BE$1,FALSE))/100</f>
        <v>6.6575225024741003E-2</v>
      </c>
      <c r="X48" s="89">
        <f>(VLOOKUP($A47,'RevPAR Raw Data'!$B$6:$BE$49,'RevPAR Raw Data'!AT$1,FALSE))/100</f>
        <v>1.6123642073652699E-2</v>
      </c>
      <c r="Y48" s="90">
        <f>(VLOOKUP($A47,'RevPAR Raw Data'!$B$6:$BE$49,'RevPAR Raw Data'!AU$1,FALSE))/100</f>
        <v>2.6230227797480802E-2</v>
      </c>
      <c r="Z48" s="90">
        <f>(VLOOKUP($A47,'RevPAR Raw Data'!$B$6:$BE$49,'RevPAR Raw Data'!AV$1,FALSE))/100</f>
        <v>6.3385077512578797E-2</v>
      </c>
      <c r="AA48" s="90">
        <f>(VLOOKUP($A47,'RevPAR Raw Data'!$B$6:$BE$49,'RevPAR Raw Data'!AW$1,FALSE))/100</f>
        <v>5.7179143282208994E-2</v>
      </c>
      <c r="AB48" s="90">
        <f>(VLOOKUP($A47,'RevPAR Raw Data'!$B$6:$BE$49,'RevPAR Raw Data'!AX$1,FALSE))/100</f>
        <v>0.10243753358211799</v>
      </c>
      <c r="AC48" s="90">
        <f>(VLOOKUP($A47,'RevPAR Raw Data'!$B$6:$BE$49,'RevPAR Raw Data'!AY$1,FALSE))/100</f>
        <v>5.5302695108828501E-2</v>
      </c>
      <c r="AD48" s="91">
        <f>(VLOOKUP($A47,'RevPAR Raw Data'!$B$6:$BE$49,'RevPAR Raw Data'!BA$1,FALSE))/100</f>
        <v>0.22914260064639902</v>
      </c>
      <c r="AE48" s="91">
        <f>(VLOOKUP($A47,'RevPAR Raw Data'!$B$6:$BE$49,'RevPAR Raw Data'!BB$1,FALSE))/100</f>
        <v>0.30995162320108399</v>
      </c>
      <c r="AF48" s="90">
        <f>(VLOOKUP($A47,'RevPAR Raw Data'!$B$6:$BE$49,'RevPAR Raw Data'!BC$1,FALSE))/100</f>
        <v>0.26936005313856798</v>
      </c>
      <c r="AG48" s="92">
        <f>(VLOOKUP($A47,'RevPAR Raw Data'!$B$6:$BE$49,'RevPAR Raw Data'!BE$1,FALSE))/100</f>
        <v>0.11784764093896101</v>
      </c>
    </row>
    <row r="49" spans="1:33">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c r="A50" s="116" t="s">
        <v>80</v>
      </c>
      <c r="B50" s="117">
        <f>(VLOOKUP($A50,'Occupancy Raw Data'!$B$8:$BE$45,'Occupancy Raw Data'!AG$3,FALSE))/100</f>
        <v>0.423170318500112</v>
      </c>
      <c r="C50" s="118">
        <f>(VLOOKUP($A50,'Occupancy Raw Data'!$B$8:$BE$45,'Occupancy Raw Data'!AH$3,FALSE))/100</f>
        <v>0.510475491303365</v>
      </c>
      <c r="D50" s="118">
        <f>(VLOOKUP($A50,'Occupancy Raw Data'!$B$8:$BE$45,'Occupancy Raw Data'!AI$3,FALSE))/100</f>
        <v>0.54065958888637899</v>
      </c>
      <c r="E50" s="118">
        <f>(VLOOKUP($A50,'Occupancy Raw Data'!$B$8:$BE$45,'Occupancy Raw Data'!AJ$3,FALSE))/100</f>
        <v>0.55090919358481993</v>
      </c>
      <c r="F50" s="118">
        <f>(VLOOKUP($A50,'Occupancy Raw Data'!$B$8:$BE$45,'Occupancy Raw Data'!AK$3,FALSE))/100</f>
        <v>0.57022249830584992</v>
      </c>
      <c r="G50" s="119">
        <f>(VLOOKUP($A50,'Occupancy Raw Data'!$B$8:$BE$45,'Occupancy Raw Data'!AL$3,FALSE))/100</f>
        <v>0.51908741811610493</v>
      </c>
      <c r="H50" s="99">
        <f>(VLOOKUP($A50,'Occupancy Raw Data'!$B$8:$BE$45,'Occupancy Raw Data'!AN$3,FALSE))/100</f>
        <v>0.67390444996611709</v>
      </c>
      <c r="I50" s="99">
        <f>(VLOOKUP($A50,'Occupancy Raw Data'!$B$8:$BE$45,'Occupancy Raw Data'!AO$3,FALSE))/100</f>
        <v>0.6738197424892699</v>
      </c>
      <c r="J50" s="119">
        <f>(VLOOKUP($A50,'Occupancy Raw Data'!$B$8:$BE$45,'Occupancy Raw Data'!AP$3,FALSE))/100</f>
        <v>0.673862096227693</v>
      </c>
      <c r="K50" s="120">
        <f>(VLOOKUP($A50,'Occupancy Raw Data'!$B$8:$BE$45,'Occupancy Raw Data'!AR$3,FALSE))/100</f>
        <v>0.56330875471941599</v>
      </c>
      <c r="M50" s="121">
        <f>VLOOKUP($A50,'ADR Raw Data'!$B$6:$BE$43,'ADR Raw Data'!AG$1,FALSE)</f>
        <v>100.725468739574</v>
      </c>
      <c r="N50" s="122">
        <f>VLOOKUP($A50,'ADR Raw Data'!$B$6:$BE$43,'ADR Raw Data'!AH$1,FALSE)</f>
        <v>100.929399856186</v>
      </c>
      <c r="O50" s="122">
        <f>VLOOKUP($A50,'ADR Raw Data'!$B$6:$BE$43,'ADR Raw Data'!AI$1,FALSE)</f>
        <v>102.644607269688</v>
      </c>
      <c r="P50" s="122">
        <f>VLOOKUP($A50,'ADR Raw Data'!$B$6:$BE$43,'ADR Raw Data'!AJ$1,FALSE)</f>
        <v>104.370150684229</v>
      </c>
      <c r="Q50" s="122">
        <f>VLOOKUP($A50,'ADR Raw Data'!$B$6:$BE$43,'ADR Raw Data'!AK$1,FALSE)</f>
        <v>105.98922357019001</v>
      </c>
      <c r="R50" s="123">
        <f>VLOOKUP($A50,'ADR Raw Data'!$B$6:$BE$43,'ADR Raw Data'!AL$1,FALSE)</f>
        <v>103.09543668407299</v>
      </c>
      <c r="S50" s="122">
        <f>VLOOKUP($A50,'ADR Raw Data'!$B$6:$BE$43,'ADR Raw Data'!AN$1,FALSE)</f>
        <v>132.12512045921099</v>
      </c>
      <c r="T50" s="122">
        <f>VLOOKUP($A50,'ADR Raw Data'!$B$6:$BE$43,'ADR Raw Data'!AO$1,FALSE)</f>
        <v>132.471385350318</v>
      </c>
      <c r="U50" s="123">
        <f>VLOOKUP($A50,'ADR Raw Data'!$B$6:$BE$43,'ADR Raw Data'!AP$1,FALSE)</f>
        <v>132.29824202300301</v>
      </c>
      <c r="V50" s="124">
        <f>VLOOKUP($A50,'ADR Raw Data'!$B$6:$BE$43,'ADR Raw Data'!AR$1,FALSE)</f>
        <v>113.076597589705</v>
      </c>
      <c r="X50" s="121">
        <f>VLOOKUP($A50,'RevPAR Raw Data'!$B$6:$BE$43,'RevPAR Raw Data'!AG$1,FALSE)</f>
        <v>42.624028687598802</v>
      </c>
      <c r="Y50" s="122">
        <f>VLOOKUP($A50,'RevPAR Raw Data'!$B$6:$BE$43,'RevPAR Raw Data'!AH$1,FALSE)</f>
        <v>51.521984978540701</v>
      </c>
      <c r="Z50" s="122">
        <f>VLOOKUP($A50,'RevPAR Raw Data'!$B$6:$BE$43,'RevPAR Raw Data'!AI$1,FALSE)</f>
        <v>55.495791167833701</v>
      </c>
      <c r="AA50" s="122">
        <f>VLOOKUP($A50,'RevPAR Raw Data'!$B$6:$BE$43,'RevPAR Raw Data'!AJ$1,FALSE)</f>
        <v>57.498475547775001</v>
      </c>
      <c r="AB50" s="122">
        <f>VLOOKUP($A50,'RevPAR Raw Data'!$B$6:$BE$43,'RevPAR Raw Data'!AK$1,FALSE)</f>
        <v>60.437439857691402</v>
      </c>
      <c r="AC50" s="123">
        <f>VLOOKUP($A50,'RevPAR Raw Data'!$B$6:$BE$43,'RevPAR Raw Data'!AL$1,FALSE)</f>
        <v>53.5155440478879</v>
      </c>
      <c r="AD50" s="122">
        <f>VLOOKUP($A50,'RevPAR Raw Data'!$B$6:$BE$43,'RevPAR Raw Data'!AN$1,FALSE)</f>
        <v>89.0397066297718</v>
      </c>
      <c r="AE50" s="122">
        <f>VLOOKUP($A50,'RevPAR Raw Data'!$B$6:$BE$43,'RevPAR Raw Data'!AO$1,FALSE)</f>
        <v>89.2618347639484</v>
      </c>
      <c r="AF50" s="123">
        <f>VLOOKUP($A50,'RevPAR Raw Data'!$B$6:$BE$43,'RevPAR Raw Data'!AP$1,FALSE)</f>
        <v>89.150770696860107</v>
      </c>
      <c r="AG50" s="124">
        <f>VLOOKUP($A50,'RevPAR Raw Data'!$B$6:$BE$43,'RevPAR Raw Data'!AR$1,FALSE)</f>
        <v>63.697037376165703</v>
      </c>
    </row>
    <row r="51" spans="1:33" ht="14.25">
      <c r="A51" s="101" t="s">
        <v>123</v>
      </c>
      <c r="B51" s="89">
        <f>(VLOOKUP($A50,'Occupancy Raw Data'!$B$8:$BE$51,'Occupancy Raw Data'!AT$3,FALSE))/100</f>
        <v>2.4917756937803501E-2</v>
      </c>
      <c r="C51" s="90">
        <f>(VLOOKUP($A50,'Occupancy Raw Data'!$B$8:$BE$51,'Occupancy Raw Data'!AU$3,FALSE))/100</f>
        <v>4.4248485626947505E-2</v>
      </c>
      <c r="D51" s="90">
        <f>(VLOOKUP($A50,'Occupancy Raw Data'!$B$8:$BE$51,'Occupancy Raw Data'!AV$3,FALSE))/100</f>
        <v>5.1778843328205905E-2</v>
      </c>
      <c r="E51" s="90">
        <f>(VLOOKUP($A50,'Occupancy Raw Data'!$B$8:$BE$51,'Occupancy Raw Data'!AW$3,FALSE))/100</f>
        <v>3.2644096875012296E-2</v>
      </c>
      <c r="F51" s="90">
        <f>(VLOOKUP($A50,'Occupancy Raw Data'!$B$8:$BE$51,'Occupancy Raw Data'!AX$3,FALSE))/100</f>
        <v>2.5419206769646999E-2</v>
      </c>
      <c r="G51" s="90">
        <f>(VLOOKUP($A50,'Occupancy Raw Data'!$B$8:$BE$51,'Occupancy Raw Data'!AY$3,FALSE))/100</f>
        <v>3.5957441482040303E-2</v>
      </c>
      <c r="H51" s="91">
        <f>(VLOOKUP($A50,'Occupancy Raw Data'!$B$8:$BE$51,'Occupancy Raw Data'!BA$3,FALSE))/100</f>
        <v>5.1338567703323797E-2</v>
      </c>
      <c r="I51" s="91">
        <f>(VLOOKUP($A50,'Occupancy Raw Data'!$B$8:$BE$51,'Occupancy Raw Data'!BB$3,FALSE))/100</f>
        <v>7.9040320308352799E-2</v>
      </c>
      <c r="J51" s="90">
        <f>(VLOOKUP($A50,'Occupancy Raw Data'!$B$8:$BE$51,'Occupancy Raw Data'!BC$3,FALSE))/100</f>
        <v>6.5008467816455195E-2</v>
      </c>
      <c r="K51" s="92">
        <f>(VLOOKUP($A50,'Occupancy Raw Data'!$B$8:$BE$51,'Occupancy Raw Data'!BE$3,FALSE))/100</f>
        <v>4.57067726607992E-2</v>
      </c>
      <c r="M51" s="89">
        <f>(VLOOKUP($A50,'ADR Raw Data'!$B$6:$BE$49,'ADR Raw Data'!AT$1,FALSE))/100</f>
        <v>-5.6909054460539801E-2</v>
      </c>
      <c r="N51" s="90">
        <f>(VLOOKUP($A50,'ADR Raw Data'!$B$6:$BE$49,'ADR Raw Data'!AU$1,FALSE))/100</f>
        <v>2.0687636641279899E-4</v>
      </c>
      <c r="O51" s="90">
        <f>(VLOOKUP($A50,'ADR Raw Data'!$B$6:$BE$49,'ADR Raw Data'!AV$1,FALSE))/100</f>
        <v>1.03603249633942E-2</v>
      </c>
      <c r="P51" s="90">
        <f>(VLOOKUP($A50,'ADR Raw Data'!$B$6:$BE$49,'ADR Raw Data'!AW$1,FALSE))/100</f>
        <v>8.9004643483719097E-3</v>
      </c>
      <c r="Q51" s="90">
        <f>(VLOOKUP($A50,'ADR Raw Data'!$B$6:$BE$49,'ADR Raw Data'!AX$1,FALSE))/100</f>
        <v>-4.1809616441057601E-2</v>
      </c>
      <c r="R51" s="90">
        <f>(VLOOKUP($A50,'ADR Raw Data'!$B$6:$BE$49,'ADR Raw Data'!AY$1,FALSE))/100</f>
        <v>-1.5471571911325801E-2</v>
      </c>
      <c r="S51" s="91">
        <f>(VLOOKUP($A50,'ADR Raw Data'!$B$6:$BE$49,'ADR Raw Data'!BA$1,FALSE))/100</f>
        <v>-1.0543681061877499E-2</v>
      </c>
      <c r="T51" s="91">
        <f>(VLOOKUP($A50,'ADR Raw Data'!$B$6:$BE$49,'ADR Raw Data'!BB$1,FALSE))/100</f>
        <v>-2.8197155711156201E-2</v>
      </c>
      <c r="U51" s="90">
        <f>(VLOOKUP($A50,'ADR Raw Data'!$B$6:$BE$49,'ADR Raw Data'!BC$1,FALSE))/100</f>
        <v>-1.9329397146011899E-2</v>
      </c>
      <c r="V51" s="92">
        <f>(VLOOKUP($A50,'ADR Raw Data'!$B$6:$BE$49,'ADR Raw Data'!BE$1,FALSE))/100</f>
        <v>-1.54172704211956E-2</v>
      </c>
      <c r="X51" s="89">
        <f>(VLOOKUP($A50,'RevPAR Raw Data'!$B$6:$BE$49,'RevPAR Raw Data'!AT$1,FALSE))/100</f>
        <v>-3.34093435093442E-2</v>
      </c>
      <c r="Y51" s="90">
        <f>(VLOOKUP($A50,'RevPAR Raw Data'!$B$6:$BE$49,'RevPAR Raw Data'!AU$1,FALSE))/100</f>
        <v>4.4464515959286105E-2</v>
      </c>
      <c r="Z51" s="90">
        <f>(VLOOKUP($A50,'RevPAR Raw Data'!$B$6:$BE$49,'RevPAR Raw Data'!AV$1,FALSE))/100</f>
        <v>6.2675613934709093E-2</v>
      </c>
      <c r="AA51" s="90">
        <f>(VLOOKUP($A50,'RevPAR Raw Data'!$B$6:$BE$49,'RevPAR Raw Data'!AW$1,FALSE))/100</f>
        <v>4.1835108843804994E-2</v>
      </c>
      <c r="AB51" s="90">
        <f>(VLOOKUP($A50,'RevPAR Raw Data'!$B$6:$BE$49,'RevPAR Raw Data'!AX$1,FALSE))/100</f>
        <v>-1.7453176956685398E-2</v>
      </c>
      <c r="AC51" s="90">
        <f>(VLOOKUP($A50,'RevPAR Raw Data'!$B$6:$BE$49,'RevPAR Raw Data'!AY$1,FALSE))/100</f>
        <v>1.9929551429077801E-2</v>
      </c>
      <c r="AD51" s="91">
        <f>(VLOOKUP($A50,'RevPAR Raw Data'!$B$6:$BE$49,'RevPAR Raw Data'!BA$1,FALSE))/100</f>
        <v>4.0253589157408898E-2</v>
      </c>
      <c r="AE51" s="91">
        <f>(VLOOKUP($A50,'RevPAR Raw Data'!$B$6:$BE$49,'RevPAR Raw Data'!BB$1,FALSE))/100</f>
        <v>4.8614452378002201E-2</v>
      </c>
      <c r="AF51" s="90">
        <f>(VLOOKUP($A50,'RevPAR Raw Data'!$B$6:$BE$49,'RevPAR Raw Data'!BC$1,FALSE))/100</f>
        <v>4.4422496178165204E-2</v>
      </c>
      <c r="AG51" s="92">
        <f>(VLOOKUP($A50,'RevPAR Raw Data'!$B$6:$BE$49,'RevPAR Raw Data'!BE$1,FALSE))/100</f>
        <v>2.9584828565411999E-2</v>
      </c>
    </row>
    <row r="52" spans="1:33">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c r="A53" s="116" t="s">
        <v>81</v>
      </c>
      <c r="B53" s="117">
        <f>(VLOOKUP($A53,'Occupancy Raw Data'!$B$8:$BE$45,'Occupancy Raw Data'!AG$3,FALSE))/100</f>
        <v>0.383105802047781</v>
      </c>
      <c r="C53" s="118">
        <f>(VLOOKUP($A53,'Occupancy Raw Data'!$B$8:$BE$45,'Occupancy Raw Data'!AH$3,FALSE))/100</f>
        <v>0.53378839590443594</v>
      </c>
      <c r="D53" s="118">
        <f>(VLOOKUP($A53,'Occupancy Raw Data'!$B$8:$BE$45,'Occupancy Raw Data'!AI$3,FALSE))/100</f>
        <v>0.56040955631399303</v>
      </c>
      <c r="E53" s="118">
        <f>(VLOOKUP($A53,'Occupancy Raw Data'!$B$8:$BE$45,'Occupancy Raw Data'!AJ$3,FALSE))/100</f>
        <v>0.55460750853242302</v>
      </c>
      <c r="F53" s="118">
        <f>(VLOOKUP($A53,'Occupancy Raw Data'!$B$8:$BE$45,'Occupancy Raw Data'!AK$3,FALSE))/100</f>
        <v>0.50972696245733706</v>
      </c>
      <c r="G53" s="119">
        <f>(VLOOKUP($A53,'Occupancy Raw Data'!$B$8:$BE$45,'Occupancy Raw Data'!AL$3,FALSE))/100</f>
        <v>0.50832764505119399</v>
      </c>
      <c r="H53" s="99">
        <f>(VLOOKUP($A53,'Occupancy Raw Data'!$B$8:$BE$45,'Occupancy Raw Data'!AN$3,FALSE))/100</f>
        <v>0.50853242320819103</v>
      </c>
      <c r="I53" s="99">
        <f>(VLOOKUP($A53,'Occupancy Raw Data'!$B$8:$BE$45,'Occupancy Raw Data'!AO$3,FALSE))/100</f>
        <v>0.48191126279863394</v>
      </c>
      <c r="J53" s="119">
        <f>(VLOOKUP($A53,'Occupancy Raw Data'!$B$8:$BE$45,'Occupancy Raw Data'!AP$3,FALSE))/100</f>
        <v>0.49522184300341204</v>
      </c>
      <c r="K53" s="120">
        <f>(VLOOKUP($A53,'Occupancy Raw Data'!$B$8:$BE$45,'Occupancy Raw Data'!AR$3,FALSE))/100</f>
        <v>0.50458313018039902</v>
      </c>
      <c r="M53" s="121">
        <f>VLOOKUP($A53,'ADR Raw Data'!$B$6:$BE$43,'ADR Raw Data'!AG$1,FALSE)</f>
        <v>84.0387438752783</v>
      </c>
      <c r="N53" s="122">
        <f>VLOOKUP($A53,'ADR Raw Data'!$B$6:$BE$43,'ADR Raw Data'!AH$1,FALSE)</f>
        <v>89.396070971867005</v>
      </c>
      <c r="O53" s="122">
        <f>VLOOKUP($A53,'ADR Raw Data'!$B$6:$BE$43,'ADR Raw Data'!AI$1,FALSE)</f>
        <v>90.252475639463995</v>
      </c>
      <c r="P53" s="122">
        <f>VLOOKUP($A53,'ADR Raw Data'!$B$6:$BE$43,'ADR Raw Data'!AJ$1,FALSE)</f>
        <v>88.946172307692294</v>
      </c>
      <c r="Q53" s="122">
        <f>VLOOKUP($A53,'ADR Raw Data'!$B$6:$BE$43,'ADR Raw Data'!AK$1,FALSE)</f>
        <v>87.421904921325705</v>
      </c>
      <c r="R53" s="123">
        <f>VLOOKUP($A53,'ADR Raw Data'!$B$6:$BE$43,'ADR Raw Data'!AL$1,FALSE)</f>
        <v>88.283289243990794</v>
      </c>
      <c r="S53" s="122">
        <f>VLOOKUP($A53,'ADR Raw Data'!$B$6:$BE$43,'ADR Raw Data'!AN$1,FALSE)</f>
        <v>90.3864932885906</v>
      </c>
      <c r="T53" s="122">
        <f>VLOOKUP($A53,'ADR Raw Data'!$B$6:$BE$43,'ADR Raw Data'!AO$1,FALSE)</f>
        <v>88.886398725212402</v>
      </c>
      <c r="U53" s="123">
        <f>VLOOKUP($A53,'ADR Raw Data'!$B$6:$BE$43,'ADR Raw Data'!AP$1,FALSE)</f>
        <v>89.656605789110898</v>
      </c>
      <c r="V53" s="124">
        <f>VLOOKUP($A53,'ADR Raw Data'!$B$6:$BE$43,'ADR Raw Data'!AR$1,FALSE)</f>
        <v>88.668385834380103</v>
      </c>
      <c r="X53" s="121">
        <f>VLOOKUP($A53,'RevPAR Raw Data'!$B$6:$BE$43,'RevPAR Raw Data'!AG$1,FALSE)</f>
        <v>32.195730375426599</v>
      </c>
      <c r="Y53" s="122">
        <f>VLOOKUP($A53,'RevPAR Raw Data'!$B$6:$BE$43,'RevPAR Raw Data'!AH$1,FALSE)</f>
        <v>47.718585324232002</v>
      </c>
      <c r="Z53" s="122">
        <f>VLOOKUP($A53,'RevPAR Raw Data'!$B$6:$BE$43,'RevPAR Raw Data'!AI$1,FALSE)</f>
        <v>50.578349829351502</v>
      </c>
      <c r="AA53" s="122">
        <f>VLOOKUP($A53,'RevPAR Raw Data'!$B$6:$BE$43,'RevPAR Raw Data'!AJ$1,FALSE)</f>
        <v>49.330215017064802</v>
      </c>
      <c r="AB53" s="122">
        <f>VLOOKUP($A53,'RevPAR Raw Data'!$B$6:$BE$43,'RevPAR Raw Data'!AK$1,FALSE)</f>
        <v>44.561302047781503</v>
      </c>
      <c r="AC53" s="123">
        <f>VLOOKUP($A53,'RevPAR Raw Data'!$B$6:$BE$43,'RevPAR Raw Data'!AL$1,FALSE)</f>
        <v>44.876836518771299</v>
      </c>
      <c r="AD53" s="122">
        <f>VLOOKUP($A53,'RevPAR Raw Data'!$B$6:$BE$43,'RevPAR Raw Data'!AN$1,FALSE)</f>
        <v>45.964462457337802</v>
      </c>
      <c r="AE53" s="122">
        <f>VLOOKUP($A53,'RevPAR Raw Data'!$B$6:$BE$43,'RevPAR Raw Data'!AO$1,FALSE)</f>
        <v>42.835356655290099</v>
      </c>
      <c r="AF53" s="123">
        <f>VLOOKUP($A53,'RevPAR Raw Data'!$B$6:$BE$43,'RevPAR Raw Data'!AP$1,FALSE)</f>
        <v>44.399909556313901</v>
      </c>
      <c r="AG53" s="124">
        <f>VLOOKUP($A53,'RevPAR Raw Data'!$B$6:$BE$43,'RevPAR Raw Data'!AR$1,FALSE)</f>
        <v>44.740571672354903</v>
      </c>
    </row>
    <row r="54" spans="1:33" ht="14.25">
      <c r="A54" s="101" t="s">
        <v>123</v>
      </c>
      <c r="B54" s="89">
        <f>(VLOOKUP($A53,'Occupancy Raw Data'!$B$8:$BE$51,'Occupancy Raw Data'!AT$3,FALSE))/100</f>
        <v>-6.5678773822054698E-2</v>
      </c>
      <c r="C54" s="90">
        <f>(VLOOKUP($A53,'Occupancy Raw Data'!$B$8:$BE$51,'Occupancy Raw Data'!AU$3,FALSE))/100</f>
        <v>-5.5790700595121298E-2</v>
      </c>
      <c r="D54" s="90">
        <f>(VLOOKUP($A53,'Occupancy Raw Data'!$B$8:$BE$51,'Occupancy Raw Data'!AV$3,FALSE))/100</f>
        <v>-2.8765221821416002E-2</v>
      </c>
      <c r="E54" s="90">
        <f>(VLOOKUP($A53,'Occupancy Raw Data'!$B$8:$BE$51,'Occupancy Raw Data'!AW$3,FALSE))/100</f>
        <v>-5.9347215488183398E-2</v>
      </c>
      <c r="F54" s="90">
        <f>(VLOOKUP($A53,'Occupancy Raw Data'!$B$8:$BE$51,'Occupancy Raw Data'!AX$3,FALSE))/100</f>
        <v>-7.3547426203938804E-3</v>
      </c>
      <c r="G54" s="90">
        <f>(VLOOKUP($A53,'Occupancy Raw Data'!$B$8:$BE$51,'Occupancy Raw Data'!AY$3,FALSE))/100</f>
        <v>-4.2868507806299395E-2</v>
      </c>
      <c r="H54" s="91">
        <f>(VLOOKUP($A53,'Occupancy Raw Data'!$B$8:$BE$51,'Occupancy Raw Data'!BA$3,FALSE))/100</f>
        <v>-1.4234991446449401E-2</v>
      </c>
      <c r="I54" s="91">
        <f>(VLOOKUP($A53,'Occupancy Raw Data'!$B$8:$BE$51,'Occupancy Raw Data'!BB$3,FALSE))/100</f>
        <v>-3.08720293076995E-2</v>
      </c>
      <c r="J54" s="90">
        <f>(VLOOKUP($A53,'Occupancy Raw Data'!$B$8:$BE$51,'Occupancy Raw Data'!BC$3,FALSE))/100</f>
        <v>-2.2400684560985901E-2</v>
      </c>
      <c r="K54" s="92">
        <f>(VLOOKUP($A53,'Occupancy Raw Data'!$B$8:$BE$51,'Occupancy Raw Data'!BE$3,FALSE))/100</f>
        <v>-3.7216032942691102E-2</v>
      </c>
      <c r="M54" s="89">
        <f>(VLOOKUP($A53,'ADR Raw Data'!$B$6:$BE$49,'ADR Raw Data'!AT$1,FALSE))/100</f>
        <v>2.5729445793123001E-2</v>
      </c>
      <c r="N54" s="90">
        <f>(VLOOKUP($A53,'ADR Raw Data'!$B$6:$BE$49,'ADR Raw Data'!AU$1,FALSE))/100</f>
        <v>2.4223641194371301E-2</v>
      </c>
      <c r="O54" s="90">
        <f>(VLOOKUP($A53,'ADR Raw Data'!$B$6:$BE$49,'ADR Raw Data'!AV$1,FALSE))/100</f>
        <v>1.77778637473745E-2</v>
      </c>
      <c r="P54" s="90">
        <f>(VLOOKUP($A53,'ADR Raw Data'!$B$6:$BE$49,'ADR Raw Data'!AW$1,FALSE))/100</f>
        <v>-1.9000907569489201E-3</v>
      </c>
      <c r="Q54" s="90">
        <f>(VLOOKUP($A53,'ADR Raw Data'!$B$6:$BE$49,'ADR Raw Data'!AX$1,FALSE))/100</f>
        <v>1.9850301803387101E-2</v>
      </c>
      <c r="R54" s="90">
        <f>(VLOOKUP($A53,'ADR Raw Data'!$B$6:$BE$49,'ADR Raw Data'!AY$1,FALSE))/100</f>
        <v>1.6343165497233799E-2</v>
      </c>
      <c r="S54" s="91">
        <f>(VLOOKUP($A53,'ADR Raw Data'!$B$6:$BE$49,'ADR Raw Data'!BA$1,FALSE))/100</f>
        <v>1.9123837381717801E-2</v>
      </c>
      <c r="T54" s="91">
        <f>(VLOOKUP($A53,'ADR Raw Data'!$B$6:$BE$49,'ADR Raw Data'!BB$1,FALSE))/100</f>
        <v>5.4418522255065003E-3</v>
      </c>
      <c r="U54" s="90">
        <f>(VLOOKUP($A53,'ADR Raw Data'!$B$6:$BE$49,'ADR Raw Data'!BC$1,FALSE))/100</f>
        <v>1.24915845956147E-2</v>
      </c>
      <c r="V54" s="92">
        <f>(VLOOKUP($A53,'ADR Raw Data'!$B$6:$BE$49,'ADR Raw Data'!BE$1,FALSE))/100</f>
        <v>1.5331454532200799E-2</v>
      </c>
      <c r="X54" s="89">
        <f>(VLOOKUP($A53,'RevPAR Raw Data'!$B$6:$BE$49,'RevPAR Raw Data'!AT$1,FALSE))/100</f>
        <v>-4.1639206479744999E-2</v>
      </c>
      <c r="Y54" s="90">
        <f>(VLOOKUP($A53,'RevPAR Raw Data'!$B$6:$BE$49,'RevPAR Raw Data'!AU$1,FALSE))/100</f>
        <v>-3.2918513313948801E-2</v>
      </c>
      <c r="Z54" s="90">
        <f>(VLOOKUP($A53,'RevPAR Raw Data'!$B$6:$BE$49,'RevPAR Raw Data'!AV$1,FALSE))/100</f>
        <v>-1.1498742268245501E-2</v>
      </c>
      <c r="AA54" s="90">
        <f>(VLOOKUP($A53,'RevPAR Raw Data'!$B$6:$BE$49,'RevPAR Raw Data'!AW$1,FALSE))/100</f>
        <v>-6.1134541149532602E-2</v>
      </c>
      <c r="AB54" s="90">
        <f>(VLOOKUP($A53,'RevPAR Raw Data'!$B$6:$BE$49,'RevPAR Raw Data'!AX$1,FALSE))/100</f>
        <v>1.2349565322292099E-2</v>
      </c>
      <c r="AC54" s="90">
        <f>(VLOOKUP($A53,'RevPAR Raw Data'!$B$6:$BE$49,'RevPAR Raw Data'!AY$1,FALSE))/100</f>
        <v>-2.7225949426763402E-2</v>
      </c>
      <c r="AD54" s="91">
        <f>(VLOOKUP($A53,'RevPAR Raw Data'!$B$6:$BE$49,'RevPAR Raw Data'!BA$1,FALSE))/100</f>
        <v>4.6166182737163502E-3</v>
      </c>
      <c r="AE54" s="91">
        <f>(VLOOKUP($A53,'RevPAR Raw Data'!$B$6:$BE$49,'RevPAR Raw Data'!BB$1,FALSE))/100</f>
        <v>-2.5598178103586999E-2</v>
      </c>
      <c r="AF54" s="90">
        <f>(VLOOKUP($A53,'RevPAR Raw Data'!$B$6:$BE$49,'RevPAR Raw Data'!BC$1,FALSE))/100</f>
        <v>-1.0188920011564399E-2</v>
      </c>
      <c r="AG54" s="92">
        <f>(VLOOKUP($A53,'RevPAR Raw Data'!$B$6:$BE$49,'RevPAR Raw Data'!BE$1,FALSE))/100</f>
        <v>-2.2455154327420002E-2</v>
      </c>
    </row>
    <row r="55" spans="1:33">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c r="A56" s="116" t="s">
        <v>82</v>
      </c>
      <c r="B56" s="117">
        <f>(VLOOKUP($A56,'Occupancy Raw Data'!$B$8:$BE$45,'Occupancy Raw Data'!AG$3,FALSE))/100</f>
        <v>0.40875220159869896</v>
      </c>
      <c r="C56" s="118">
        <f>(VLOOKUP($A56,'Occupancy Raw Data'!$B$8:$BE$45,'Occupancy Raw Data'!AH$3,FALSE))/100</f>
        <v>0.52750304836742901</v>
      </c>
      <c r="D56" s="118">
        <f>(VLOOKUP($A56,'Occupancy Raw Data'!$B$8:$BE$45,'Occupancy Raw Data'!AI$3,FALSE))/100</f>
        <v>0.56354152553854397</v>
      </c>
      <c r="E56" s="118">
        <f>(VLOOKUP($A56,'Occupancy Raw Data'!$B$8:$BE$45,'Occupancy Raw Data'!AJ$3,FALSE))/100</f>
        <v>0.57363500880639395</v>
      </c>
      <c r="F56" s="118">
        <f>(VLOOKUP($A56,'Occupancy Raw Data'!$B$8:$BE$45,'Occupancy Raw Data'!AK$3,FALSE))/100</f>
        <v>0.56486248475816192</v>
      </c>
      <c r="G56" s="118">
        <f>(VLOOKUP($A56,'Occupancy Raw Data'!$B$8:$BE$45,'Occupancy Raw Data'!AL$3,FALSE))/100</f>
        <v>0.52765885381384603</v>
      </c>
      <c r="H56" s="99">
        <f>(VLOOKUP($A56,'Occupancy Raw Data'!$B$8:$BE$45,'Occupancy Raw Data'!AN$3,FALSE))/100</f>
        <v>0.66840536512667592</v>
      </c>
      <c r="I56" s="99">
        <f>(VLOOKUP($A56,'Occupancy Raw Data'!$B$8:$BE$45,'Occupancy Raw Data'!AO$3,FALSE))/100</f>
        <v>0.65211353475138789</v>
      </c>
      <c r="J56" s="118">
        <f>(VLOOKUP($A56,'Occupancy Raw Data'!$B$8:$BE$45,'Occupancy Raw Data'!AP$3,FALSE))/100</f>
        <v>0.66025944993903196</v>
      </c>
      <c r="K56" s="141">
        <f>(VLOOKUP($A56,'Occupancy Raw Data'!$B$8:$BE$45,'Occupancy Raw Data'!AR$3,FALSE))/100</f>
        <v>0.56554473842104203</v>
      </c>
      <c r="M56" s="121">
        <f>VLOOKUP($A56,'ADR Raw Data'!$B$6:$BE$43,'ADR Raw Data'!AG$1,FALSE)</f>
        <v>106.58694978455399</v>
      </c>
      <c r="N56" s="122">
        <f>VLOOKUP($A56,'ADR Raw Data'!$B$6:$BE$43,'ADR Raw Data'!AH$1,FALSE)</f>
        <v>115.24490496982099</v>
      </c>
      <c r="O56" s="122">
        <f>VLOOKUP($A56,'ADR Raw Data'!$B$6:$BE$43,'ADR Raw Data'!AI$1,FALSE)</f>
        <v>114.823553912729</v>
      </c>
      <c r="P56" s="122">
        <f>VLOOKUP($A56,'ADR Raw Data'!$B$6:$BE$43,'ADR Raw Data'!AJ$1,FALSE)</f>
        <v>117.89636750117999</v>
      </c>
      <c r="Q56" s="122">
        <f>VLOOKUP($A56,'ADR Raw Data'!$B$6:$BE$43,'ADR Raw Data'!AK$1,FALSE)</f>
        <v>115.998298255081</v>
      </c>
      <c r="R56" s="123">
        <f>VLOOKUP($A56,'ADR Raw Data'!$B$6:$BE$43,'ADR Raw Data'!AL$1,FALSE)</f>
        <v>114.551323610594</v>
      </c>
      <c r="S56" s="122">
        <f>VLOOKUP($A56,'ADR Raw Data'!$B$6:$BE$43,'ADR Raw Data'!AN$1,FALSE)</f>
        <v>133.75290919225699</v>
      </c>
      <c r="T56" s="122">
        <f>VLOOKUP($A56,'ADR Raw Data'!$B$6:$BE$43,'ADR Raw Data'!AO$1,FALSE)</f>
        <v>133.28242611541</v>
      </c>
      <c r="U56" s="123">
        <f>VLOOKUP($A56,'ADR Raw Data'!$B$6:$BE$43,'ADR Raw Data'!AP$1,FALSE)</f>
        <v>133.520569933567</v>
      </c>
      <c r="V56" s="124">
        <f>VLOOKUP($A56,'ADR Raw Data'!$B$6:$BE$43,'ADR Raw Data'!AR$1,FALSE)</f>
        <v>120.878787731006</v>
      </c>
      <c r="X56" s="121">
        <f>VLOOKUP($A56,'RevPAR Raw Data'!$B$6:$BE$43,'RevPAR Raw Data'!AG$1,FALSE)</f>
        <v>43.567650386126502</v>
      </c>
      <c r="Y56" s="122">
        <f>VLOOKUP($A56,'RevPAR Raw Data'!$B$6:$BE$43,'RevPAR Raw Data'!AH$1,FALSE)</f>
        <v>60.792038680395599</v>
      </c>
      <c r="Z56" s="122">
        <f>VLOOKUP($A56,'RevPAR Raw Data'!$B$6:$BE$43,'RevPAR Raw Data'!AI$1,FALSE)</f>
        <v>64.707840739737094</v>
      </c>
      <c r="AA56" s="122">
        <f>VLOOKUP($A56,'RevPAR Raw Data'!$B$6:$BE$43,'RevPAR Raw Data'!AJ$1,FALSE)</f>
        <v>67.629483809781803</v>
      </c>
      <c r="AB56" s="122">
        <f>VLOOKUP($A56,'RevPAR Raw Data'!$B$6:$BE$43,'RevPAR Raw Data'!AK$1,FALSE)</f>
        <v>65.523086980083903</v>
      </c>
      <c r="AC56" s="123">
        <f>VLOOKUP($A56,'RevPAR Raw Data'!$B$6:$BE$43,'RevPAR Raw Data'!AL$1,FALSE)</f>
        <v>60.444020119225002</v>
      </c>
      <c r="AD56" s="122">
        <f>VLOOKUP($A56,'RevPAR Raw Data'!$B$6:$BE$43,'RevPAR Raw Data'!AN$1,FALSE)</f>
        <v>89.401162105405703</v>
      </c>
      <c r="AE56" s="122">
        <f>VLOOKUP($A56,'RevPAR Raw Data'!$B$6:$BE$43,'RevPAR Raw Data'!AO$1,FALSE)</f>
        <v>86.915274014361103</v>
      </c>
      <c r="AF56" s="123">
        <f>VLOOKUP($A56,'RevPAR Raw Data'!$B$6:$BE$43,'RevPAR Raw Data'!AP$1,FALSE)</f>
        <v>88.158218059883396</v>
      </c>
      <c r="AG56" s="124">
        <f>VLOOKUP($A56,'RevPAR Raw Data'!$B$6:$BE$43,'RevPAR Raw Data'!AR$1,FALSE)</f>
        <v>68.362362387984504</v>
      </c>
    </row>
    <row r="57" spans="1:33" ht="14.25">
      <c r="A57" s="154" t="s">
        <v>123</v>
      </c>
      <c r="B57" s="89">
        <f>(VLOOKUP($A56,'Occupancy Raw Data'!$B$8:$BE$51,'Occupancy Raw Data'!AT$3,FALSE))/100</f>
        <v>-2.9154879101695501E-2</v>
      </c>
      <c r="C57" s="90">
        <f>(VLOOKUP($A56,'Occupancy Raw Data'!$B$8:$BE$51,'Occupancy Raw Data'!AU$3,FALSE))/100</f>
        <v>-6.2231188727914402E-2</v>
      </c>
      <c r="D57" s="90">
        <f>(VLOOKUP($A56,'Occupancy Raw Data'!$B$8:$BE$51,'Occupancy Raw Data'!AV$3,FALSE))/100</f>
        <v>-4.6769904372797502E-2</v>
      </c>
      <c r="E57" s="90">
        <f>(VLOOKUP($A56,'Occupancy Raw Data'!$B$8:$BE$51,'Occupancy Raw Data'!AW$3,FALSE))/100</f>
        <v>-1.99119257451866E-2</v>
      </c>
      <c r="F57" s="90">
        <f>(VLOOKUP($A56,'Occupancy Raw Data'!$B$8:$BE$51,'Occupancy Raw Data'!AX$3,FALSE))/100</f>
        <v>8.5785719470907202E-3</v>
      </c>
      <c r="G57" s="90">
        <f>(VLOOKUP($A56,'Occupancy Raw Data'!$B$8:$BE$51,'Occupancy Raw Data'!AY$3,FALSE))/100</f>
        <v>-3.0065457408398003E-2</v>
      </c>
      <c r="H57" s="91">
        <f>(VLOOKUP($A56,'Occupancy Raw Data'!$B$8:$BE$51,'Occupancy Raw Data'!BA$3,FALSE))/100</f>
        <v>6.8769812818040399E-2</v>
      </c>
      <c r="I57" s="91">
        <f>(VLOOKUP($A56,'Occupancy Raw Data'!$B$8:$BE$51,'Occupancy Raw Data'!BB$3,FALSE))/100</f>
        <v>6.921524215151291E-2</v>
      </c>
      <c r="J57" s="90">
        <f>(VLOOKUP($A56,'Occupancy Raw Data'!$B$8:$BE$51,'Occupancy Raw Data'!BC$3,FALSE))/100</f>
        <v>6.8989733361292702E-2</v>
      </c>
      <c r="K57" s="92">
        <f>(VLOOKUP($A56,'Occupancy Raw Data'!$B$8:$BE$51,'Occupancy Raw Data'!BE$3,FALSE))/100</f>
        <v>8.7032707134772E-4</v>
      </c>
      <c r="M57" s="89">
        <f>(VLOOKUP($A56,'ADR Raw Data'!$B$6:$BE$49,'ADR Raw Data'!AT$1,FALSE))/100</f>
        <v>4.3159802893096705E-2</v>
      </c>
      <c r="N57" s="90">
        <f>(VLOOKUP($A56,'ADR Raw Data'!$B$6:$BE$49,'ADR Raw Data'!AU$1,FALSE))/100</f>
        <v>4.3534507304109404E-2</v>
      </c>
      <c r="O57" s="90">
        <f>(VLOOKUP($A56,'ADR Raw Data'!$B$6:$BE$49,'ADR Raw Data'!AV$1,FALSE))/100</f>
        <v>3.5455833446562598E-2</v>
      </c>
      <c r="P57" s="90">
        <f>(VLOOKUP($A56,'ADR Raw Data'!$B$6:$BE$49,'ADR Raw Data'!AW$1,FALSE))/100</f>
        <v>7.8603252160311401E-2</v>
      </c>
      <c r="Q57" s="90">
        <f>(VLOOKUP($A56,'ADR Raw Data'!$B$6:$BE$49,'ADR Raw Data'!AX$1,FALSE))/100</f>
        <v>7.1087298135095303E-2</v>
      </c>
      <c r="R57" s="90">
        <f>(VLOOKUP($A56,'ADR Raw Data'!$B$6:$BE$49,'ADR Raw Data'!AY$1,FALSE))/100</f>
        <v>5.50568932475103E-2</v>
      </c>
      <c r="S57" s="91">
        <f>(VLOOKUP($A56,'ADR Raw Data'!$B$6:$BE$49,'ADR Raw Data'!BA$1,FALSE))/100</f>
        <v>6.1045234513594601E-2</v>
      </c>
      <c r="T57" s="91">
        <f>(VLOOKUP($A56,'ADR Raw Data'!$B$6:$BE$49,'ADR Raw Data'!BB$1,FALSE))/100</f>
        <v>3.2281569545835602E-2</v>
      </c>
      <c r="U57" s="90">
        <f>(VLOOKUP($A56,'ADR Raw Data'!$B$6:$BE$49,'ADR Raw Data'!BC$1,FALSE))/100</f>
        <v>4.6671169202390506E-2</v>
      </c>
      <c r="V57" s="92">
        <f>(VLOOKUP($A56,'ADR Raw Data'!$B$6:$BE$49,'ADR Raw Data'!BE$1,FALSE))/100</f>
        <v>5.5660505758862298E-2</v>
      </c>
      <c r="X57" s="89">
        <f>(VLOOKUP($A56,'RevPAR Raw Data'!$B$6:$BE$49,'RevPAR Raw Data'!AT$1,FALSE))/100</f>
        <v>1.2746604955999901E-2</v>
      </c>
      <c r="Y57" s="90">
        <f>(VLOOKUP($A56,'RevPAR Raw Data'!$B$6:$BE$49,'RevPAR Raw Data'!AU$1,FALSE))/100</f>
        <v>-2.1405885564023702E-2</v>
      </c>
      <c r="Z57" s="90">
        <f>(VLOOKUP($A56,'RevPAR Raw Data'!$B$6:$BE$49,'RevPAR Raw Data'!AV$1,FALSE))/100</f>
        <v>-1.29723368659884E-2</v>
      </c>
      <c r="AA57" s="90">
        <f>(VLOOKUP($A56,'RevPAR Raw Data'!$B$6:$BE$49,'RevPAR Raw Data'!AW$1,FALSE))/100</f>
        <v>5.71261842947784E-2</v>
      </c>
      <c r="AB57" s="90">
        <f>(VLOOKUP($A56,'RevPAR Raw Data'!$B$6:$BE$49,'RevPAR Raw Data'!AX$1,FALSE))/100</f>
        <v>8.0275697583762198E-2</v>
      </c>
      <c r="AC57" s="90">
        <f>(VLOOKUP($A56,'RevPAR Raw Data'!$B$6:$BE$49,'RevPAR Raw Data'!AY$1,FALSE))/100</f>
        <v>2.3336125160140501E-2</v>
      </c>
      <c r="AD57" s="91">
        <f>(VLOOKUP($A56,'RevPAR Raw Data'!$B$6:$BE$49,'RevPAR Raw Data'!BA$1,FALSE))/100</f>
        <v>0.13401311668256802</v>
      </c>
      <c r="AE57" s="91">
        <f>(VLOOKUP($A56,'RevPAR Raw Data'!$B$6:$BE$49,'RevPAR Raw Data'!BB$1,FALSE))/100</f>
        <v>0.103731188350494</v>
      </c>
      <c r="AF57" s="90">
        <f>(VLOOKUP($A56,'RevPAR Raw Data'!$B$6:$BE$49,'RevPAR Raw Data'!BC$1,FALSE))/100</f>
        <v>0.11888073408261601</v>
      </c>
      <c r="AG57" s="92">
        <f>(VLOOKUP($A56,'RevPAR Raw Data'!$B$6:$BE$49,'RevPAR Raw Data'!BE$1,FALSE))/100</f>
        <v>5.6579275675176899E-2</v>
      </c>
    </row>
    <row r="58" spans="1:33">
      <c r="A58" s="155" t="s">
        <v>125</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c r="A59" s="134" t="s">
        <v>83</v>
      </c>
      <c r="B59" s="117">
        <f>(VLOOKUP($A59,'Occupancy Raw Data'!$B$8:$BE$45,'Occupancy Raw Data'!AG$3,FALSE))/100</f>
        <v>0.55978050752143904</v>
      </c>
      <c r="C59" s="118">
        <f>(VLOOKUP($A59,'Occupancy Raw Data'!$B$8:$BE$45,'Occupancy Raw Data'!AH$3,FALSE))/100</f>
        <v>0.72185830521580197</v>
      </c>
      <c r="D59" s="118">
        <f>(VLOOKUP($A59,'Occupancy Raw Data'!$B$8:$BE$45,'Occupancy Raw Data'!AI$3,FALSE))/100</f>
        <v>0.78845951075495502</v>
      </c>
      <c r="E59" s="118">
        <f>(VLOOKUP($A59,'Occupancy Raw Data'!$B$8:$BE$45,'Occupancy Raw Data'!AJ$3,FALSE))/100</f>
        <v>0.75799152959370109</v>
      </c>
      <c r="F59" s="118">
        <f>(VLOOKUP($A59,'Occupancy Raw Data'!$B$8:$BE$45,'Occupancy Raw Data'!AK$3,FALSE))/100</f>
        <v>0.67653855616476799</v>
      </c>
      <c r="G59" s="119">
        <f>(VLOOKUP($A59,'Occupancy Raw Data'!$B$8:$BE$45,'Occupancy Raw Data'!AL$3,FALSE))/100</f>
        <v>0.70092568185013304</v>
      </c>
      <c r="H59" s="99">
        <f>(VLOOKUP($A59,'Occupancy Raw Data'!$B$8:$BE$45,'Occupancy Raw Data'!AN$3,FALSE))/100</f>
        <v>0.71267837058906192</v>
      </c>
      <c r="I59" s="99">
        <f>(VLOOKUP($A59,'Occupancy Raw Data'!$B$8:$BE$45,'Occupancy Raw Data'!AO$3,FALSE))/100</f>
        <v>0.754786570364122</v>
      </c>
      <c r="J59" s="119">
        <f>(VLOOKUP($A59,'Occupancy Raw Data'!$B$8:$BE$45,'Occupancy Raw Data'!AP$3,FALSE))/100</f>
        <v>0.73373247047659207</v>
      </c>
      <c r="K59" s="120">
        <f>(VLOOKUP($A59,'Occupancy Raw Data'!$B$8:$BE$45,'Occupancy Raw Data'!AR$3,FALSE))/100</f>
        <v>0.71029905002912097</v>
      </c>
      <c r="M59" s="121">
        <f>VLOOKUP($A59,'ADR Raw Data'!$B$6:$BE$43,'ADR Raw Data'!AG$1,FALSE)</f>
        <v>187.47869171604501</v>
      </c>
      <c r="N59" s="122">
        <f>VLOOKUP($A59,'ADR Raw Data'!$B$6:$BE$43,'ADR Raw Data'!AH$1,FALSE)</f>
        <v>223.15915943678399</v>
      </c>
      <c r="O59" s="122">
        <f>VLOOKUP($A59,'ADR Raw Data'!$B$6:$BE$43,'ADR Raw Data'!AI$1,FALSE)</f>
        <v>237.21110307801999</v>
      </c>
      <c r="P59" s="122">
        <f>VLOOKUP($A59,'ADR Raw Data'!$B$6:$BE$43,'ADR Raw Data'!AJ$1,FALSE)</f>
        <v>222.501668366844</v>
      </c>
      <c r="Q59" s="122">
        <f>VLOOKUP($A59,'ADR Raw Data'!$B$6:$BE$43,'ADR Raw Data'!AK$1,FALSE)</f>
        <v>189.68347974881601</v>
      </c>
      <c r="R59" s="123">
        <f>VLOOKUP($A59,'ADR Raw Data'!$B$6:$BE$43,'ADR Raw Data'!AL$1,FALSE)</f>
        <v>214.01701977348799</v>
      </c>
      <c r="S59" s="122">
        <f>VLOOKUP($A59,'ADR Raw Data'!$B$6:$BE$43,'ADR Raw Data'!AN$1,FALSE)</f>
        <v>173.913233354087</v>
      </c>
      <c r="T59" s="122">
        <f>VLOOKUP($A59,'ADR Raw Data'!$B$6:$BE$43,'ADR Raw Data'!AO$1,FALSE)</f>
        <v>178.805228126646</v>
      </c>
      <c r="U59" s="123">
        <f>VLOOKUP($A59,'ADR Raw Data'!$B$6:$BE$43,'ADR Raw Data'!AP$1,FALSE)</f>
        <v>176.42941745741601</v>
      </c>
      <c r="V59" s="124">
        <f>VLOOKUP($A59,'ADR Raw Data'!$B$6:$BE$43,'ADR Raw Data'!AR$1,FALSE)</f>
        <v>202.92340492591799</v>
      </c>
      <c r="X59" s="121">
        <f>VLOOKUP($A59,'RevPAR Raw Data'!$B$6:$BE$43,'RevPAR Raw Data'!AG$1,FALSE)</f>
        <v>104.94691719826299</v>
      </c>
      <c r="Y59" s="122">
        <f>VLOOKUP($A59,'RevPAR Raw Data'!$B$6:$BE$43,'RevPAR Raw Data'!AH$1,FALSE)</f>
        <v>161.08929262442001</v>
      </c>
      <c r="Z59" s="122">
        <f>VLOOKUP($A59,'RevPAR Raw Data'!$B$6:$BE$43,'RevPAR Raw Data'!AI$1,FALSE)</f>
        <v>187.03135027853901</v>
      </c>
      <c r="AA59" s="122">
        <f>VLOOKUP($A59,'RevPAR Raw Data'!$B$6:$BE$43,'RevPAR Raw Data'!AJ$1,FALSE)</f>
        <v>168.65437994253401</v>
      </c>
      <c r="AB59" s="122">
        <f>VLOOKUP($A59,'RevPAR Raw Data'!$B$6:$BE$43,'RevPAR Raw Data'!AK$1,FALSE)</f>
        <v>128.32818751757301</v>
      </c>
      <c r="AC59" s="123">
        <f>VLOOKUP($A59,'RevPAR Raw Data'!$B$6:$BE$43,'RevPAR Raw Data'!AL$1,FALSE)</f>
        <v>150.010025512266</v>
      </c>
      <c r="AD59" s="122">
        <f>VLOOKUP($A59,'RevPAR Raw Data'!$B$6:$BE$43,'RevPAR Raw Data'!AN$1,FALSE)</f>
        <v>123.944199770666</v>
      </c>
      <c r="AE59" s="122">
        <f>VLOOKUP($A59,'RevPAR Raw Data'!$B$6:$BE$43,'RevPAR Raw Data'!AO$1,FALSE)</f>
        <v>134.95978490088501</v>
      </c>
      <c r="AF59" s="123">
        <f>VLOOKUP($A59,'RevPAR Raw Data'!$B$6:$BE$43,'RevPAR Raw Data'!AP$1,FALSE)</f>
        <v>129.451992335776</v>
      </c>
      <c r="AG59" s="124">
        <f>VLOOKUP($A59,'RevPAR Raw Data'!$B$6:$BE$43,'RevPAR Raw Data'!AR$1,FALSE)</f>
        <v>144.136301747554</v>
      </c>
    </row>
    <row r="60" spans="1:33" ht="14.25">
      <c r="A60" s="101" t="s">
        <v>123</v>
      </c>
      <c r="B60" s="89">
        <f>(VLOOKUP($A59,'Occupancy Raw Data'!$B$8:$BE$51,'Occupancy Raw Data'!AT$3,FALSE))/100</f>
        <v>-6.2435385404010599E-2</v>
      </c>
      <c r="C60" s="90">
        <f>(VLOOKUP($A59,'Occupancy Raw Data'!$B$8:$BE$51,'Occupancy Raw Data'!AU$3,FALSE))/100</f>
        <v>-5.6565284413281403E-2</v>
      </c>
      <c r="D60" s="90">
        <f>(VLOOKUP($A59,'Occupancy Raw Data'!$B$8:$BE$51,'Occupancy Raw Data'!AV$3,FALSE))/100</f>
        <v>-4.2447887600649395E-2</v>
      </c>
      <c r="E60" s="90">
        <f>(VLOOKUP($A59,'Occupancy Raw Data'!$B$8:$BE$51,'Occupancy Raw Data'!AW$3,FALSE))/100</f>
        <v>-4.9941056496957001E-2</v>
      </c>
      <c r="F60" s="90">
        <f>(VLOOKUP($A59,'Occupancy Raw Data'!$B$8:$BE$51,'Occupancy Raw Data'!AX$3,FALSE))/100</f>
        <v>-4.6112399790123895E-2</v>
      </c>
      <c r="G60" s="90">
        <f>(VLOOKUP($A59,'Occupancy Raw Data'!$B$8:$BE$51,'Occupancy Raw Data'!AY$3,FALSE))/100</f>
        <v>-5.0927568267106302E-2</v>
      </c>
      <c r="H60" s="91">
        <f>(VLOOKUP($A59,'Occupancy Raw Data'!$B$8:$BE$51,'Occupancy Raw Data'!BA$3,FALSE))/100</f>
        <v>-1.0747573724741898E-2</v>
      </c>
      <c r="I60" s="91">
        <f>(VLOOKUP($A59,'Occupancy Raw Data'!$B$8:$BE$51,'Occupancy Raw Data'!BB$3,FALSE))/100</f>
        <v>6.1049747229995101E-3</v>
      </c>
      <c r="J60" s="90">
        <f>(VLOOKUP($A59,'Occupancy Raw Data'!$B$8:$BE$51,'Occupancy Raw Data'!BC$3,FALSE))/100</f>
        <v>-2.15063755787485E-3</v>
      </c>
      <c r="K60" s="92">
        <f>(VLOOKUP($A59,'Occupancy Raw Data'!$B$8:$BE$51,'Occupancy Raw Data'!BE$3,FALSE))/100</f>
        <v>-3.7034808238169903E-2</v>
      </c>
      <c r="M60" s="89">
        <f>(VLOOKUP($A59,'ADR Raw Data'!$B$6:$BE$49,'ADR Raw Data'!AT$1,FALSE))/100</f>
        <v>-1.3427009094169899E-2</v>
      </c>
      <c r="N60" s="90">
        <f>(VLOOKUP($A59,'ADR Raw Data'!$B$6:$BE$49,'ADR Raw Data'!AU$1,FALSE))/100</f>
        <v>1.67814798087038E-2</v>
      </c>
      <c r="O60" s="90">
        <f>(VLOOKUP($A59,'ADR Raw Data'!$B$6:$BE$49,'ADR Raw Data'!AV$1,FALSE))/100</f>
        <v>3.40305966051112E-2</v>
      </c>
      <c r="P60" s="90">
        <f>(VLOOKUP($A59,'ADR Raw Data'!$B$6:$BE$49,'ADR Raw Data'!AW$1,FALSE))/100</f>
        <v>9.6378885992737494E-3</v>
      </c>
      <c r="Q60" s="90">
        <f>(VLOOKUP($A59,'ADR Raw Data'!$B$6:$BE$49,'ADR Raw Data'!AX$1,FALSE))/100</f>
        <v>-1.0162253438047998E-2</v>
      </c>
      <c r="R60" s="90">
        <f>(VLOOKUP($A59,'ADR Raw Data'!$B$6:$BE$49,'ADR Raw Data'!AY$1,FALSE))/100</f>
        <v>1.0584063327912301E-2</v>
      </c>
      <c r="S60" s="91">
        <f>(VLOOKUP($A59,'ADR Raw Data'!$B$6:$BE$49,'ADR Raw Data'!BA$1,FALSE))/100</f>
        <v>-3.8341953624603299E-3</v>
      </c>
      <c r="T60" s="91">
        <f>(VLOOKUP($A59,'ADR Raw Data'!$B$6:$BE$49,'ADR Raw Data'!BB$1,FALSE))/100</f>
        <v>1.153301746785E-2</v>
      </c>
      <c r="U60" s="90">
        <f>(VLOOKUP($A59,'ADR Raw Data'!$B$6:$BE$49,'ADR Raw Data'!BC$1,FALSE))/100</f>
        <v>4.1702791192792694E-3</v>
      </c>
      <c r="V60" s="92">
        <f>(VLOOKUP($A59,'ADR Raw Data'!$B$6:$BE$49,'ADR Raw Data'!BE$1,FALSE))/100</f>
        <v>7.0665040418717191E-3</v>
      </c>
      <c r="X60" s="89">
        <f>(VLOOKUP($A59,'RevPAR Raw Data'!$B$6:$BE$49,'RevPAR Raw Data'!AT$1,FALSE))/100</f>
        <v>-7.5024074010562797E-2</v>
      </c>
      <c r="Y60" s="90">
        <f>(VLOOKUP($A59,'RevPAR Raw Data'!$B$6:$BE$49,'RevPAR Raw Data'!AU$1,FALSE))/100</f>
        <v>-4.0733053782832603E-2</v>
      </c>
      <c r="Z60" s="90">
        <f>(VLOOKUP($A59,'RevPAR Raw Data'!$B$6:$BE$49,'RevPAR Raw Data'!AV$1,FALSE))/100</f>
        <v>-9.8618179352150601E-3</v>
      </c>
      <c r="AA60" s="90">
        <f>(VLOOKUP($A59,'RevPAR Raw Data'!$B$6:$BE$49,'RevPAR Raw Data'!AW$1,FALSE))/100</f>
        <v>-4.0784494236730903E-2</v>
      </c>
      <c r="AB60" s="90">
        <f>(VLOOKUP($A59,'RevPAR Raw Data'!$B$6:$BE$49,'RevPAR Raw Data'!AX$1,FALSE))/100</f>
        <v>-5.5806047334868103E-2</v>
      </c>
      <c r="AC60" s="90">
        <f>(VLOOKUP($A59,'RevPAR Raw Data'!$B$6:$BE$49,'RevPAR Raw Data'!AY$1,FALSE))/100</f>
        <v>-4.0882525546869504E-2</v>
      </c>
      <c r="AD60" s="91">
        <f>(VLOOKUP($A59,'RevPAR Raw Data'!$B$6:$BE$49,'RevPAR Raw Data'!BA$1,FALSE))/100</f>
        <v>-1.45405607898691E-2</v>
      </c>
      <c r="AE60" s="91">
        <f>(VLOOKUP($A59,'RevPAR Raw Data'!$B$6:$BE$49,'RevPAR Raw Data'!BB$1,FALSE))/100</f>
        <v>1.7708400970970598E-2</v>
      </c>
      <c r="AF60" s="90">
        <f>(VLOOKUP($A59,'RevPAR Raw Data'!$B$6:$BE$49,'RevPAR Raw Data'!BC$1,FALSE))/100</f>
        <v>2.0106728025036701E-3</v>
      </c>
      <c r="AG60" s="92">
        <f>(VLOOKUP($A59,'RevPAR Raw Data'!$B$6:$BE$49,'RevPAR Raw Data'!BE$1,FALSE))/100</f>
        <v>-3.02300108184031E-2</v>
      </c>
    </row>
    <row r="61" spans="1:33">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c r="A62" s="116" t="s">
        <v>84</v>
      </c>
      <c r="B62" s="117">
        <f>(VLOOKUP($A62,'Occupancy Raw Data'!$B$8:$BE$45,'Occupancy Raw Data'!AG$3,FALSE))/100</f>
        <v>0.63752377932783699</v>
      </c>
      <c r="C62" s="118">
        <f>(VLOOKUP($A62,'Occupancy Raw Data'!$B$8:$BE$45,'Occupancy Raw Data'!AH$3,FALSE))/100</f>
        <v>0.82157577679137606</v>
      </c>
      <c r="D62" s="118">
        <f>(VLOOKUP($A62,'Occupancy Raw Data'!$B$8:$BE$45,'Occupancy Raw Data'!AI$3,FALSE))/100</f>
        <v>0.89135489325723893</v>
      </c>
      <c r="E62" s="118">
        <f>(VLOOKUP($A62,'Occupancy Raw Data'!$B$8:$BE$45,'Occupancy Raw Data'!AJ$3,FALSE))/100</f>
        <v>0.81692559712534307</v>
      </c>
      <c r="F62" s="118">
        <f>(VLOOKUP($A62,'Occupancy Raw Data'!$B$8:$BE$45,'Occupancy Raw Data'!AK$3,FALSE))/100</f>
        <v>0.71810927922215095</v>
      </c>
      <c r="G62" s="119">
        <f>(VLOOKUP($A62,'Occupancy Raw Data'!$B$8:$BE$45,'Occupancy Raw Data'!AL$3,FALSE))/100</f>
        <v>0.77709786514478907</v>
      </c>
      <c r="H62" s="99">
        <f>(VLOOKUP($A62,'Occupancy Raw Data'!$B$8:$BE$45,'Occupancy Raw Data'!AN$3,FALSE))/100</f>
        <v>0.73686852673853298</v>
      </c>
      <c r="I62" s="99">
        <f>(VLOOKUP($A62,'Occupancy Raw Data'!$B$8:$BE$45,'Occupancy Raw Data'!AO$3,FALSE))/100</f>
        <v>0.78614457831325302</v>
      </c>
      <c r="J62" s="119">
        <f>(VLOOKUP($A62,'Occupancy Raw Data'!$B$8:$BE$45,'Occupancy Raw Data'!AP$3,FALSE))/100</f>
        <v>0.76150655252589305</v>
      </c>
      <c r="K62" s="120">
        <f>(VLOOKUP($A62,'Occupancy Raw Data'!$B$8:$BE$45,'Occupancy Raw Data'!AR$3,FALSE))/100</f>
        <v>0.772643204396533</v>
      </c>
      <c r="M62" s="121">
        <f>VLOOKUP($A62,'ADR Raw Data'!$B$6:$BE$43,'ADR Raw Data'!AG$1,FALSE)</f>
        <v>198.737829582659</v>
      </c>
      <c r="N62" s="122">
        <f>VLOOKUP($A62,'ADR Raw Data'!$B$6:$BE$43,'ADR Raw Data'!AH$1,FALSE)</f>
        <v>243.67404695288599</v>
      </c>
      <c r="O62" s="122">
        <f>VLOOKUP($A62,'ADR Raw Data'!$B$6:$BE$43,'ADR Raw Data'!AI$1,FALSE)</f>
        <v>258.41641955181399</v>
      </c>
      <c r="P62" s="122">
        <f>VLOOKUP($A62,'ADR Raw Data'!$B$6:$BE$43,'ADR Raw Data'!AJ$1,FALSE)</f>
        <v>248.03859956660901</v>
      </c>
      <c r="Q62" s="122">
        <f>VLOOKUP($A62,'ADR Raw Data'!$B$6:$BE$43,'ADR Raw Data'!AK$1,FALSE)</f>
        <v>211.926504654328</v>
      </c>
      <c r="R62" s="123">
        <f>VLOOKUP($A62,'ADR Raw Data'!$B$6:$BE$43,'ADR Raw Data'!AL$1,FALSE)</f>
        <v>234.73311101742101</v>
      </c>
      <c r="S62" s="122">
        <f>VLOOKUP($A62,'ADR Raw Data'!$B$6:$BE$43,'ADR Raw Data'!AN$1,FALSE)</f>
        <v>169.338318333393</v>
      </c>
      <c r="T62" s="122">
        <f>VLOOKUP($A62,'ADR Raw Data'!$B$6:$BE$43,'ADR Raw Data'!AO$1,FALSE)</f>
        <v>174.37678429790901</v>
      </c>
      <c r="U62" s="123">
        <f>VLOOKUP($A62,'ADR Raw Data'!$B$6:$BE$43,'ADR Raw Data'!AP$1,FALSE)</f>
        <v>171.93905938275199</v>
      </c>
      <c r="V62" s="124">
        <f>VLOOKUP($A62,'ADR Raw Data'!$B$6:$BE$43,'ADR Raw Data'!AR$1,FALSE)</f>
        <v>217.05055197580799</v>
      </c>
      <c r="X62" s="121">
        <f>VLOOKUP($A62,'RevPAR Raw Data'!$B$6:$BE$43,'RevPAR Raw Data'!AG$1,FALSE)</f>
        <v>126.70009221094899</v>
      </c>
      <c r="Y62" s="122">
        <f>VLOOKUP($A62,'RevPAR Raw Data'!$B$6:$BE$43,'RevPAR Raw Data'!AH$1,FALSE)</f>
        <v>200.19669440921501</v>
      </c>
      <c r="Z62" s="122">
        <f>VLOOKUP($A62,'RevPAR Raw Data'!$B$6:$BE$43,'RevPAR Raw Data'!AI$1,FALSE)</f>
        <v>230.34074006552501</v>
      </c>
      <c r="AA62" s="122">
        <f>VLOOKUP($A62,'RevPAR Raw Data'!$B$6:$BE$43,'RevPAR Raw Data'!AJ$1,FALSE)</f>
        <v>202.629081061086</v>
      </c>
      <c r="AB62" s="122">
        <f>VLOOKUP($A62,'RevPAR Raw Data'!$B$6:$BE$43,'RevPAR Raw Data'!AK$1,FALSE)</f>
        <v>152.186389505389</v>
      </c>
      <c r="AC62" s="123">
        <f>VLOOKUP($A62,'RevPAR Raw Data'!$B$6:$BE$43,'RevPAR Raw Data'!AL$1,FALSE)</f>
        <v>182.41059945043301</v>
      </c>
      <c r="AD62" s="122">
        <f>VLOOKUP($A62,'RevPAR Raw Data'!$B$6:$BE$43,'RevPAR Raw Data'!AN$1,FALSE)</f>
        <v>124.780077150708</v>
      </c>
      <c r="AE62" s="122">
        <f>VLOOKUP($A62,'RevPAR Raw Data'!$B$6:$BE$43,'RevPAR Raw Data'!AO$1,FALSE)</f>
        <v>137.08536355950099</v>
      </c>
      <c r="AF62" s="123">
        <f>VLOOKUP($A62,'RevPAR Raw Data'!$B$6:$BE$43,'RevPAR Raw Data'!AP$1,FALSE)</f>
        <v>130.93272035510401</v>
      </c>
      <c r="AG62" s="124">
        <f>VLOOKUP($A62,'RevPAR Raw Data'!$B$6:$BE$43,'RevPAR Raw Data'!AR$1,FALSE)</f>
        <v>167.70263399462499</v>
      </c>
    </row>
    <row r="63" spans="1:33" ht="14.25">
      <c r="A63" s="101" t="s">
        <v>123</v>
      </c>
      <c r="B63" s="89">
        <f>(VLOOKUP($A62,'Occupancy Raw Data'!$B$8:$BE$51,'Occupancy Raw Data'!AT$3,FALSE))/100</f>
        <v>-7.2414266204480701E-2</v>
      </c>
      <c r="C63" s="90">
        <f>(VLOOKUP($A62,'Occupancy Raw Data'!$B$8:$BE$51,'Occupancy Raw Data'!AU$3,FALSE))/100</f>
        <v>-7.4883101029711407E-2</v>
      </c>
      <c r="D63" s="90">
        <f>(VLOOKUP($A62,'Occupancy Raw Data'!$B$8:$BE$51,'Occupancy Raw Data'!AV$3,FALSE))/100</f>
        <v>-4.0642795619193199E-2</v>
      </c>
      <c r="E63" s="90">
        <f>(VLOOKUP($A62,'Occupancy Raw Data'!$B$8:$BE$51,'Occupancy Raw Data'!AW$3,FALSE))/100</f>
        <v>-9.3339109978090598E-2</v>
      </c>
      <c r="F63" s="90">
        <f>(VLOOKUP($A62,'Occupancy Raw Data'!$B$8:$BE$51,'Occupancy Raw Data'!AX$3,FALSE))/100</f>
        <v>-8.9016343688338301E-2</v>
      </c>
      <c r="G63" s="90">
        <f>(VLOOKUP($A62,'Occupancy Raw Data'!$B$8:$BE$51,'Occupancy Raw Data'!AY$3,FALSE))/100</f>
        <v>-7.3514468249432405E-2</v>
      </c>
      <c r="H63" s="91">
        <f>(VLOOKUP($A62,'Occupancy Raw Data'!$B$8:$BE$51,'Occupancy Raw Data'!BA$3,FALSE))/100</f>
        <v>-3.74378649302698E-2</v>
      </c>
      <c r="I63" s="91">
        <f>(VLOOKUP($A62,'Occupancy Raw Data'!$B$8:$BE$51,'Occupancy Raw Data'!BB$3,FALSE))/100</f>
        <v>-1.8445957744019501E-2</v>
      </c>
      <c r="J63" s="90">
        <f>(VLOOKUP($A62,'Occupancy Raw Data'!$B$8:$BE$51,'Occupancy Raw Data'!BC$3,FALSE))/100</f>
        <v>-2.7727373589651497E-2</v>
      </c>
      <c r="K63" s="92">
        <f>(VLOOKUP($A62,'Occupancy Raw Data'!$B$8:$BE$51,'Occupancy Raw Data'!BE$3,FALSE))/100</f>
        <v>-6.1063071848420393E-2</v>
      </c>
      <c r="M63" s="89">
        <f>(VLOOKUP($A62,'ADR Raw Data'!$B$6:$BE$49,'ADR Raw Data'!AT$1,FALSE))/100</f>
        <v>-3.45833266529205E-2</v>
      </c>
      <c r="N63" s="90">
        <f>(VLOOKUP($A62,'ADR Raw Data'!$B$6:$BE$49,'ADR Raw Data'!AU$1,FALSE))/100</f>
        <v>1.15556088890581E-2</v>
      </c>
      <c r="O63" s="90">
        <f>(VLOOKUP($A62,'ADR Raw Data'!$B$6:$BE$49,'ADR Raw Data'!AV$1,FALSE))/100</f>
        <v>1.2467484027159701E-2</v>
      </c>
      <c r="P63" s="90">
        <f>(VLOOKUP($A62,'ADR Raw Data'!$B$6:$BE$49,'ADR Raw Data'!AW$1,FALSE))/100</f>
        <v>-5.9214269232785001E-3</v>
      </c>
      <c r="Q63" s="90">
        <f>(VLOOKUP($A62,'ADR Raw Data'!$B$6:$BE$49,'ADR Raw Data'!AX$1,FALSE))/100</f>
        <v>-1.38470961996645E-2</v>
      </c>
      <c r="R63" s="90">
        <f>(VLOOKUP($A62,'ADR Raw Data'!$B$6:$BE$49,'ADR Raw Data'!AY$1,FALSE))/100</f>
        <v>-2.3890316846895401E-3</v>
      </c>
      <c r="S63" s="91">
        <f>(VLOOKUP($A62,'ADR Raw Data'!$B$6:$BE$49,'ADR Raw Data'!BA$1,FALSE))/100</f>
        <v>-1.2195988841410601E-2</v>
      </c>
      <c r="T63" s="91">
        <f>(VLOOKUP($A62,'ADR Raw Data'!$B$6:$BE$49,'ADR Raw Data'!BB$1,FALSE))/100</f>
        <v>2.39507210570594E-2</v>
      </c>
      <c r="U63" s="90">
        <f>(VLOOKUP($A62,'ADR Raw Data'!$B$6:$BE$49,'ADR Raw Data'!BC$1,FALSE))/100</f>
        <v>6.3698359723156801E-3</v>
      </c>
      <c r="V63" s="92">
        <f>(VLOOKUP($A62,'ADR Raw Data'!$B$6:$BE$49,'ADR Raw Data'!BE$1,FALSE))/100</f>
        <v>-3.3043172251861702E-3</v>
      </c>
      <c r="X63" s="89">
        <f>(VLOOKUP($A62,'RevPAR Raw Data'!$B$6:$BE$49,'RevPAR Raw Data'!AT$1,FALSE))/100</f>
        <v>-0.10449326663492001</v>
      </c>
      <c r="Y63" s="90">
        <f>(VLOOKUP($A62,'RevPAR Raw Data'!$B$6:$BE$49,'RevPAR Raw Data'!AU$1,FALSE))/100</f>
        <v>-6.4192811968552407E-2</v>
      </c>
      <c r="Z63" s="90">
        <f>(VLOOKUP($A62,'RevPAR Raw Data'!$B$6:$BE$49,'RevPAR Raw Data'!AV$1,FALSE))/100</f>
        <v>-2.8682024997234802E-2</v>
      </c>
      <c r="AA63" s="90">
        <f>(VLOOKUP($A62,'RevPAR Raw Data'!$B$6:$BE$49,'RevPAR Raw Data'!AW$1,FALSE))/100</f>
        <v>-9.870783618255001E-2</v>
      </c>
      <c r="AB63" s="90">
        <f>(VLOOKUP($A62,'RevPAR Raw Data'!$B$6:$BE$49,'RevPAR Raw Data'!AX$1,FALSE))/100</f>
        <v>-0.101630822013608</v>
      </c>
      <c r="AC63" s="90">
        <f>(VLOOKUP($A62,'RevPAR Raw Data'!$B$6:$BE$49,'RevPAR Raw Data'!AY$1,FALSE))/100</f>
        <v>-7.5727871540190894E-2</v>
      </c>
      <c r="AD63" s="91">
        <f>(VLOOKUP($A62,'RevPAR Raw Data'!$B$6:$BE$49,'RevPAR Raw Data'!BA$1,FALSE))/100</f>
        <v>-4.9177261988744697E-2</v>
      </c>
      <c r="AE63" s="91">
        <f>(VLOOKUP($A62,'RevPAR Raw Data'!$B$6:$BE$49,'RevPAR Raw Data'!BB$1,FALSE))/100</f>
        <v>5.0629693244825698E-3</v>
      </c>
      <c r="AF63" s="90">
        <f>(VLOOKUP($A62,'RevPAR Raw Data'!$B$6:$BE$49,'RevPAR Raw Data'!BC$1,FALSE))/100</f>
        <v>-2.1534156439044997E-2</v>
      </c>
      <c r="AG63" s="92">
        <f>(VLOOKUP($A62,'RevPAR Raw Data'!$B$6:$BE$49,'RevPAR Raw Data'!BE$1,FALSE))/100</f>
        <v>-6.4165617313475101E-2</v>
      </c>
    </row>
    <row r="64" spans="1:33">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c r="A65" s="116" t="s">
        <v>85</v>
      </c>
      <c r="B65" s="117">
        <f>(VLOOKUP($A65,'Occupancy Raw Data'!$B$8:$BE$45,'Occupancy Raw Data'!AG$3,FALSE))/100</f>
        <v>0.52663339909481199</v>
      </c>
      <c r="C65" s="118">
        <f>(VLOOKUP($A65,'Occupancy Raw Data'!$B$8:$BE$45,'Occupancy Raw Data'!AH$3,FALSE))/100</f>
        <v>0.69870604618776799</v>
      </c>
      <c r="D65" s="118">
        <f>(VLOOKUP($A65,'Occupancy Raw Data'!$B$8:$BE$45,'Occupancy Raw Data'!AI$3,FALSE))/100</f>
        <v>0.76349077405129295</v>
      </c>
      <c r="E65" s="118">
        <f>(VLOOKUP($A65,'Occupancy Raw Data'!$B$8:$BE$45,'Occupancy Raw Data'!AJ$3,FALSE))/100</f>
        <v>0.73485551816177308</v>
      </c>
      <c r="F65" s="118">
        <f>(VLOOKUP($A65,'Occupancy Raw Data'!$B$8:$BE$45,'Occupancy Raw Data'!AK$3,FALSE))/100</f>
        <v>0.66174422652895404</v>
      </c>
      <c r="G65" s="119">
        <f>(VLOOKUP($A65,'Occupancy Raw Data'!$B$8:$BE$45,'Occupancy Raw Data'!AL$3,FALSE))/100</f>
        <v>0.67708599280491999</v>
      </c>
      <c r="H65" s="99">
        <f>(VLOOKUP($A65,'Occupancy Raw Data'!$B$8:$BE$45,'Occupancy Raw Data'!AN$3,FALSE))/100</f>
        <v>0.70166531275385791</v>
      </c>
      <c r="I65" s="99">
        <f>(VLOOKUP($A65,'Occupancy Raw Data'!$B$8:$BE$45,'Occupancy Raw Data'!AO$3,FALSE))/100</f>
        <v>0.75310432865266308</v>
      </c>
      <c r="J65" s="119">
        <f>(VLOOKUP($A65,'Occupancy Raw Data'!$B$8:$BE$45,'Occupancy Raw Data'!AP$3,FALSE))/100</f>
        <v>0.72738482070326005</v>
      </c>
      <c r="K65" s="120">
        <f>(VLOOKUP($A65,'Occupancy Raw Data'!$B$8:$BE$45,'Occupancy Raw Data'!AR$3,FALSE))/100</f>
        <v>0.69145708649016002</v>
      </c>
      <c r="M65" s="121">
        <f>VLOOKUP($A65,'ADR Raw Data'!$B$6:$BE$43,'ADR Raw Data'!AG$1,FALSE)</f>
        <v>143.13733252534101</v>
      </c>
      <c r="N65" s="122">
        <f>VLOOKUP($A65,'ADR Raw Data'!$B$6:$BE$43,'ADR Raw Data'!AH$1,FALSE)</f>
        <v>171.73125524228701</v>
      </c>
      <c r="O65" s="122">
        <f>VLOOKUP($A65,'ADR Raw Data'!$B$6:$BE$43,'ADR Raw Data'!AI$1,FALSE)</f>
        <v>179.65617989056</v>
      </c>
      <c r="P65" s="122">
        <f>VLOOKUP($A65,'ADR Raw Data'!$B$6:$BE$43,'ADR Raw Data'!AJ$1,FALSE)</f>
        <v>170.24991314303699</v>
      </c>
      <c r="Q65" s="122">
        <f>VLOOKUP($A65,'ADR Raw Data'!$B$6:$BE$43,'ADR Raw Data'!AK$1,FALSE)</f>
        <v>153.06998640887301</v>
      </c>
      <c r="R65" s="123">
        <f>VLOOKUP($A65,'ADR Raw Data'!$B$6:$BE$43,'ADR Raw Data'!AL$1,FALSE)</f>
        <v>165.101235592043</v>
      </c>
      <c r="S65" s="122">
        <f>VLOOKUP($A65,'ADR Raw Data'!$B$6:$BE$43,'ADR Raw Data'!AN$1,FALSE)</f>
        <v>142.50020839363199</v>
      </c>
      <c r="T65" s="122">
        <f>VLOOKUP($A65,'ADR Raw Data'!$B$6:$BE$43,'ADR Raw Data'!AO$1,FALSE)</f>
        <v>144.15192349179401</v>
      </c>
      <c r="U65" s="123">
        <f>VLOOKUP($A65,'ADR Raw Data'!$B$6:$BE$43,'ADR Raw Data'!AP$1,FALSE)</f>
        <v>143.35526733542</v>
      </c>
      <c r="V65" s="124">
        <f>VLOOKUP($A65,'ADR Raw Data'!$B$6:$BE$43,'ADR Raw Data'!AR$1,FALSE)</f>
        <v>158.565270751414</v>
      </c>
      <c r="X65" s="121">
        <f>VLOOKUP($A65,'RevPAR Raw Data'!$B$6:$BE$43,'RevPAR Raw Data'!AG$1,FALSE)</f>
        <v>75.380899965184994</v>
      </c>
      <c r="Y65" s="122">
        <f>VLOOKUP($A65,'RevPAR Raw Data'!$B$6:$BE$43,'RevPAR Raw Data'!AH$1,FALSE)</f>
        <v>119.98966635719999</v>
      </c>
      <c r="Z65" s="122">
        <f>VLOOKUP($A65,'RevPAR Raw Data'!$B$6:$BE$43,'RevPAR Raw Data'!AI$1,FALSE)</f>
        <v>137.16583584774199</v>
      </c>
      <c r="AA65" s="122">
        <f>VLOOKUP($A65,'RevPAR Raw Data'!$B$6:$BE$43,'RevPAR Raw Data'!AJ$1,FALSE)</f>
        <v>125.109088139723</v>
      </c>
      <c r="AB65" s="122">
        <f>VLOOKUP($A65,'RevPAR Raw Data'!$B$6:$BE$43,'RevPAR Raw Data'!AK$1,FALSE)</f>
        <v>101.29317976093699</v>
      </c>
      <c r="AC65" s="123">
        <f>VLOOKUP($A65,'RevPAR Raw Data'!$B$6:$BE$43,'RevPAR Raw Data'!AL$1,FALSE)</f>
        <v>111.787734014158</v>
      </c>
      <c r="AD65" s="122">
        <f>VLOOKUP($A65,'RevPAR Raw Data'!$B$6:$BE$43,'RevPAR Raw Data'!AN$1,FALSE)</f>
        <v>99.987453290008105</v>
      </c>
      <c r="AE65" s="122">
        <f>VLOOKUP($A65,'RevPAR Raw Data'!$B$6:$BE$43,'RevPAR Raw Data'!AO$1,FALSE)</f>
        <v>108.561437565277</v>
      </c>
      <c r="AF65" s="123">
        <f>VLOOKUP($A65,'RevPAR Raw Data'!$B$6:$BE$43,'RevPAR Raw Data'!AP$1,FALSE)</f>
        <v>104.274445427643</v>
      </c>
      <c r="AG65" s="124">
        <f>VLOOKUP($A65,'RevPAR Raw Data'!$B$6:$BE$43,'RevPAR Raw Data'!AR$1,FALSE)</f>
        <v>109.641080132296</v>
      </c>
    </row>
    <row r="66" spans="1:33" ht="14.25">
      <c r="A66" s="101" t="s">
        <v>123</v>
      </c>
      <c r="B66" s="89">
        <f>(VLOOKUP($A65,'Occupancy Raw Data'!$B$8:$BE$51,'Occupancy Raw Data'!AT$3,FALSE))/100</f>
        <v>-0.10660218064661101</v>
      </c>
      <c r="C66" s="90">
        <f>(VLOOKUP($A65,'Occupancy Raw Data'!$B$8:$BE$51,'Occupancy Raw Data'!AU$3,FALSE))/100</f>
        <v>-9.5973371981742606E-2</v>
      </c>
      <c r="D66" s="90">
        <f>(VLOOKUP($A65,'Occupancy Raw Data'!$B$8:$BE$51,'Occupancy Raw Data'!AV$3,FALSE))/100</f>
        <v>-9.7646939357672199E-2</v>
      </c>
      <c r="E66" s="90">
        <f>(VLOOKUP($A65,'Occupancy Raw Data'!$B$8:$BE$51,'Occupancy Raw Data'!AW$3,FALSE))/100</f>
        <v>-0.10938336559987799</v>
      </c>
      <c r="F66" s="90">
        <f>(VLOOKUP($A65,'Occupancy Raw Data'!$B$8:$BE$51,'Occupancy Raw Data'!AX$3,FALSE))/100</f>
        <v>-8.5771428944415001E-2</v>
      </c>
      <c r="G66" s="90">
        <f>(VLOOKUP($A65,'Occupancy Raw Data'!$B$8:$BE$51,'Occupancy Raw Data'!AY$3,FALSE))/100</f>
        <v>-9.899718023989329E-2</v>
      </c>
      <c r="H66" s="91">
        <f>(VLOOKUP($A65,'Occupancy Raw Data'!$B$8:$BE$51,'Occupancy Raw Data'!BA$3,FALSE))/100</f>
        <v>-1.0173044901488999E-2</v>
      </c>
      <c r="I66" s="91">
        <f>(VLOOKUP($A65,'Occupancy Raw Data'!$B$8:$BE$51,'Occupancy Raw Data'!BB$3,FALSE))/100</f>
        <v>-5.5587710553381894E-3</v>
      </c>
      <c r="J66" s="90">
        <f>(VLOOKUP($A65,'Occupancy Raw Data'!$B$8:$BE$51,'Occupancy Raw Data'!BC$3,FALSE))/100</f>
        <v>-7.7896890304791199E-3</v>
      </c>
      <c r="K66" s="92">
        <f>(VLOOKUP($A65,'Occupancy Raw Data'!$B$8:$BE$51,'Occupancy Raw Data'!BE$3,FALSE))/100</f>
        <v>-7.3396490129463698E-2</v>
      </c>
      <c r="M66" s="89">
        <f>(VLOOKUP($A65,'ADR Raw Data'!$B$6:$BE$49,'ADR Raw Data'!AT$1,FALSE))/100</f>
        <v>-7.1922321247696791E-2</v>
      </c>
      <c r="N66" s="90">
        <f>(VLOOKUP($A65,'ADR Raw Data'!$B$6:$BE$49,'ADR Raw Data'!AU$1,FALSE))/100</f>
        <v>-3.8453581165067301E-2</v>
      </c>
      <c r="O66" s="90">
        <f>(VLOOKUP($A65,'ADR Raw Data'!$B$6:$BE$49,'ADR Raw Data'!AV$1,FALSE))/100</f>
        <v>-3.7676170752095402E-2</v>
      </c>
      <c r="P66" s="90">
        <f>(VLOOKUP($A65,'ADR Raw Data'!$B$6:$BE$49,'ADR Raw Data'!AW$1,FALSE))/100</f>
        <v>-6.5161935323945194E-2</v>
      </c>
      <c r="Q66" s="90">
        <f>(VLOOKUP($A65,'ADR Raw Data'!$B$6:$BE$49,'ADR Raw Data'!AX$1,FALSE))/100</f>
        <v>-5.8792975942631595E-2</v>
      </c>
      <c r="R66" s="90">
        <f>(VLOOKUP($A65,'ADR Raw Data'!$B$6:$BE$49,'ADR Raw Data'!AY$1,FALSE))/100</f>
        <v>-5.2745231266568202E-2</v>
      </c>
      <c r="S66" s="91">
        <f>(VLOOKUP($A65,'ADR Raw Data'!$B$6:$BE$49,'ADR Raw Data'!BA$1,FALSE))/100</f>
        <v>-2.9670905744145701E-2</v>
      </c>
      <c r="T66" s="91">
        <f>(VLOOKUP($A65,'ADR Raw Data'!$B$6:$BE$49,'ADR Raw Data'!BB$1,FALSE))/100</f>
        <v>-2.6041670554779503E-2</v>
      </c>
      <c r="U66" s="90">
        <f>(VLOOKUP($A65,'ADR Raw Data'!$B$6:$BE$49,'ADR Raw Data'!BC$1,FALSE))/100</f>
        <v>-2.7776270625498499E-2</v>
      </c>
      <c r="V66" s="92">
        <f>(VLOOKUP($A65,'ADR Raw Data'!$B$6:$BE$49,'ADR Raw Data'!BE$1,FALSE))/100</f>
        <v>-4.9139859107330805E-2</v>
      </c>
      <c r="X66" s="89">
        <f>(VLOOKUP($A65,'RevPAR Raw Data'!$B$6:$BE$49,'RevPAR Raw Data'!AT$1,FALSE))/100</f>
        <v>-0.17085742561213699</v>
      </c>
      <c r="Y66" s="90">
        <f>(VLOOKUP($A65,'RevPAR Raw Data'!$B$6:$BE$49,'RevPAR Raw Data'!AU$1,FALSE))/100</f>
        <v>-0.13073643329762399</v>
      </c>
      <c r="Z66" s="90">
        <f>(VLOOKUP($A65,'RevPAR Raw Data'!$B$6:$BE$49,'RevPAR Raw Data'!AV$1,FALSE))/100</f>
        <v>-0.13164414734910801</v>
      </c>
      <c r="AA66" s="90">
        <f>(VLOOKUP($A65,'RevPAR Raw Data'!$B$6:$BE$49,'RevPAR Raw Data'!AW$1,FALSE))/100</f>
        <v>-0.16741766912908901</v>
      </c>
      <c r="AB66" s="90">
        <f>(VLOOKUP($A65,'RevPAR Raw Data'!$B$6:$BE$49,'RevPAR Raw Data'!AX$1,FALSE))/100</f>
        <v>-0.13952164732855199</v>
      </c>
      <c r="AC66" s="90">
        <f>(VLOOKUP($A65,'RevPAR Raw Data'!$B$6:$BE$49,'RevPAR Raw Data'!AY$1,FALSE))/100</f>
        <v>-0.14652078233997001</v>
      </c>
      <c r="AD66" s="91">
        <f>(VLOOKUP($A65,'RevPAR Raw Data'!$B$6:$BE$49,'RevPAR Raw Data'!BA$1,FALSE))/100</f>
        <v>-3.95421071892317E-2</v>
      </c>
      <c r="AE66" s="91">
        <f>(VLOOKUP($A65,'RevPAR Raw Data'!$B$6:$BE$49,'RevPAR Raw Data'!BB$1,FALSE))/100</f>
        <v>-3.1455681925605099E-2</v>
      </c>
      <c r="AF66" s="90">
        <f>(VLOOKUP($A65,'RevPAR Raw Data'!$B$6:$BE$49,'RevPAR Raw Data'!BC$1,FALSE))/100</f>
        <v>-3.5349591145378501E-2</v>
      </c>
      <c r="AG66" s="92">
        <f>(VLOOKUP($A65,'RevPAR Raw Data'!$B$6:$BE$49,'RevPAR Raw Data'!BE$1,FALSE))/100</f>
        <v>-0.11892965605285999</v>
      </c>
    </row>
    <row r="67" spans="1:33">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c r="A68" s="116" t="s">
        <v>26</v>
      </c>
      <c r="B68" s="117">
        <f>(VLOOKUP($A68,'Occupancy Raw Data'!$B$8:$BE$45,'Occupancy Raw Data'!AG$3,FALSE))/100</f>
        <v>0.49754505545286498</v>
      </c>
      <c r="C68" s="118">
        <f>(VLOOKUP($A68,'Occupancy Raw Data'!$B$8:$BE$45,'Occupancy Raw Data'!AH$3,FALSE))/100</f>
        <v>0.70170979667282796</v>
      </c>
      <c r="D68" s="118">
        <f>(VLOOKUP($A68,'Occupancy Raw Data'!$B$8:$BE$45,'Occupancy Raw Data'!AI$3,FALSE))/100</f>
        <v>0.80975623844731903</v>
      </c>
      <c r="E68" s="118">
        <f>(VLOOKUP($A68,'Occupancy Raw Data'!$B$8:$BE$45,'Occupancy Raw Data'!AJ$3,FALSE))/100</f>
        <v>0.79104089648798503</v>
      </c>
      <c r="F68" s="118">
        <f>(VLOOKUP($A68,'Occupancy Raw Data'!$B$8:$BE$45,'Occupancy Raw Data'!AK$3,FALSE))/100</f>
        <v>0.67588955637707893</v>
      </c>
      <c r="G68" s="119">
        <f>(VLOOKUP($A68,'Occupancy Raw Data'!$B$8:$BE$45,'Occupancy Raw Data'!AL$3,FALSE))/100</f>
        <v>0.69518830868761494</v>
      </c>
      <c r="H68" s="99">
        <f>(VLOOKUP($A68,'Occupancy Raw Data'!$B$8:$BE$45,'Occupancy Raw Data'!AN$3,FALSE))/100</f>
        <v>0.67025762476894601</v>
      </c>
      <c r="I68" s="99">
        <f>(VLOOKUP($A68,'Occupancy Raw Data'!$B$8:$BE$45,'Occupancy Raw Data'!AO$3,FALSE))/100</f>
        <v>0.71970309611829908</v>
      </c>
      <c r="J68" s="119">
        <f>(VLOOKUP($A68,'Occupancy Raw Data'!$B$8:$BE$45,'Occupancy Raw Data'!AP$3,FALSE))/100</f>
        <v>0.69498036044362199</v>
      </c>
      <c r="K68" s="120">
        <f>(VLOOKUP($A68,'Occupancy Raw Data'!$B$8:$BE$45,'Occupancy Raw Data'!AR$3,FALSE))/100</f>
        <v>0.69512889490361696</v>
      </c>
      <c r="M68" s="121">
        <f>VLOOKUP($A68,'ADR Raw Data'!$B$6:$BE$43,'ADR Raw Data'!AG$1,FALSE)</f>
        <v>147.153554304289</v>
      </c>
      <c r="N68" s="122">
        <f>VLOOKUP($A68,'ADR Raw Data'!$B$6:$BE$43,'ADR Raw Data'!AH$1,FALSE)</f>
        <v>182.00869567006899</v>
      </c>
      <c r="O68" s="122">
        <f>VLOOKUP($A68,'ADR Raw Data'!$B$6:$BE$43,'ADR Raw Data'!AI$1,FALSE)</f>
        <v>202.709306630523</v>
      </c>
      <c r="P68" s="122">
        <f>VLOOKUP($A68,'ADR Raw Data'!$B$6:$BE$43,'ADR Raw Data'!AJ$1,FALSE)</f>
        <v>193.50799773631701</v>
      </c>
      <c r="Q68" s="122">
        <f>VLOOKUP($A68,'ADR Raw Data'!$B$6:$BE$43,'ADR Raw Data'!AK$1,FALSE)</f>
        <v>160.60238911204101</v>
      </c>
      <c r="R68" s="123">
        <f>VLOOKUP($A68,'ADR Raw Data'!$B$6:$BE$43,'ADR Raw Data'!AL$1,FALSE)</f>
        <v>180.29651635632399</v>
      </c>
      <c r="S68" s="122">
        <f>VLOOKUP($A68,'ADR Raw Data'!$B$6:$BE$43,'ADR Raw Data'!AN$1,FALSE)</f>
        <v>137.98769681561501</v>
      </c>
      <c r="T68" s="122">
        <f>VLOOKUP($A68,'ADR Raw Data'!$B$6:$BE$43,'ADR Raw Data'!AO$1,FALSE)</f>
        <v>136.779938199767</v>
      </c>
      <c r="U68" s="123">
        <f>VLOOKUP($A68,'ADR Raw Data'!$B$6:$BE$43,'ADR Raw Data'!AP$1,FALSE)</f>
        <v>137.362335535884</v>
      </c>
      <c r="V68" s="124">
        <f>VLOOKUP($A68,'ADR Raw Data'!$B$6:$BE$43,'ADR Raw Data'!AR$1,FALSE)</f>
        <v>168.03222873151799</v>
      </c>
      <c r="X68" s="121">
        <f>VLOOKUP($A68,'RevPAR Raw Data'!$B$6:$BE$43,'RevPAR Raw Data'!AG$1,FALSE)</f>
        <v>73.215523336413995</v>
      </c>
      <c r="Y68" s="122">
        <f>VLOOKUP($A68,'RevPAR Raw Data'!$B$6:$BE$43,'RevPAR Raw Data'!AH$1,FALSE)</f>
        <v>127.71728483133001</v>
      </c>
      <c r="Z68" s="122">
        <f>VLOOKUP($A68,'RevPAR Raw Data'!$B$6:$BE$43,'RevPAR Raw Data'!AI$1,FALSE)</f>
        <v>164.14512563539699</v>
      </c>
      <c r="AA68" s="122">
        <f>VLOOKUP($A68,'RevPAR Raw Data'!$B$6:$BE$43,'RevPAR Raw Data'!AJ$1,FALSE)</f>
        <v>153.07274000693101</v>
      </c>
      <c r="AB68" s="122">
        <f>VLOOKUP($A68,'RevPAR Raw Data'!$B$6:$BE$43,'RevPAR Raw Data'!AK$1,FALSE)</f>
        <v>108.549477530036</v>
      </c>
      <c r="AC68" s="123">
        <f>VLOOKUP($A68,'RevPAR Raw Data'!$B$6:$BE$43,'RevPAR Raw Data'!AL$1,FALSE)</f>
        <v>125.34003026802201</v>
      </c>
      <c r="AD68" s="122">
        <f>VLOOKUP($A68,'RevPAR Raw Data'!$B$6:$BE$43,'RevPAR Raw Data'!AN$1,FALSE)</f>
        <v>92.487305914972197</v>
      </c>
      <c r="AE68" s="122">
        <f>VLOOKUP($A68,'RevPAR Raw Data'!$B$6:$BE$43,'RevPAR Raw Data'!AO$1,FALSE)</f>
        <v>98.4409450092421</v>
      </c>
      <c r="AF68" s="123">
        <f>VLOOKUP($A68,'RevPAR Raw Data'!$B$6:$BE$43,'RevPAR Raw Data'!AP$1,FALSE)</f>
        <v>95.464125462107205</v>
      </c>
      <c r="AG68" s="124">
        <f>VLOOKUP($A68,'RevPAR Raw Data'!$B$6:$BE$43,'RevPAR Raw Data'!AR$1,FALSE)</f>
        <v>116.804057466332</v>
      </c>
    </row>
    <row r="69" spans="1:33" ht="14.25">
      <c r="A69" s="101" t="s">
        <v>123</v>
      </c>
      <c r="B69" s="89">
        <f>(VLOOKUP($A68,'Occupancy Raw Data'!$B$8:$BE$51,'Occupancy Raw Data'!AT$3,FALSE))/100</f>
        <v>-5.94001862642052E-2</v>
      </c>
      <c r="C69" s="90">
        <f>(VLOOKUP($A68,'Occupancy Raw Data'!$B$8:$BE$51,'Occupancy Raw Data'!AU$3,FALSE))/100</f>
        <v>-5.0408838156919794E-2</v>
      </c>
      <c r="D69" s="90">
        <f>(VLOOKUP($A68,'Occupancy Raw Data'!$B$8:$BE$51,'Occupancy Raw Data'!AV$3,FALSE))/100</f>
        <v>-2.9195063484613398E-2</v>
      </c>
      <c r="E69" s="90">
        <f>(VLOOKUP($A68,'Occupancy Raw Data'!$B$8:$BE$51,'Occupancy Raw Data'!AW$3,FALSE))/100</f>
        <v>-3.2560131569199402E-2</v>
      </c>
      <c r="F69" s="90">
        <f>(VLOOKUP($A68,'Occupancy Raw Data'!$B$8:$BE$51,'Occupancy Raw Data'!AX$3,FALSE))/100</f>
        <v>7.06110257127725E-3</v>
      </c>
      <c r="G69" s="90">
        <f>(VLOOKUP($A68,'Occupancy Raw Data'!$B$8:$BE$51,'Occupancy Raw Data'!AY$3,FALSE))/100</f>
        <v>-3.1999903515953998E-2</v>
      </c>
      <c r="H69" s="91">
        <f>(VLOOKUP($A68,'Occupancy Raw Data'!$B$8:$BE$51,'Occupancy Raw Data'!BA$3,FALSE))/100</f>
        <v>-3.0008936909387097E-2</v>
      </c>
      <c r="I69" s="91">
        <f>(VLOOKUP($A68,'Occupancy Raw Data'!$B$8:$BE$51,'Occupancy Raw Data'!BB$3,FALSE))/100</f>
        <v>1.5841413654577598E-3</v>
      </c>
      <c r="J69" s="90">
        <f>(VLOOKUP($A68,'Occupancy Raw Data'!$B$8:$BE$51,'Occupancy Raw Data'!BC$3,FALSE))/100</f>
        <v>-1.3903415031040599E-2</v>
      </c>
      <c r="K69" s="92">
        <f>(VLOOKUP($A68,'Occupancy Raw Data'!$B$8:$BE$51,'Occupancy Raw Data'!BE$3,FALSE))/100</f>
        <v>-2.6898707030935099E-2</v>
      </c>
      <c r="M69" s="89">
        <f>(VLOOKUP($A68,'ADR Raw Data'!$B$6:$BE$49,'ADR Raw Data'!AT$1,FALSE))/100</f>
        <v>3.5769109412880702E-2</v>
      </c>
      <c r="N69" s="90">
        <f>(VLOOKUP($A68,'ADR Raw Data'!$B$6:$BE$49,'ADR Raw Data'!AU$1,FALSE))/100</f>
        <v>4.23956156740177E-2</v>
      </c>
      <c r="O69" s="90">
        <f>(VLOOKUP($A68,'ADR Raw Data'!$B$6:$BE$49,'ADR Raw Data'!AV$1,FALSE))/100</f>
        <v>7.4982976609263799E-2</v>
      </c>
      <c r="P69" s="90">
        <f>(VLOOKUP($A68,'ADR Raw Data'!$B$6:$BE$49,'ADR Raw Data'!AW$1,FALSE))/100</f>
        <v>5.2380539712650699E-2</v>
      </c>
      <c r="Q69" s="90">
        <f>(VLOOKUP($A68,'ADR Raw Data'!$B$6:$BE$49,'ADR Raw Data'!AX$1,FALSE))/100</f>
        <v>3.3906836858358901E-2</v>
      </c>
      <c r="R69" s="90">
        <f>(VLOOKUP($A68,'ADR Raw Data'!$B$6:$BE$49,'ADR Raw Data'!AY$1,FALSE))/100</f>
        <v>5.0885870101485098E-2</v>
      </c>
      <c r="S69" s="91">
        <f>(VLOOKUP($A68,'ADR Raw Data'!$B$6:$BE$49,'ADR Raw Data'!BA$1,FALSE))/100</f>
        <v>4.33908835611449E-2</v>
      </c>
      <c r="T69" s="91">
        <f>(VLOOKUP($A68,'ADR Raw Data'!$B$6:$BE$49,'ADR Raw Data'!BB$1,FALSE))/100</f>
        <v>3.5342252549012104E-2</v>
      </c>
      <c r="U69" s="90">
        <f>(VLOOKUP($A68,'ADR Raw Data'!$B$6:$BE$49,'ADR Raw Data'!BC$1,FALSE))/100</f>
        <v>3.9216799967529699E-2</v>
      </c>
      <c r="V69" s="92">
        <f>(VLOOKUP($A68,'ADR Raw Data'!$B$6:$BE$49,'ADR Raw Data'!BE$1,FALSE))/100</f>
        <v>4.71690638398964E-2</v>
      </c>
      <c r="X69" s="89">
        <f>(VLOOKUP($A68,'RevPAR Raw Data'!$B$6:$BE$49,'RevPAR Raw Data'!AT$1,FALSE))/100</f>
        <v>-2.57557686129543E-2</v>
      </c>
      <c r="Y69" s="90">
        <f>(VLOOKUP($A68,'RevPAR Raw Data'!$B$6:$BE$49,'RevPAR Raw Data'!AU$1,FALSE))/100</f>
        <v>-1.0150336211976601E-2</v>
      </c>
      <c r="Z69" s="90">
        <f>(VLOOKUP($A68,'RevPAR Raw Data'!$B$6:$BE$49,'RevPAR Raw Data'!AV$1,FALSE))/100</f>
        <v>4.3598780362277496E-2</v>
      </c>
      <c r="AA69" s="90">
        <f>(VLOOKUP($A68,'RevPAR Raw Data'!$B$6:$BE$49,'RevPAR Raw Data'!AW$1,FALSE))/100</f>
        <v>1.8114890878741699E-2</v>
      </c>
      <c r="AB69" s="90">
        <f>(VLOOKUP($A68,'RevPAR Raw Data'!$B$6:$BE$49,'RevPAR Raw Data'!AX$1,FALSE))/100</f>
        <v>4.1207359082560499E-2</v>
      </c>
      <c r="AC69" s="90">
        <f>(VLOOKUP($A68,'RevPAR Raw Data'!$B$6:$BE$49,'RevPAR Raw Data'!AY$1,FALSE))/100</f>
        <v>1.7257623651958199E-2</v>
      </c>
      <c r="AD69" s="91">
        <f>(VLOOKUP($A68,'RevPAR Raw Data'!$B$6:$BE$49,'RevPAR Raw Data'!BA$1,FALSE))/100</f>
        <v>1.2079832364528699E-2</v>
      </c>
      <c r="AE69" s="91">
        <f>(VLOOKUP($A68,'RevPAR Raw Data'!$B$6:$BE$49,'RevPAR Raw Data'!BB$1,FALSE))/100</f>
        <v>3.6982381038681199E-2</v>
      </c>
      <c r="AF69" s="90">
        <f>(VLOOKUP($A68,'RevPAR Raw Data'!$B$6:$BE$49,'RevPAR Raw Data'!BC$1,FALSE))/100</f>
        <v>2.47681374903512E-2</v>
      </c>
      <c r="AG69" s="92">
        <f>(VLOOKUP($A68,'RevPAR Raw Data'!$B$6:$BE$49,'RevPAR Raw Data'!BE$1,FALSE))/100</f>
        <v>1.90015699798084E-2</v>
      </c>
    </row>
    <row r="70" spans="1:33">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c r="A71" s="116" t="s">
        <v>24</v>
      </c>
      <c r="B71" s="117">
        <f>(VLOOKUP($A71,'Occupancy Raw Data'!$B$8:$BE$45,'Occupancy Raw Data'!AG$3,FALSE))/100</f>
        <v>0.485556464811783</v>
      </c>
      <c r="C71" s="118">
        <f>(VLOOKUP($A71,'Occupancy Raw Data'!$B$8:$BE$45,'Occupancy Raw Data'!AH$3,FALSE))/100</f>
        <v>0.63371522094926303</v>
      </c>
      <c r="D71" s="118">
        <f>(VLOOKUP($A71,'Occupancy Raw Data'!$B$8:$BE$45,'Occupancy Raw Data'!AI$3,FALSE))/100</f>
        <v>0.69226677577741402</v>
      </c>
      <c r="E71" s="118">
        <f>(VLOOKUP($A71,'Occupancy Raw Data'!$B$8:$BE$45,'Occupancy Raw Data'!AJ$3,FALSE))/100</f>
        <v>0.6927577741407519</v>
      </c>
      <c r="F71" s="118">
        <f>(VLOOKUP($A71,'Occupancy Raw Data'!$B$8:$BE$45,'Occupancy Raw Data'!AK$3,FALSE))/100</f>
        <v>0.62626841243862497</v>
      </c>
      <c r="G71" s="119">
        <f>(VLOOKUP($A71,'Occupancy Raw Data'!$B$8:$BE$45,'Occupancy Raw Data'!AL$3,FALSE))/100</f>
        <v>0.62611292962356702</v>
      </c>
      <c r="H71" s="99">
        <f>(VLOOKUP($A71,'Occupancy Raw Data'!$B$8:$BE$45,'Occupancy Raw Data'!AN$3,FALSE))/100</f>
        <v>0.61039279869067098</v>
      </c>
      <c r="I71" s="99">
        <f>(VLOOKUP($A71,'Occupancy Raw Data'!$B$8:$BE$45,'Occupancy Raw Data'!AO$3,FALSE))/100</f>
        <v>0.65871522094926305</v>
      </c>
      <c r="J71" s="119">
        <f>(VLOOKUP($A71,'Occupancy Raw Data'!$B$8:$BE$45,'Occupancy Raw Data'!AP$3,FALSE))/100</f>
        <v>0.63455400981996701</v>
      </c>
      <c r="K71" s="120">
        <f>(VLOOKUP($A71,'Occupancy Raw Data'!$B$8:$BE$45,'Occupancy Raw Data'!AR$3,FALSE))/100</f>
        <v>0.62852466682253894</v>
      </c>
      <c r="M71" s="121">
        <f>VLOOKUP($A71,'ADR Raw Data'!$B$6:$BE$43,'ADR Raw Data'!AG$1,FALSE)</f>
        <v>142.12301929720999</v>
      </c>
      <c r="N71" s="122">
        <f>VLOOKUP($A71,'ADR Raw Data'!$B$6:$BE$43,'ADR Raw Data'!AH$1,FALSE)</f>
        <v>151.180482308884</v>
      </c>
      <c r="O71" s="122">
        <f>VLOOKUP($A71,'ADR Raw Data'!$B$6:$BE$43,'ADR Raw Data'!AI$1,FALSE)</f>
        <v>155.891409657781</v>
      </c>
      <c r="P71" s="122">
        <f>VLOOKUP($A71,'ADR Raw Data'!$B$6:$BE$43,'ADR Raw Data'!AJ$1,FALSE)</f>
        <v>149.411902427499</v>
      </c>
      <c r="Q71" s="122">
        <f>VLOOKUP($A71,'ADR Raw Data'!$B$6:$BE$43,'ADR Raw Data'!AK$1,FALSE)</f>
        <v>140.18311185156099</v>
      </c>
      <c r="R71" s="123">
        <f>VLOOKUP($A71,'ADR Raw Data'!$B$6:$BE$43,'ADR Raw Data'!AL$1,FALSE)</f>
        <v>148.22600109788101</v>
      </c>
      <c r="S71" s="122">
        <f>VLOOKUP($A71,'ADR Raw Data'!$B$6:$BE$43,'ADR Raw Data'!AN$1,FALSE)</f>
        <v>146.83691848773199</v>
      </c>
      <c r="T71" s="122">
        <f>VLOOKUP($A71,'ADR Raw Data'!$B$6:$BE$43,'ADR Raw Data'!AO$1,FALSE)</f>
        <v>152.21496490465199</v>
      </c>
      <c r="U71" s="123">
        <f>VLOOKUP($A71,'ADR Raw Data'!$B$6:$BE$43,'ADR Raw Data'!AP$1,FALSE)</f>
        <v>149.62832865847699</v>
      </c>
      <c r="V71" s="124">
        <f>VLOOKUP($A71,'ADR Raw Data'!$B$6:$BE$43,'ADR Raw Data'!AR$1,FALSE)</f>
        <v>148.630509634699</v>
      </c>
      <c r="X71" s="121">
        <f>VLOOKUP($A71,'RevPAR Raw Data'!$B$6:$BE$43,'RevPAR Raw Data'!AG$1,FALSE)</f>
        <v>69.008750818330597</v>
      </c>
      <c r="Y71" s="122">
        <f>VLOOKUP($A71,'RevPAR Raw Data'!$B$6:$BE$43,'RevPAR Raw Data'!AH$1,FALSE)</f>
        <v>95.805372749590802</v>
      </c>
      <c r="Z71" s="122">
        <f>VLOOKUP($A71,'RevPAR Raw Data'!$B$6:$BE$43,'RevPAR Raw Data'!AI$1,FALSE)</f>
        <v>107.918443535188</v>
      </c>
      <c r="AA71" s="122">
        <f>VLOOKUP($A71,'RevPAR Raw Data'!$B$6:$BE$43,'RevPAR Raw Data'!AJ$1,FALSE)</f>
        <v>103.50625695581</v>
      </c>
      <c r="AB71" s="122">
        <f>VLOOKUP($A71,'RevPAR Raw Data'!$B$6:$BE$43,'RevPAR Raw Data'!AK$1,FALSE)</f>
        <v>87.792254909983598</v>
      </c>
      <c r="AC71" s="123">
        <f>VLOOKUP($A71,'RevPAR Raw Data'!$B$6:$BE$43,'RevPAR Raw Data'!AL$1,FALSE)</f>
        <v>92.806215793780595</v>
      </c>
      <c r="AD71" s="122">
        <f>VLOOKUP($A71,'RevPAR Raw Data'!$B$6:$BE$43,'RevPAR Raw Data'!AN$1,FALSE)</f>
        <v>89.6281976268412</v>
      </c>
      <c r="AE71" s="122">
        <f>VLOOKUP($A71,'RevPAR Raw Data'!$B$6:$BE$43,'RevPAR Raw Data'!AO$1,FALSE)</f>
        <v>100.26631423895201</v>
      </c>
      <c r="AF71" s="123">
        <f>VLOOKUP($A71,'RevPAR Raw Data'!$B$6:$BE$43,'RevPAR Raw Data'!AP$1,FALSE)</f>
        <v>94.947255932896795</v>
      </c>
      <c r="AG71" s="124">
        <f>VLOOKUP($A71,'RevPAR Raw Data'!$B$6:$BE$43,'RevPAR Raw Data'!AR$1,FALSE)</f>
        <v>93.417941547813797</v>
      </c>
    </row>
    <row r="72" spans="1:33" ht="14.25">
      <c r="A72" s="101" t="s">
        <v>123</v>
      </c>
      <c r="B72" s="89">
        <f>(VLOOKUP($A71,'Occupancy Raw Data'!$B$8:$BE$51,'Occupancy Raw Data'!AT$3,FALSE))/100</f>
        <v>-1.0295762417931899E-2</v>
      </c>
      <c r="C72" s="90">
        <f>(VLOOKUP($A71,'Occupancy Raw Data'!$B$8:$BE$51,'Occupancy Raw Data'!AU$3,FALSE))/100</f>
        <v>-4.4079196094273403E-2</v>
      </c>
      <c r="D72" s="90">
        <f>(VLOOKUP($A71,'Occupancy Raw Data'!$B$8:$BE$51,'Occupancy Raw Data'!AV$3,FALSE))/100</f>
        <v>-3.6148009709044998E-2</v>
      </c>
      <c r="E72" s="90">
        <f>(VLOOKUP($A71,'Occupancy Raw Data'!$B$8:$BE$51,'Occupancy Raw Data'!AW$3,FALSE))/100</f>
        <v>-3.0891038379962498E-2</v>
      </c>
      <c r="F72" s="90">
        <f>(VLOOKUP($A71,'Occupancy Raw Data'!$B$8:$BE$51,'Occupancy Raw Data'!AX$3,FALSE))/100</f>
        <v>5.9047088170502998E-2</v>
      </c>
      <c r="G72" s="90">
        <f>(VLOOKUP($A71,'Occupancy Raw Data'!$B$8:$BE$51,'Occupancy Raw Data'!AY$3,FALSE))/100</f>
        <v>-1.4915228301641398E-2</v>
      </c>
      <c r="H72" s="91">
        <f>(VLOOKUP($A71,'Occupancy Raw Data'!$B$8:$BE$51,'Occupancy Raw Data'!BA$3,FALSE))/100</f>
        <v>1.8832993956591298E-2</v>
      </c>
      <c r="I72" s="91">
        <f>(VLOOKUP($A71,'Occupancy Raw Data'!$B$8:$BE$51,'Occupancy Raw Data'!BB$3,FALSE))/100</f>
        <v>6.2203235256523402E-2</v>
      </c>
      <c r="J72" s="90">
        <f>(VLOOKUP($A71,'Occupancy Raw Data'!$B$8:$BE$51,'Occupancy Raw Data'!BC$3,FALSE))/100</f>
        <v>4.08921587883148E-2</v>
      </c>
      <c r="K72" s="92">
        <f>(VLOOKUP($A71,'Occupancy Raw Data'!$B$8:$BE$51,'Occupancy Raw Data'!BE$3,FALSE))/100</f>
        <v>5.5892317027807703E-4</v>
      </c>
      <c r="M72" s="89">
        <f>(VLOOKUP($A71,'ADR Raw Data'!$B$6:$BE$49,'ADR Raw Data'!AT$1,FALSE))/100</f>
        <v>3.0751043025668001E-2</v>
      </c>
      <c r="N72" s="90">
        <f>(VLOOKUP($A71,'ADR Raw Data'!$B$6:$BE$49,'ADR Raw Data'!AU$1,FALSE))/100</f>
        <v>1.66370373982105E-2</v>
      </c>
      <c r="O72" s="90">
        <f>(VLOOKUP($A71,'ADR Raw Data'!$B$6:$BE$49,'ADR Raw Data'!AV$1,FALSE))/100</f>
        <v>1.20966952304649E-2</v>
      </c>
      <c r="P72" s="90">
        <f>(VLOOKUP($A71,'ADR Raw Data'!$B$6:$BE$49,'ADR Raw Data'!AW$1,FALSE))/100</f>
        <v>-2.9655402641771602E-3</v>
      </c>
      <c r="Q72" s="90">
        <f>(VLOOKUP($A71,'ADR Raw Data'!$B$6:$BE$49,'ADR Raw Data'!AX$1,FALSE))/100</f>
        <v>4.6947513804856096E-3</v>
      </c>
      <c r="R72" s="90">
        <f>(VLOOKUP($A71,'ADR Raw Data'!$B$6:$BE$49,'ADR Raw Data'!AY$1,FALSE))/100</f>
        <v>9.7894737224842997E-3</v>
      </c>
      <c r="S72" s="91">
        <f>(VLOOKUP($A71,'ADR Raw Data'!$B$6:$BE$49,'ADR Raw Data'!BA$1,FALSE))/100</f>
        <v>1.0255914769777099E-3</v>
      </c>
      <c r="T72" s="91">
        <f>(VLOOKUP($A71,'ADR Raw Data'!$B$6:$BE$49,'ADR Raw Data'!BB$1,FALSE))/100</f>
        <v>2.3557388264787801E-2</v>
      </c>
      <c r="U72" s="90">
        <f>(VLOOKUP($A71,'ADR Raw Data'!$B$6:$BE$49,'ADR Raw Data'!BC$1,FALSE))/100</f>
        <v>1.2942153675519701E-2</v>
      </c>
      <c r="V72" s="92">
        <f>(VLOOKUP($A71,'ADR Raw Data'!$B$6:$BE$49,'ADR Raw Data'!BE$1,FALSE))/100</f>
        <v>1.07742207876458E-2</v>
      </c>
      <c r="X72" s="89">
        <f>(VLOOKUP($A71,'RevPAR Raw Data'!$B$6:$BE$49,'RevPAR Raw Data'!AT$1,FALSE))/100</f>
        <v>2.01386751746402E-2</v>
      </c>
      <c r="Y72" s="90">
        <f>(VLOOKUP($A71,'RevPAR Raw Data'!$B$6:$BE$49,'RevPAR Raw Data'!AU$1,FALSE))/100</f>
        <v>-2.8175505929966298E-2</v>
      </c>
      <c r="Z72" s="90">
        <f>(VLOOKUP($A71,'RevPAR Raw Data'!$B$6:$BE$49,'RevPAR Raw Data'!AV$1,FALSE))/100</f>
        <v>-2.4488585935218202E-2</v>
      </c>
      <c r="AA72" s="90">
        <f>(VLOOKUP($A71,'RevPAR Raw Data'!$B$6:$BE$49,'RevPAR Raw Data'!AW$1,FALSE))/100</f>
        <v>-3.37649700260216E-2</v>
      </c>
      <c r="AB72" s="90">
        <f>(VLOOKUP($A71,'RevPAR Raw Data'!$B$6:$BE$49,'RevPAR Raw Data'!AX$1,FALSE))/100</f>
        <v>6.4019050949690695E-2</v>
      </c>
      <c r="AC72" s="90">
        <f>(VLOOKUP($A71,'RevPAR Raw Data'!$B$6:$BE$49,'RevPAR Raw Data'!AY$1,FALSE))/100</f>
        <v>-5.2717668146809501E-3</v>
      </c>
      <c r="AD72" s="91">
        <f>(VLOOKUP($A71,'RevPAR Raw Data'!$B$6:$BE$49,'RevPAR Raw Data'!BA$1,FALSE))/100</f>
        <v>1.9877900391656898E-2</v>
      </c>
      <c r="AE72" s="91">
        <f>(VLOOKUP($A71,'RevPAR Raw Data'!$B$6:$BE$49,'RevPAR Raw Data'!BB$1,FALSE))/100</f>
        <v>8.7225969285575009E-2</v>
      </c>
      <c r="AF72" s="90">
        <f>(VLOOKUP($A71,'RevPAR Raw Data'!$B$6:$BE$49,'RevPAR Raw Data'!BC$1,FALSE))/100</f>
        <v>5.4363545066996706E-2</v>
      </c>
      <c r="AG72" s="92">
        <f>(VLOOKUP($A71,'RevPAR Raw Data'!$B$6:$BE$49,'RevPAR Raw Data'!BE$1,FALSE))/100</f>
        <v>1.13391659195638E-2</v>
      </c>
    </row>
    <row r="73" spans="1:33">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c r="A74" s="116" t="s">
        <v>27</v>
      </c>
      <c r="B74" s="117">
        <f>(VLOOKUP($A74,'Occupancy Raw Data'!$B$8:$BE$45,'Occupancy Raw Data'!AG$3,FALSE))/100</f>
        <v>0.51612903225806395</v>
      </c>
      <c r="C74" s="118">
        <f>(VLOOKUP($A74,'Occupancy Raw Data'!$B$8:$BE$45,'Occupancy Raw Data'!AH$3,FALSE))/100</f>
        <v>0.59655324790101605</v>
      </c>
      <c r="D74" s="118">
        <f>(VLOOKUP($A74,'Occupancy Raw Data'!$B$8:$BE$45,'Occupancy Raw Data'!AI$3,FALSE))/100</f>
        <v>0.64549270879363607</v>
      </c>
      <c r="E74" s="118">
        <f>(VLOOKUP($A74,'Occupancy Raw Data'!$B$8:$BE$45,'Occupancy Raw Data'!AJ$3,FALSE))/100</f>
        <v>0.67794410075121503</v>
      </c>
      <c r="F74" s="118">
        <f>(VLOOKUP($A74,'Occupancy Raw Data'!$B$8:$BE$45,'Occupancy Raw Data'!AK$3,FALSE))/100</f>
        <v>0.67029385771100292</v>
      </c>
      <c r="G74" s="119">
        <f>(VLOOKUP($A74,'Occupancy Raw Data'!$B$8:$BE$45,'Occupancy Raw Data'!AL$3,FALSE))/100</f>
        <v>0.62128258948298698</v>
      </c>
      <c r="H74" s="99">
        <f>(VLOOKUP($A74,'Occupancy Raw Data'!$B$8:$BE$45,'Occupancy Raw Data'!AN$3,FALSE))/100</f>
        <v>0.78419133893062298</v>
      </c>
      <c r="I74" s="99">
        <f>(VLOOKUP($A74,'Occupancy Raw Data'!$B$8:$BE$45,'Occupancy Raw Data'!AO$3,FALSE))/100</f>
        <v>0.81675320371188609</v>
      </c>
      <c r="J74" s="119">
        <f>(VLOOKUP($A74,'Occupancy Raw Data'!$B$8:$BE$45,'Occupancy Raw Data'!AP$3,FALSE))/100</f>
        <v>0.80047227132125398</v>
      </c>
      <c r="K74" s="120">
        <f>(VLOOKUP($A74,'Occupancy Raw Data'!$B$8:$BE$45,'Occupancy Raw Data'!AR$3,FALSE))/100</f>
        <v>0.67247964143677708</v>
      </c>
      <c r="M74" s="121">
        <f>VLOOKUP($A74,'ADR Raw Data'!$B$6:$BE$43,'ADR Raw Data'!AG$1,FALSE)</f>
        <v>93.702974101027294</v>
      </c>
      <c r="N74" s="122">
        <f>VLOOKUP($A74,'ADR Raw Data'!$B$6:$BE$43,'ADR Raw Data'!AH$1,FALSE)</f>
        <v>98.217508796296201</v>
      </c>
      <c r="O74" s="122">
        <f>VLOOKUP($A74,'ADR Raw Data'!$B$6:$BE$43,'ADR Raw Data'!AI$1,FALSE)</f>
        <v>102.447959952079</v>
      </c>
      <c r="P74" s="122">
        <f>VLOOKUP($A74,'ADR Raw Data'!$B$6:$BE$43,'ADR Raw Data'!AJ$1,FALSE)</f>
        <v>103.43196358007</v>
      </c>
      <c r="Q74" s="122">
        <f>VLOOKUP($A74,'ADR Raw Data'!$B$6:$BE$43,'ADR Raw Data'!AK$1,FALSE)</f>
        <v>103.733936135146</v>
      </c>
      <c r="R74" s="123">
        <f>VLOOKUP($A74,'ADR Raw Data'!$B$6:$BE$43,'ADR Raw Data'!AL$1,FALSE)</f>
        <v>100.67480578251499</v>
      </c>
      <c r="S74" s="122">
        <f>VLOOKUP($A74,'ADR Raw Data'!$B$6:$BE$43,'ADR Raw Data'!AN$1,FALSE)</f>
        <v>121.93540712826599</v>
      </c>
      <c r="T74" s="122">
        <f>VLOOKUP($A74,'ADR Raw Data'!$B$6:$BE$43,'ADR Raw Data'!AO$1,FALSE)</f>
        <v>123.177270145064</v>
      </c>
      <c r="U74" s="123">
        <f>VLOOKUP($A74,'ADR Raw Data'!$B$6:$BE$43,'ADR Raw Data'!AP$1,FALSE)</f>
        <v>122.56896786102401</v>
      </c>
      <c r="V74" s="124">
        <f>VLOOKUP($A74,'ADR Raw Data'!$B$6:$BE$43,'ADR Raw Data'!AR$1,FALSE)</f>
        <v>108.12088128652201</v>
      </c>
      <c r="X74" s="121">
        <f>VLOOKUP($A74,'RevPAR Raw Data'!$B$6:$BE$43,'RevPAR Raw Data'!AG$1,FALSE)</f>
        <v>48.362825342465698</v>
      </c>
      <c r="Y74" s="122">
        <f>VLOOKUP($A74,'RevPAR Raw Data'!$B$6:$BE$43,'RevPAR Raw Data'!AH$1,FALSE)</f>
        <v>58.591973873177103</v>
      </c>
      <c r="Z74" s="122">
        <f>VLOOKUP($A74,'RevPAR Raw Data'!$B$6:$BE$43,'RevPAR Raw Data'!AI$1,FALSE)</f>
        <v>66.129411179849697</v>
      </c>
      <c r="AA74" s="122">
        <f>VLOOKUP($A74,'RevPAR Raw Data'!$B$6:$BE$43,'RevPAR Raw Data'!AJ$1,FALSE)</f>
        <v>70.121089538223501</v>
      </c>
      <c r="AB74" s="122">
        <f>VLOOKUP($A74,'RevPAR Raw Data'!$B$6:$BE$43,'RevPAR Raw Data'!AK$1,FALSE)</f>
        <v>69.532220227574001</v>
      </c>
      <c r="AC74" s="123">
        <f>VLOOKUP($A74,'RevPAR Raw Data'!$B$6:$BE$43,'RevPAR Raw Data'!AL$1,FALSE)</f>
        <v>62.547504032257997</v>
      </c>
      <c r="AD74" s="122">
        <f>VLOOKUP($A74,'RevPAR Raw Data'!$B$6:$BE$43,'RevPAR Raw Data'!AN$1,FALSE)</f>
        <v>95.620690178965901</v>
      </c>
      <c r="AE74" s="122">
        <f>VLOOKUP($A74,'RevPAR Raw Data'!$B$6:$BE$43,'RevPAR Raw Data'!AO$1,FALSE)</f>
        <v>100.605430015466</v>
      </c>
      <c r="AF74" s="123">
        <f>VLOOKUP($A74,'RevPAR Raw Data'!$B$6:$BE$43,'RevPAR Raw Data'!AP$1,FALSE)</f>
        <v>98.113060097216007</v>
      </c>
      <c r="AG74" s="124">
        <f>VLOOKUP($A74,'RevPAR Raw Data'!$B$6:$BE$43,'RevPAR Raw Data'!AR$1,FALSE)</f>
        <v>72.709091479388903</v>
      </c>
    </row>
    <row r="75" spans="1:33" ht="14.25">
      <c r="A75" s="101" t="s">
        <v>123</v>
      </c>
      <c r="B75" s="89">
        <f>(VLOOKUP($A74,'Occupancy Raw Data'!$B$8:$BE$51,'Occupancy Raw Data'!AT$3,FALSE))/100</f>
        <v>-3.0427333144362301E-2</v>
      </c>
      <c r="C75" s="90">
        <f>(VLOOKUP($A74,'Occupancy Raw Data'!$B$8:$BE$51,'Occupancy Raw Data'!AU$3,FALSE))/100</f>
        <v>-4.6719043394129002E-2</v>
      </c>
      <c r="D75" s="90">
        <f>(VLOOKUP($A74,'Occupancy Raw Data'!$B$8:$BE$51,'Occupancy Raw Data'!AV$3,FALSE))/100</f>
        <v>-3.5983034709013699E-2</v>
      </c>
      <c r="E75" s="90">
        <f>(VLOOKUP($A74,'Occupancy Raw Data'!$B$8:$BE$51,'Occupancy Raw Data'!AW$3,FALSE))/100</f>
        <v>-2.97409262487725E-2</v>
      </c>
      <c r="F75" s="90">
        <f>(VLOOKUP($A74,'Occupancy Raw Data'!$B$8:$BE$51,'Occupancy Raw Data'!AX$3,FALSE))/100</f>
        <v>-3.1772119116366501E-2</v>
      </c>
      <c r="G75" s="90">
        <f>(VLOOKUP($A74,'Occupancy Raw Data'!$B$8:$BE$51,'Occupancy Raw Data'!AY$3,FALSE))/100</f>
        <v>-3.4890781825600403E-2</v>
      </c>
      <c r="H75" s="91">
        <f>(VLOOKUP($A74,'Occupancy Raw Data'!$B$8:$BE$51,'Occupancy Raw Data'!BA$3,FALSE))/100</f>
        <v>5.4595644677755899E-2</v>
      </c>
      <c r="I75" s="91">
        <f>(VLOOKUP($A74,'Occupancy Raw Data'!$B$8:$BE$51,'Occupancy Raw Data'!BB$3,FALSE))/100</f>
        <v>9.4264111822839294E-2</v>
      </c>
      <c r="J75" s="90">
        <f>(VLOOKUP($A74,'Occupancy Raw Data'!$B$8:$BE$51,'Occupancy Raw Data'!BC$3,FALSE))/100</f>
        <v>7.4467159153233403E-2</v>
      </c>
      <c r="K75" s="92">
        <f>(VLOOKUP($A74,'Occupancy Raw Data'!$B$8:$BE$51,'Occupancy Raw Data'!BE$3,FALSE))/100</f>
        <v>-2.86334755173508E-4</v>
      </c>
      <c r="M75" s="89">
        <f>(VLOOKUP($A74,'ADR Raw Data'!$B$6:$BE$49,'ADR Raw Data'!AT$1,FALSE))/100</f>
        <v>1.7824716407527899E-3</v>
      </c>
      <c r="N75" s="90">
        <f>(VLOOKUP($A74,'ADR Raw Data'!$B$6:$BE$49,'ADR Raw Data'!AU$1,FALSE))/100</f>
        <v>-8.8132958407716195E-3</v>
      </c>
      <c r="O75" s="90">
        <f>(VLOOKUP($A74,'ADR Raw Data'!$B$6:$BE$49,'ADR Raw Data'!AV$1,FALSE))/100</f>
        <v>6.5272979453431905E-3</v>
      </c>
      <c r="P75" s="90">
        <f>(VLOOKUP($A74,'ADR Raw Data'!$B$6:$BE$49,'ADR Raw Data'!AW$1,FALSE))/100</f>
        <v>6.8324905921307195E-3</v>
      </c>
      <c r="Q75" s="90">
        <f>(VLOOKUP($A74,'ADR Raw Data'!$B$6:$BE$49,'ADR Raw Data'!AX$1,FALSE))/100</f>
        <v>1.07265646485563E-2</v>
      </c>
      <c r="R75" s="90">
        <f>(VLOOKUP($A74,'ADR Raw Data'!$B$6:$BE$49,'ADR Raw Data'!AY$1,FALSE))/100</f>
        <v>3.8946304655001402E-3</v>
      </c>
      <c r="S75" s="91">
        <f>(VLOOKUP($A74,'ADR Raw Data'!$B$6:$BE$49,'ADR Raw Data'!BA$1,FALSE))/100</f>
        <v>8.3837833466220188E-2</v>
      </c>
      <c r="T75" s="91">
        <f>(VLOOKUP($A74,'ADR Raw Data'!$B$6:$BE$49,'ADR Raw Data'!BB$1,FALSE))/100</f>
        <v>8.5594808177123005E-2</v>
      </c>
      <c r="U75" s="90">
        <f>(VLOOKUP($A74,'ADR Raw Data'!$B$6:$BE$49,'ADR Raw Data'!BC$1,FALSE))/100</f>
        <v>8.4823159260614997E-2</v>
      </c>
      <c r="V75" s="92">
        <f>(VLOOKUP($A74,'ADR Raw Data'!$B$6:$BE$49,'ADR Raw Data'!BE$1,FALSE))/100</f>
        <v>3.6601366849989402E-2</v>
      </c>
      <c r="X75" s="89">
        <f>(VLOOKUP($A74,'RevPAR Raw Data'!$B$6:$BE$49,'RevPAR Raw Data'!AT$1,FALSE))/100</f>
        <v>-2.8699097362043097E-2</v>
      </c>
      <c r="Y75" s="90">
        <f>(VLOOKUP($A74,'RevPAR Raw Data'!$B$6:$BE$49,'RevPAR Raw Data'!AU$1,FALSE))/100</f>
        <v>-5.5120590484070302E-2</v>
      </c>
      <c r="Z75" s="90">
        <f>(VLOOKUP($A74,'RevPAR Raw Data'!$B$6:$BE$49,'RevPAR Raw Data'!AV$1,FALSE))/100</f>
        <v>-2.9690608752193901E-2</v>
      </c>
      <c r="AA75" s="90">
        <f>(VLOOKUP($A74,'RevPAR Raw Data'!$B$6:$BE$49,'RevPAR Raw Data'!AW$1,FALSE))/100</f>
        <v>-2.3111640255437702E-2</v>
      </c>
      <c r="AB75" s="90">
        <f>(VLOOKUP($A74,'RevPAR Raw Data'!$B$6:$BE$49,'RevPAR Raw Data'!AX$1,FALSE))/100</f>
        <v>-2.13863601575334E-2</v>
      </c>
      <c r="AC75" s="90">
        <f>(VLOOKUP($A74,'RevPAR Raw Data'!$B$6:$BE$49,'RevPAR Raw Data'!AY$1,FALSE))/100</f>
        <v>-3.11320380619633E-2</v>
      </c>
      <c r="AD75" s="91">
        <f>(VLOOKUP($A74,'RevPAR Raw Data'!$B$6:$BE$49,'RevPAR Raw Data'!BA$1,FALSE))/100</f>
        <v>0.14301065871044999</v>
      </c>
      <c r="AE75" s="91">
        <f>(VLOOKUP($A74,'RevPAR Raw Data'!$B$6:$BE$49,'RevPAR Raw Data'!BB$1,FALSE))/100</f>
        <v>0.18792743856942501</v>
      </c>
      <c r="AF75" s="90">
        <f>(VLOOKUP($A74,'RevPAR Raw Data'!$B$6:$BE$49,'RevPAR Raw Data'!BC$1,FALSE))/100</f>
        <v>0.16560685811438799</v>
      </c>
      <c r="AG75" s="92">
        <f>(VLOOKUP($A74,'RevPAR Raw Data'!$B$6:$BE$49,'RevPAR Raw Data'!BE$1,FALSE))/100</f>
        <v>3.6304551851399795E-2</v>
      </c>
    </row>
    <row r="76" spans="1:33">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c r="A77" s="116" t="s">
        <v>86</v>
      </c>
      <c r="B77" s="117">
        <f>(VLOOKUP($A77,'Occupancy Raw Data'!$B$8:$BE$45,'Occupancy Raw Data'!AG$3,FALSE))/100</f>
        <v>0.54405235408380304</v>
      </c>
      <c r="C77" s="118">
        <f>(VLOOKUP($A77,'Occupancy Raw Data'!$B$8:$BE$45,'Occupancy Raw Data'!AH$3,FALSE))/100</f>
        <v>0.720007399870502</v>
      </c>
      <c r="D77" s="118">
        <f>(VLOOKUP($A77,'Occupancy Raw Data'!$B$8:$BE$45,'Occupancy Raw Data'!AI$3,FALSE))/100</f>
        <v>0.81171954490796394</v>
      </c>
      <c r="E77" s="118">
        <f>(VLOOKUP($A77,'Occupancy Raw Data'!$B$8:$BE$45,'Occupancy Raw Data'!AJ$3,FALSE))/100</f>
        <v>0.81389325686800407</v>
      </c>
      <c r="F77" s="118">
        <f>(VLOOKUP($A77,'Occupancy Raw Data'!$B$8:$BE$45,'Occupancy Raw Data'!AK$3,FALSE))/100</f>
        <v>0.72139487558967696</v>
      </c>
      <c r="G77" s="119">
        <f>(VLOOKUP($A77,'Occupancy Raw Data'!$B$8:$BE$45,'Occupancy Raw Data'!AL$3,FALSE))/100</f>
        <v>0.72221348626399007</v>
      </c>
      <c r="H77" s="99">
        <f>(VLOOKUP($A77,'Occupancy Raw Data'!$B$8:$BE$45,'Occupancy Raw Data'!AN$3,FALSE))/100</f>
        <v>0.68423365091110899</v>
      </c>
      <c r="I77" s="99">
        <f>(VLOOKUP($A77,'Occupancy Raw Data'!$B$8:$BE$45,'Occupancy Raw Data'!AO$3,FALSE))/100</f>
        <v>0.70356581259827911</v>
      </c>
      <c r="J77" s="119">
        <f>(VLOOKUP($A77,'Occupancy Raw Data'!$B$8:$BE$45,'Occupancy Raw Data'!AP$3,FALSE))/100</f>
        <v>0.69389973175469388</v>
      </c>
      <c r="K77" s="120">
        <f>(VLOOKUP($A77,'Occupancy Raw Data'!$B$8:$BE$45,'Occupancy Raw Data'!AR$3,FALSE))/100</f>
        <v>0.7141238421184769</v>
      </c>
      <c r="M77" s="121">
        <f>VLOOKUP($A77,'ADR Raw Data'!$B$6:$BE$43,'ADR Raw Data'!AG$1,FALSE)</f>
        <v>116.87760275428199</v>
      </c>
      <c r="N77" s="122">
        <f>VLOOKUP($A77,'ADR Raw Data'!$B$6:$BE$43,'ADR Raw Data'!AH$1,FALSE)</f>
        <v>144.465227710688</v>
      </c>
      <c r="O77" s="122">
        <f>VLOOKUP($A77,'ADR Raw Data'!$B$6:$BE$43,'ADR Raw Data'!AI$1,FALSE)</f>
        <v>158.95194034527901</v>
      </c>
      <c r="P77" s="122">
        <f>VLOOKUP($A77,'ADR Raw Data'!$B$6:$BE$43,'ADR Raw Data'!AJ$1,FALSE)</f>
        <v>154.948966359813</v>
      </c>
      <c r="Q77" s="122">
        <f>VLOOKUP($A77,'ADR Raw Data'!$B$6:$BE$43,'ADR Raw Data'!AK$1,FALSE)</f>
        <v>133.005879599948</v>
      </c>
      <c r="R77" s="123">
        <f>VLOOKUP($A77,'ADR Raw Data'!$B$6:$BE$43,'ADR Raw Data'!AL$1,FALSE)</f>
        <v>143.63886947110899</v>
      </c>
      <c r="S77" s="122">
        <f>VLOOKUP($A77,'ADR Raw Data'!$B$6:$BE$43,'ADR Raw Data'!AN$1,FALSE)</f>
        <v>114.764614890668</v>
      </c>
      <c r="T77" s="122">
        <f>VLOOKUP($A77,'ADR Raw Data'!$B$6:$BE$43,'ADR Raw Data'!AO$1,FALSE)</f>
        <v>112.25614560394401</v>
      </c>
      <c r="U77" s="123">
        <f>VLOOKUP($A77,'ADR Raw Data'!$B$6:$BE$43,'ADR Raw Data'!AP$1,FALSE)</f>
        <v>113.492908654647</v>
      </c>
      <c r="V77" s="124">
        <f>VLOOKUP($A77,'ADR Raw Data'!$B$6:$BE$43,'ADR Raw Data'!AR$1,FALSE)</f>
        <v>135.26966318331301</v>
      </c>
      <c r="X77" s="121">
        <f>VLOOKUP($A77,'RevPAR Raw Data'!$B$6:$BE$43,'RevPAR Raw Data'!AG$1,FALSE)</f>
        <v>63.5875349181389</v>
      </c>
      <c r="Y77" s="122">
        <f>VLOOKUP($A77,'RevPAR Raw Data'!$B$6:$BE$43,'RevPAR Raw Data'!AH$1,FALSE)</f>
        <v>104.016032975672</v>
      </c>
      <c r="Z77" s="122">
        <f>VLOOKUP($A77,'RevPAR Raw Data'!$B$6:$BE$43,'RevPAR Raw Data'!AI$1,FALSE)</f>
        <v>129.02439667930801</v>
      </c>
      <c r="AA77" s="122">
        <f>VLOOKUP($A77,'RevPAR Raw Data'!$B$6:$BE$43,'RevPAR Raw Data'!AJ$1,FALSE)</f>
        <v>126.111918878919</v>
      </c>
      <c r="AB77" s="122">
        <f>VLOOKUP($A77,'RevPAR Raw Data'!$B$6:$BE$43,'RevPAR Raw Data'!AK$1,FALSE)</f>
        <v>95.949759966700498</v>
      </c>
      <c r="AC77" s="123">
        <f>VLOOKUP($A77,'RevPAR Raw Data'!$B$6:$BE$43,'RevPAR Raw Data'!AL$1,FALSE)</f>
        <v>103.737928683748</v>
      </c>
      <c r="AD77" s="122">
        <f>VLOOKUP($A77,'RevPAR Raw Data'!$B$6:$BE$43,'RevPAR Raw Data'!AN$1,FALSE)</f>
        <v>78.525811442049701</v>
      </c>
      <c r="AE77" s="122">
        <f>VLOOKUP($A77,'RevPAR Raw Data'!$B$6:$BE$43,'RevPAR Raw Data'!AO$1,FALSE)</f>
        <v>78.979586300989695</v>
      </c>
      <c r="AF77" s="123">
        <f>VLOOKUP($A77,'RevPAR Raw Data'!$B$6:$BE$43,'RevPAR Raw Data'!AP$1,FALSE)</f>
        <v>78.752698871519698</v>
      </c>
      <c r="AG77" s="124">
        <f>VLOOKUP($A77,'RevPAR Raw Data'!$B$6:$BE$43,'RevPAR Raw Data'!AR$1,FALSE)</f>
        <v>96.599291594539906</v>
      </c>
    </row>
    <row r="78" spans="1:33" ht="14.25">
      <c r="A78" s="101" t="s">
        <v>123</v>
      </c>
      <c r="B78" s="89">
        <f>(VLOOKUP($A77,'Occupancy Raw Data'!$B$8:$BE$51,'Occupancy Raw Data'!AT$3,FALSE))/100</f>
        <v>-5.6638855750408001E-2</v>
      </c>
      <c r="C78" s="90">
        <f>(VLOOKUP($A77,'Occupancy Raw Data'!$B$8:$BE$51,'Occupancy Raw Data'!AU$3,FALSE))/100</f>
        <v>-6.7471219431803495E-2</v>
      </c>
      <c r="D78" s="90">
        <f>(VLOOKUP($A77,'Occupancy Raw Data'!$B$8:$BE$51,'Occupancy Raw Data'!AV$3,FALSE))/100</f>
        <v>-4.8121756175671403E-2</v>
      </c>
      <c r="E78" s="90">
        <f>(VLOOKUP($A77,'Occupancy Raw Data'!$B$8:$BE$51,'Occupancy Raw Data'!AW$3,FALSE))/100</f>
        <v>-4.0234602320813495E-2</v>
      </c>
      <c r="F78" s="90">
        <f>(VLOOKUP($A77,'Occupancy Raw Data'!$B$8:$BE$51,'Occupancy Raw Data'!AX$3,FALSE))/100</f>
        <v>2.5612737614890399E-5</v>
      </c>
      <c r="G78" s="90">
        <f>(VLOOKUP($A77,'Occupancy Raw Data'!$B$8:$BE$51,'Occupancy Raw Data'!AY$3,FALSE))/100</f>
        <v>-4.2401980681576801E-2</v>
      </c>
      <c r="H78" s="91">
        <f>(VLOOKUP($A77,'Occupancy Raw Data'!$B$8:$BE$51,'Occupancy Raw Data'!BA$3,FALSE))/100</f>
        <v>7.3585850017333495E-3</v>
      </c>
      <c r="I78" s="91">
        <f>(VLOOKUP($A77,'Occupancy Raw Data'!$B$8:$BE$51,'Occupancy Raw Data'!BB$3,FALSE))/100</f>
        <v>1.7594346960872899E-2</v>
      </c>
      <c r="J78" s="90">
        <f>(VLOOKUP($A77,'Occupancy Raw Data'!$B$8:$BE$51,'Occupancy Raw Data'!BC$3,FALSE))/100</f>
        <v>1.25218917463518E-2</v>
      </c>
      <c r="K78" s="92">
        <f>(VLOOKUP($A77,'Occupancy Raw Data'!$B$8:$BE$51,'Occupancy Raw Data'!BE$3,FALSE))/100</f>
        <v>-2.7760495449199299E-2</v>
      </c>
      <c r="M78" s="89">
        <f>(VLOOKUP($A77,'ADR Raw Data'!$B$6:$BE$49,'ADR Raw Data'!AT$1,FALSE))/100</f>
        <v>1.44986023759786E-2</v>
      </c>
      <c r="N78" s="90">
        <f>(VLOOKUP($A77,'ADR Raw Data'!$B$6:$BE$49,'ADR Raw Data'!AU$1,FALSE))/100</f>
        <v>5.4026694825040501E-2</v>
      </c>
      <c r="O78" s="90">
        <f>(VLOOKUP($A77,'ADR Raw Data'!$B$6:$BE$49,'ADR Raw Data'!AV$1,FALSE))/100</f>
        <v>9.1943083454800109E-2</v>
      </c>
      <c r="P78" s="90">
        <f>(VLOOKUP($A77,'ADR Raw Data'!$B$6:$BE$49,'ADR Raw Data'!AW$1,FALSE))/100</f>
        <v>9.3562696315768898E-2</v>
      </c>
      <c r="Q78" s="90">
        <f>(VLOOKUP($A77,'ADR Raw Data'!$B$6:$BE$49,'ADR Raw Data'!AX$1,FALSE))/100</f>
        <v>7.3250827183910308E-2</v>
      </c>
      <c r="R78" s="90">
        <f>(VLOOKUP($A77,'ADR Raw Data'!$B$6:$BE$49,'ADR Raw Data'!AY$1,FALSE))/100</f>
        <v>7.0561984583162693E-2</v>
      </c>
      <c r="S78" s="91">
        <f>(VLOOKUP($A77,'ADR Raw Data'!$B$6:$BE$49,'ADR Raw Data'!BA$1,FALSE))/100</f>
        <v>5.8777591508951302E-2</v>
      </c>
      <c r="T78" s="91">
        <f>(VLOOKUP($A77,'ADR Raw Data'!$B$6:$BE$49,'ADR Raw Data'!BB$1,FALSE))/100</f>
        <v>3.9627177869953997E-2</v>
      </c>
      <c r="U78" s="90">
        <f>(VLOOKUP($A77,'ADR Raw Data'!$B$6:$BE$49,'ADR Raw Data'!BC$1,FALSE))/100</f>
        <v>4.9077217106465898E-2</v>
      </c>
      <c r="V78" s="92">
        <f>(VLOOKUP($A77,'ADR Raw Data'!$B$6:$BE$49,'ADR Raw Data'!BE$1,FALSE))/100</f>
        <v>6.3075806734722101E-2</v>
      </c>
      <c r="X78" s="89">
        <f>(VLOOKUP($A77,'RevPAR Raw Data'!$B$6:$BE$49,'RevPAR Raw Data'!AT$1,FALSE))/100</f>
        <v>-4.2961437622984898E-2</v>
      </c>
      <c r="Y78" s="90">
        <f>(VLOOKUP($A77,'RevPAR Raw Data'!$B$6:$BE$49,'RevPAR Raw Data'!AU$1,FALSE))/100</f>
        <v>-1.7089771588478301E-2</v>
      </c>
      <c r="Z78" s="90">
        <f>(VLOOKUP($A77,'RevPAR Raw Data'!$B$6:$BE$49,'RevPAR Raw Data'!AV$1,FALSE))/100</f>
        <v>3.93968646350773E-2</v>
      </c>
      <c r="AA78" s="90">
        <f>(VLOOKUP($A77,'RevPAR Raw Data'!$B$6:$BE$49,'RevPAR Raw Data'!AW$1,FALSE))/100</f>
        <v>4.9563636116627299E-2</v>
      </c>
      <c r="AB78" s="90">
        <f>(VLOOKUP($A77,'RevPAR Raw Data'!$B$6:$BE$49,'RevPAR Raw Data'!AX$1,FALSE))/100</f>
        <v>7.3278316075741895E-2</v>
      </c>
      <c r="AC78" s="90">
        <f>(VLOOKUP($A77,'RevPAR Raw Data'!$B$6:$BE$49,'RevPAR Raw Data'!AY$1,FALSE))/100</f>
        <v>2.5168035994436799E-2</v>
      </c>
      <c r="AD78" s="91">
        <f>(VLOOKUP($A77,'RevPAR Raw Data'!$B$6:$BE$49,'RevPAR Raw Data'!BA$1,FALSE))/100</f>
        <v>6.65686964140004E-2</v>
      </c>
      <c r="AE78" s="91">
        <f>(VLOOKUP($A77,'RevPAR Raw Data'!$B$6:$BE$49,'RevPAR Raw Data'!BB$1,FALSE))/100</f>
        <v>5.79187391473511E-2</v>
      </c>
      <c r="AF78" s="90">
        <f>(VLOOKUP($A77,'RevPAR Raw Data'!$B$6:$BE$49,'RevPAR Raw Data'!BC$1,FALSE))/100</f>
        <v>6.2213648452637098E-2</v>
      </c>
      <c r="AG78" s="92">
        <f>(VLOOKUP($A77,'RevPAR Raw Data'!$B$6:$BE$49,'RevPAR Raw Data'!BE$1,FALSE))/100</f>
        <v>3.3564295639708898E-2</v>
      </c>
    </row>
    <row r="79" spans="1:33">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c r="A80" s="143" t="s">
        <v>19</v>
      </c>
      <c r="B80" s="117">
        <f>(VLOOKUP($A80,'Occupancy Raw Data'!$B$8:$BE$45,'Occupancy Raw Data'!AG$3,FALSE))/100</f>
        <v>0.46282892208357801</v>
      </c>
      <c r="C80" s="118">
        <f>(VLOOKUP($A80,'Occupancy Raw Data'!$B$8:$BE$45,'Occupancy Raw Data'!AH$3,FALSE))/100</f>
        <v>0.53305234569166504</v>
      </c>
      <c r="D80" s="118">
        <f>(VLOOKUP($A80,'Occupancy Raw Data'!$B$8:$BE$45,'Occupancy Raw Data'!AI$3,FALSE))/100</f>
        <v>0.56260088652027906</v>
      </c>
      <c r="E80" s="118">
        <f>(VLOOKUP($A80,'Occupancy Raw Data'!$B$8:$BE$45,'Occupancy Raw Data'!AJ$3,FALSE))/100</f>
        <v>0.57763457941530605</v>
      </c>
      <c r="F80" s="118">
        <f>(VLOOKUP($A80,'Occupancy Raw Data'!$B$8:$BE$45,'Occupancy Raw Data'!AK$3,FALSE))/100</f>
        <v>0.59930436342207005</v>
      </c>
      <c r="G80" s="119">
        <f>(VLOOKUP($A80,'Occupancy Raw Data'!$B$8:$BE$45,'Occupancy Raw Data'!AL$3,FALSE))/100</f>
        <v>0.54708421942658003</v>
      </c>
      <c r="H80" s="99">
        <f>(VLOOKUP($A80,'Occupancy Raw Data'!$B$8:$BE$45,'Occupancy Raw Data'!AN$3,FALSE))/100</f>
        <v>0.73285249429911004</v>
      </c>
      <c r="I80" s="99">
        <f>(VLOOKUP($A80,'Occupancy Raw Data'!$B$8:$BE$45,'Occupancy Raw Data'!AO$3,FALSE))/100</f>
        <v>0.76005662456122292</v>
      </c>
      <c r="J80" s="119">
        <f>(VLOOKUP($A80,'Occupancy Raw Data'!$B$8:$BE$45,'Occupancy Raw Data'!AP$3,FALSE))/100</f>
        <v>0.74645455943016703</v>
      </c>
      <c r="K80" s="120">
        <f>(VLOOKUP($A80,'Occupancy Raw Data'!$B$8:$BE$45,'Occupancy Raw Data'!AR$3,FALSE))/100</f>
        <v>0.60404717371331895</v>
      </c>
      <c r="M80" s="121">
        <f>VLOOKUP($A80,'ADR Raw Data'!$B$6:$BE$43,'ADR Raw Data'!AG$1,FALSE)</f>
        <v>98.085386454916602</v>
      </c>
      <c r="N80" s="122">
        <f>VLOOKUP($A80,'ADR Raw Data'!$B$6:$BE$43,'ADR Raw Data'!AH$1,FALSE)</f>
        <v>102.43280642048499</v>
      </c>
      <c r="O80" s="122">
        <f>VLOOKUP($A80,'ADR Raw Data'!$B$6:$BE$43,'ADR Raw Data'!AI$1,FALSE)</f>
        <v>105.10768229099</v>
      </c>
      <c r="P80" s="122">
        <f>VLOOKUP($A80,'ADR Raw Data'!$B$6:$BE$43,'ADR Raw Data'!AJ$1,FALSE)</f>
        <v>106.433230400984</v>
      </c>
      <c r="Q80" s="122">
        <f>VLOOKUP($A80,'ADR Raw Data'!$B$6:$BE$43,'ADR Raw Data'!AK$1,FALSE)</f>
        <v>109.43933567191399</v>
      </c>
      <c r="R80" s="123">
        <f>VLOOKUP($A80,'ADR Raw Data'!$B$6:$BE$43,'ADR Raw Data'!AL$1,FALSE)</f>
        <v>104.627204431872</v>
      </c>
      <c r="S80" s="122">
        <f>VLOOKUP($A80,'ADR Raw Data'!$B$6:$BE$43,'ADR Raw Data'!AN$1,FALSE)</f>
        <v>135.37467708329601</v>
      </c>
      <c r="T80" s="122">
        <f>VLOOKUP($A80,'ADR Raw Data'!$B$6:$BE$43,'ADR Raw Data'!AO$1,FALSE)</f>
        <v>140.00111416351299</v>
      </c>
      <c r="U80" s="123">
        <f>VLOOKUP($A80,'ADR Raw Data'!$B$6:$BE$43,'ADR Raw Data'!AP$1,FALSE)</f>
        <v>137.730047618925</v>
      </c>
      <c r="V80" s="124">
        <f>VLOOKUP($A80,'ADR Raw Data'!$B$6:$BE$43,'ADR Raw Data'!AR$1,FALSE)</f>
        <v>116.314923680295</v>
      </c>
      <c r="X80" s="121">
        <f>VLOOKUP($A80,'RevPAR Raw Data'!$B$6:$BE$43,'RevPAR Raw Data'!AG$1,FALSE)</f>
        <v>45.396753685080299</v>
      </c>
      <c r="Y80" s="122">
        <f>VLOOKUP($A80,'RevPAR Raw Data'!$B$6:$BE$43,'RevPAR Raw Data'!AH$1,FALSE)</f>
        <v>54.6020477382202</v>
      </c>
      <c r="Z80" s="122">
        <f>VLOOKUP($A80,'RevPAR Raw Data'!$B$6:$BE$43,'RevPAR Raw Data'!AI$1,FALSE)</f>
        <v>59.133675237003203</v>
      </c>
      <c r="AA80" s="122">
        <f>VLOOKUP($A80,'RevPAR Raw Data'!$B$6:$BE$43,'RevPAR Raw Data'!AJ$1,FALSE)</f>
        <v>61.479514278485198</v>
      </c>
      <c r="AB80" s="122">
        <f>VLOOKUP($A80,'RevPAR Raw Data'!$B$6:$BE$43,'RevPAR Raw Data'!AK$1,FALSE)</f>
        <v>65.587471398190999</v>
      </c>
      <c r="AC80" s="123">
        <f>VLOOKUP($A80,'RevPAR Raw Data'!$B$6:$BE$43,'RevPAR Raw Data'!AL$1,FALSE)</f>
        <v>57.239892467395997</v>
      </c>
      <c r="AD80" s="122">
        <f>VLOOKUP($A80,'RevPAR Raw Data'!$B$6:$BE$43,'RevPAR Raw Data'!AN$1,FALSE)</f>
        <v>99.209669765430803</v>
      </c>
      <c r="AE80" s="122">
        <f>VLOOKUP($A80,'RevPAR Raw Data'!$B$6:$BE$43,'RevPAR Raw Data'!AO$1,FALSE)</f>
        <v>106.40877426593001</v>
      </c>
      <c r="AF80" s="123">
        <f>VLOOKUP($A80,'RevPAR Raw Data'!$B$6:$BE$43,'RevPAR Raw Data'!AP$1,FALSE)</f>
        <v>102.80922201568001</v>
      </c>
      <c r="AG80" s="124">
        <f>VLOOKUP($A80,'RevPAR Raw Data'!$B$6:$BE$43,'RevPAR Raw Data'!AR$1,FALSE)</f>
        <v>70.259700909762998</v>
      </c>
    </row>
    <row r="81" spans="1:33" ht="14.25">
      <c r="A81" s="101" t="s">
        <v>123</v>
      </c>
      <c r="B81" s="89">
        <f>(VLOOKUP($A80,'Occupancy Raw Data'!$B$8:$BE$51,'Occupancy Raw Data'!AT$3,FALSE))/100</f>
        <v>-2.2907657557941098E-2</v>
      </c>
      <c r="C81" s="90">
        <f>(VLOOKUP($A80,'Occupancy Raw Data'!$B$8:$BE$51,'Occupancy Raw Data'!AU$3,FALSE))/100</f>
        <v>-4.0915926977169101E-2</v>
      </c>
      <c r="D81" s="90">
        <f>(VLOOKUP($A80,'Occupancy Raw Data'!$B$8:$BE$51,'Occupancy Raw Data'!AV$3,FALSE))/100</f>
        <v>-4.6498948056129107E-2</v>
      </c>
      <c r="E81" s="90">
        <f>(VLOOKUP($A80,'Occupancy Raw Data'!$B$8:$BE$51,'Occupancy Raw Data'!AW$3,FALSE))/100</f>
        <v>-2.0572044466703798E-2</v>
      </c>
      <c r="F81" s="90">
        <f>(VLOOKUP($A80,'Occupancy Raw Data'!$B$8:$BE$51,'Occupancy Raw Data'!AX$3,FALSE))/100</f>
        <v>2.3424721667375099E-2</v>
      </c>
      <c r="G81" s="90">
        <f>(VLOOKUP($A80,'Occupancy Raw Data'!$B$8:$BE$51,'Occupancy Raw Data'!AY$3,FALSE))/100</f>
        <v>-2.1268756026637997E-2</v>
      </c>
      <c r="H81" s="91">
        <f>(VLOOKUP($A80,'Occupancy Raw Data'!$B$8:$BE$51,'Occupancy Raw Data'!BA$3,FALSE))/100</f>
        <v>6.9207787343235502E-2</v>
      </c>
      <c r="I81" s="91">
        <f>(VLOOKUP($A80,'Occupancy Raw Data'!$B$8:$BE$51,'Occupancy Raw Data'!BB$3,FALSE))/100</f>
        <v>6.6706725327278005E-2</v>
      </c>
      <c r="J81" s="90">
        <f>(VLOOKUP($A80,'Occupancy Raw Data'!$B$8:$BE$51,'Occupancy Raw Data'!BC$3,FALSE))/100</f>
        <v>6.7933005074792399E-2</v>
      </c>
      <c r="K81" s="92">
        <f>(VLOOKUP($A80,'Occupancy Raw Data'!$B$8:$BE$51,'Occupancy Raw Data'!BE$3,FALSE))/100</f>
        <v>8.4724046212198804E-3</v>
      </c>
      <c r="M81" s="89">
        <f>(VLOOKUP($A80,'ADR Raw Data'!$B$6:$BE$49,'ADR Raw Data'!AT$1,FALSE))/100</f>
        <v>-3.9513072170913197E-2</v>
      </c>
      <c r="N81" s="90">
        <f>(VLOOKUP($A80,'ADR Raw Data'!$B$6:$BE$49,'ADR Raw Data'!AU$1,FALSE))/100</f>
        <v>-4.12452810415989E-2</v>
      </c>
      <c r="O81" s="90">
        <f>(VLOOKUP($A80,'ADR Raw Data'!$B$6:$BE$49,'ADR Raw Data'!AV$1,FALSE))/100</f>
        <v>-4.4479681652160499E-2</v>
      </c>
      <c r="P81" s="90">
        <f>(VLOOKUP($A80,'ADR Raw Data'!$B$6:$BE$49,'ADR Raw Data'!AW$1,FALSE))/100</f>
        <v>-2.0883436977201901E-2</v>
      </c>
      <c r="Q81" s="90">
        <f>(VLOOKUP($A80,'ADR Raw Data'!$B$6:$BE$49,'ADR Raw Data'!AX$1,FALSE))/100</f>
        <v>6.7626356458894803E-3</v>
      </c>
      <c r="R81" s="90">
        <f>(VLOOKUP($A80,'ADR Raw Data'!$B$6:$BE$49,'ADR Raw Data'!AY$1,FALSE))/100</f>
        <v>-2.6642400232358199E-2</v>
      </c>
      <c r="S81" s="91">
        <f>(VLOOKUP($A80,'ADR Raw Data'!$B$6:$BE$49,'ADR Raw Data'!BA$1,FALSE))/100</f>
        <v>3.6722703951664999E-2</v>
      </c>
      <c r="T81" s="91">
        <f>(VLOOKUP($A80,'ADR Raw Data'!$B$6:$BE$49,'ADR Raw Data'!BB$1,FALSE))/100</f>
        <v>2.7553944825471598E-2</v>
      </c>
      <c r="U81" s="90">
        <f>(VLOOKUP($A80,'ADR Raw Data'!$B$6:$BE$49,'ADR Raw Data'!BC$1,FALSE))/100</f>
        <v>3.1931835380360499E-2</v>
      </c>
      <c r="V81" s="92">
        <f>(VLOOKUP($A80,'ADR Raw Data'!$B$6:$BE$49,'ADR Raw Data'!BE$1,FALSE))/100</f>
        <v>1.4011353792480899E-3</v>
      </c>
      <c r="X81" s="89">
        <f>(VLOOKUP($A80,'RevPAR Raw Data'!$B$6:$BE$49,'RevPAR Raw Data'!AT$1,FALSE))/100</f>
        <v>-6.1515577802500901E-2</v>
      </c>
      <c r="Y81" s="90">
        <f>(VLOOKUP($A80,'RevPAR Raw Data'!$B$6:$BE$49,'RevPAR Raw Data'!AU$1,FALSE))/100</f>
        <v>-8.0473619111517194E-2</v>
      </c>
      <c r="Z81" s="90">
        <f>(VLOOKUP($A80,'RevPAR Raw Data'!$B$6:$BE$49,'RevPAR Raw Data'!AV$1,FALSE))/100</f>
        <v>-8.8910371301592711E-2</v>
      </c>
      <c r="AA81" s="90">
        <f>(VLOOKUP($A80,'RevPAR Raw Data'!$B$6:$BE$49,'RevPAR Raw Data'!AW$1,FALSE))/100</f>
        <v>-4.1025866449793204E-2</v>
      </c>
      <c r="AB81" s="90">
        <f>(VLOOKUP($A80,'RevPAR Raw Data'!$B$6:$BE$49,'RevPAR Raw Data'!AX$1,FALSE))/100</f>
        <v>3.03457701710074E-2</v>
      </c>
      <c r="AC81" s="90">
        <f>(VLOOKUP($A80,'RevPAR Raw Data'!$B$6:$BE$49,'RevPAR Raw Data'!AY$1,FALSE))/100</f>
        <v>-4.73445055484902E-2</v>
      </c>
      <c r="AD81" s="91">
        <f>(VLOOKUP($A80,'RevPAR Raw Data'!$B$6:$BE$49,'RevPAR Raw Data'!BA$1,FALSE))/100</f>
        <v>0.108471988380656</v>
      </c>
      <c r="AE81" s="91">
        <f>(VLOOKUP($A80,'RevPAR Raw Data'!$B$6:$BE$49,'RevPAR Raw Data'!BB$1,FALSE))/100</f>
        <v>9.6098703581905393E-2</v>
      </c>
      <c r="AF81" s="90">
        <f>(VLOOKUP($A80,'RevPAR Raw Data'!$B$6:$BE$49,'RevPAR Raw Data'!BC$1,FALSE))/100</f>
        <v>0.102034065990094</v>
      </c>
      <c r="AG81" s="92">
        <f>(VLOOKUP($A80,'RevPAR Raw Data'!$B$6:$BE$49,'RevPAR Raw Data'!BE$1,FALSE))/100</f>
        <v>9.8854109863300704E-3</v>
      </c>
    </row>
    <row r="82" spans="1:33">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c r="A83" s="116" t="s">
        <v>87</v>
      </c>
      <c r="B83" s="117">
        <f>(VLOOKUP($A83,'Occupancy Raw Data'!$B$8:$BE$45,'Occupancy Raw Data'!AG$3,FALSE))/100</f>
        <v>0.56584896182183497</v>
      </c>
      <c r="C83" s="118">
        <f>(VLOOKUP($A83,'Occupancy Raw Data'!$B$8:$BE$45,'Occupancy Raw Data'!AH$3,FALSE))/100</f>
        <v>0.68708137977227002</v>
      </c>
      <c r="D83" s="118">
        <f>(VLOOKUP($A83,'Occupancy Raw Data'!$B$8:$BE$45,'Occupancy Raw Data'!AI$3,FALSE))/100</f>
        <v>0.72308271935699908</v>
      </c>
      <c r="E83" s="118">
        <f>(VLOOKUP($A83,'Occupancy Raw Data'!$B$8:$BE$45,'Occupancy Raw Data'!AJ$3,FALSE))/100</f>
        <v>0.71956630944407196</v>
      </c>
      <c r="F83" s="118">
        <f>(VLOOKUP($A83,'Occupancy Raw Data'!$B$8:$BE$45,'Occupancy Raw Data'!AK$3,FALSE))/100</f>
        <v>0.70219356999330207</v>
      </c>
      <c r="G83" s="119">
        <f>(VLOOKUP($A83,'Occupancy Raw Data'!$B$8:$BE$45,'Occupancy Raw Data'!AL$3,FALSE))/100</f>
        <v>0.67955458807769498</v>
      </c>
      <c r="H83" s="99">
        <f>(VLOOKUP($A83,'Occupancy Raw Data'!$B$8:$BE$45,'Occupancy Raw Data'!AN$3,FALSE))/100</f>
        <v>0.76900535833891392</v>
      </c>
      <c r="I83" s="99">
        <f>(VLOOKUP($A83,'Occupancy Raw Data'!$B$8:$BE$45,'Occupancy Raw Data'!AO$3,FALSE))/100</f>
        <v>0.78466175485599399</v>
      </c>
      <c r="J83" s="119">
        <f>(VLOOKUP($A83,'Occupancy Raw Data'!$B$8:$BE$45,'Occupancy Raw Data'!AP$3,FALSE))/100</f>
        <v>0.77683355659745401</v>
      </c>
      <c r="K83" s="120">
        <f>(VLOOKUP($A83,'Occupancy Raw Data'!$B$8:$BE$45,'Occupancy Raw Data'!AR$3,FALSE))/100</f>
        <v>0.70734857908334103</v>
      </c>
      <c r="M83" s="121">
        <f>VLOOKUP($A83,'ADR Raw Data'!$B$6:$BE$43,'ADR Raw Data'!AG$1,FALSE)</f>
        <v>86.818541281349397</v>
      </c>
      <c r="N83" s="122">
        <f>VLOOKUP($A83,'ADR Raw Data'!$B$6:$BE$43,'ADR Raw Data'!AH$1,FALSE)</f>
        <v>92.765223109730002</v>
      </c>
      <c r="O83" s="122">
        <f>VLOOKUP($A83,'ADR Raw Data'!$B$6:$BE$43,'ADR Raw Data'!AI$1,FALSE)</f>
        <v>95.114014253459104</v>
      </c>
      <c r="P83" s="122">
        <f>VLOOKUP($A83,'ADR Raw Data'!$B$6:$BE$43,'ADR Raw Data'!AJ$1,FALSE)</f>
        <v>94.693291378206894</v>
      </c>
      <c r="Q83" s="122">
        <f>VLOOKUP($A83,'ADR Raw Data'!$B$6:$BE$43,'ADR Raw Data'!AK$1,FALSE)</f>
        <v>92.746892607606995</v>
      </c>
      <c r="R83" s="123">
        <f>VLOOKUP($A83,'ADR Raw Data'!$B$6:$BE$43,'ADR Raw Data'!AL$1,FALSE)</f>
        <v>92.679269148411805</v>
      </c>
      <c r="S83" s="122">
        <f>VLOOKUP($A83,'ADR Raw Data'!$B$6:$BE$43,'ADR Raw Data'!AN$1,FALSE)</f>
        <v>102.968340255851</v>
      </c>
      <c r="T83" s="122">
        <f>VLOOKUP($A83,'ADR Raw Data'!$B$6:$BE$43,'ADR Raw Data'!AO$1,FALSE)</f>
        <v>103.834950613529</v>
      </c>
      <c r="U83" s="123">
        <f>VLOOKUP($A83,'ADR Raw Data'!$B$6:$BE$43,'ADR Raw Data'!AP$1,FALSE)</f>
        <v>103.406011876919</v>
      </c>
      <c r="V83" s="124">
        <f>VLOOKUP($A83,'ADR Raw Data'!$B$6:$BE$43,'ADR Raw Data'!AR$1,FALSE)</f>
        <v>96.045115695806501</v>
      </c>
      <c r="X83" s="121">
        <f>VLOOKUP($A83,'RevPAR Raw Data'!$B$6:$BE$43,'RevPAR Raw Data'!AG$1,FALSE)</f>
        <v>49.1261814509377</v>
      </c>
      <c r="Y83" s="122">
        <f>VLOOKUP($A83,'RevPAR Raw Data'!$B$6:$BE$43,'RevPAR Raw Data'!AH$1,FALSE)</f>
        <v>63.737257489115798</v>
      </c>
      <c r="Z83" s="122">
        <f>VLOOKUP($A83,'RevPAR Raw Data'!$B$6:$BE$43,'RevPAR Raw Data'!AI$1,FALSE)</f>
        <v>68.775300075351595</v>
      </c>
      <c r="AA83" s="122">
        <f>VLOOKUP($A83,'RevPAR Raw Data'!$B$6:$BE$43,'RevPAR Raw Data'!AJ$1,FALSE)</f>
        <v>68.138102206128593</v>
      </c>
      <c r="AB83" s="122">
        <f>VLOOKUP($A83,'RevPAR Raw Data'!$B$6:$BE$43,'RevPAR Raw Data'!AK$1,FALSE)</f>
        <v>65.126271625920893</v>
      </c>
      <c r="AC83" s="123">
        <f>VLOOKUP($A83,'RevPAR Raw Data'!$B$6:$BE$43,'RevPAR Raw Data'!AL$1,FALSE)</f>
        <v>62.980622569490897</v>
      </c>
      <c r="AD83" s="122">
        <f>VLOOKUP($A83,'RevPAR Raw Data'!$B$6:$BE$43,'RevPAR Raw Data'!AN$1,FALSE)</f>
        <v>79.183205396014699</v>
      </c>
      <c r="AE83" s="122">
        <f>VLOOKUP($A83,'RevPAR Raw Data'!$B$6:$BE$43,'RevPAR Raw Data'!AO$1,FALSE)</f>
        <v>81.475314563797696</v>
      </c>
      <c r="AF83" s="123">
        <f>VLOOKUP($A83,'RevPAR Raw Data'!$B$6:$BE$43,'RevPAR Raw Data'!AP$1,FALSE)</f>
        <v>80.329259979906197</v>
      </c>
      <c r="AG83" s="124">
        <f>VLOOKUP($A83,'RevPAR Raw Data'!$B$6:$BE$43,'RevPAR Raw Data'!AR$1,FALSE)</f>
        <v>67.937376115323801</v>
      </c>
    </row>
    <row r="84" spans="1:33" ht="14.25">
      <c r="A84" s="101" t="s">
        <v>123</v>
      </c>
      <c r="B84" s="89">
        <f>(VLOOKUP($A83,'Occupancy Raw Data'!$B$8:$BE$51,'Occupancy Raw Data'!AT$3,FALSE))/100</f>
        <v>8.7099058841115396E-3</v>
      </c>
      <c r="C84" s="90">
        <f>(VLOOKUP($A83,'Occupancy Raw Data'!$B$8:$BE$51,'Occupancy Raw Data'!AU$3,FALSE))/100</f>
        <v>4.8106188936192402E-3</v>
      </c>
      <c r="D84" s="90">
        <f>(VLOOKUP($A83,'Occupancy Raw Data'!$B$8:$BE$51,'Occupancy Raw Data'!AV$3,FALSE))/100</f>
        <v>6.7582935618223606E-3</v>
      </c>
      <c r="E84" s="90">
        <f>(VLOOKUP($A83,'Occupancy Raw Data'!$B$8:$BE$51,'Occupancy Raw Data'!AW$3,FALSE))/100</f>
        <v>2.1053706543992301E-2</v>
      </c>
      <c r="F84" s="90">
        <f>(VLOOKUP($A83,'Occupancy Raw Data'!$B$8:$BE$51,'Occupancy Raw Data'!AX$3,FALSE))/100</f>
        <v>4.41106205998981E-2</v>
      </c>
      <c r="G84" s="90">
        <f>(VLOOKUP($A83,'Occupancy Raw Data'!$B$8:$BE$51,'Occupancy Raw Data'!AY$3,FALSE))/100</f>
        <v>1.72239631559198E-2</v>
      </c>
      <c r="H84" s="91">
        <f>(VLOOKUP($A83,'Occupancy Raw Data'!$B$8:$BE$51,'Occupancy Raw Data'!BA$3,FALSE))/100</f>
        <v>7.4620885248612809E-2</v>
      </c>
      <c r="I84" s="91">
        <f>(VLOOKUP($A83,'Occupancy Raw Data'!$B$8:$BE$51,'Occupancy Raw Data'!BB$3,FALSE))/100</f>
        <v>7.2529377560700201E-2</v>
      </c>
      <c r="J84" s="90">
        <f>(VLOOKUP($A83,'Occupancy Raw Data'!$B$8:$BE$51,'Occupancy Raw Data'!BC$3,FALSE))/100</f>
        <v>7.3563574740466806E-2</v>
      </c>
      <c r="K84" s="92">
        <f>(VLOOKUP($A83,'Occupancy Raw Data'!$B$8:$BE$51,'Occupancy Raw Data'!BE$3,FALSE))/100</f>
        <v>3.4254962878961404E-2</v>
      </c>
      <c r="M84" s="89">
        <f>(VLOOKUP($A83,'ADR Raw Data'!$B$6:$BE$49,'ADR Raw Data'!AT$1,FALSE))/100</f>
        <v>3.9657822242389999E-3</v>
      </c>
      <c r="N84" s="90">
        <f>(VLOOKUP($A83,'ADR Raw Data'!$B$6:$BE$49,'ADR Raw Data'!AU$1,FALSE))/100</f>
        <v>-7.4647389248843794E-3</v>
      </c>
      <c r="O84" s="90">
        <f>(VLOOKUP($A83,'ADR Raw Data'!$B$6:$BE$49,'ADR Raw Data'!AV$1,FALSE))/100</f>
        <v>-1.6305910275258299E-2</v>
      </c>
      <c r="P84" s="90">
        <f>(VLOOKUP($A83,'ADR Raw Data'!$B$6:$BE$49,'ADR Raw Data'!AW$1,FALSE))/100</f>
        <v>-8.4567702509881909E-3</v>
      </c>
      <c r="Q84" s="90">
        <f>(VLOOKUP($A83,'ADR Raw Data'!$B$6:$BE$49,'ADR Raw Data'!AX$1,FALSE))/100</f>
        <v>5.5203900611945E-3</v>
      </c>
      <c r="R84" s="90">
        <f>(VLOOKUP($A83,'ADR Raw Data'!$B$6:$BE$49,'ADR Raw Data'!AY$1,FALSE))/100</f>
        <v>-5.2327504279778706E-3</v>
      </c>
      <c r="S84" s="91">
        <f>(VLOOKUP($A83,'ADR Raw Data'!$B$6:$BE$49,'ADR Raw Data'!BA$1,FALSE))/100</f>
        <v>3.1252991730125301E-2</v>
      </c>
      <c r="T84" s="91">
        <f>(VLOOKUP($A83,'ADR Raw Data'!$B$6:$BE$49,'ADR Raw Data'!BB$1,FALSE))/100</f>
        <v>2.16341290566711E-2</v>
      </c>
      <c r="U84" s="90">
        <f>(VLOOKUP($A83,'ADR Raw Data'!$B$6:$BE$49,'ADR Raw Data'!BC$1,FALSE))/100</f>
        <v>2.6343543949200399E-2</v>
      </c>
      <c r="V84" s="92">
        <f>(VLOOKUP($A83,'ADR Raw Data'!$B$6:$BE$49,'ADR Raw Data'!BE$1,FALSE))/100</f>
        <v>6.1327030307948604E-3</v>
      </c>
      <c r="X84" s="89">
        <f>(VLOOKUP($A83,'RevPAR Raw Data'!$B$6:$BE$49,'RevPAR Raw Data'!AT$1,FALSE))/100</f>
        <v>1.2710229698280499E-2</v>
      </c>
      <c r="Y84" s="90">
        <f>(VLOOKUP($A83,'RevPAR Raw Data'!$B$6:$BE$49,'RevPAR Raw Data'!AU$1,FALSE))/100</f>
        <v>-2.6900300453731201E-3</v>
      </c>
      <c r="Z84" s="90">
        <f>(VLOOKUP($A83,'RevPAR Raw Data'!$B$6:$BE$49,'RevPAR Raw Data'!AV$1,FALSE))/100</f>
        <v>-9.657816841868911E-3</v>
      </c>
      <c r="AA84" s="90">
        <f>(VLOOKUP($A83,'RevPAR Raw Data'!$B$6:$BE$49,'RevPAR Raw Data'!AW$1,FALSE))/100</f>
        <v>1.2418889933829801E-2</v>
      </c>
      <c r="AB84" s="90">
        <f>(VLOOKUP($A83,'RevPAR Raw Data'!$B$6:$BE$49,'RevPAR Raw Data'!AX$1,FALSE))/100</f>
        <v>4.9874518492645396E-2</v>
      </c>
      <c r="AC84" s="90">
        <f>(VLOOKUP($A83,'RevPAR Raw Data'!$B$6:$BE$49,'RevPAR Raw Data'!AY$1,FALSE))/100</f>
        <v>1.1901084027366299E-2</v>
      </c>
      <c r="AD84" s="91">
        <f>(VLOOKUP($A83,'RevPAR Raw Data'!$B$6:$BE$49,'RevPAR Raw Data'!BA$1,FALSE))/100</f>
        <v>0.10820600288830701</v>
      </c>
      <c r="AE84" s="91">
        <f>(VLOOKUP($A83,'RevPAR Raw Data'!$B$6:$BE$49,'RevPAR Raw Data'!BB$1,FALSE))/100</f>
        <v>9.5732616531919501E-2</v>
      </c>
      <c r="AF84" s="90">
        <f>(VLOOKUP($A83,'RevPAR Raw Data'!$B$6:$BE$49,'RevPAR Raw Data'!BC$1,FALSE))/100</f>
        <v>0.10184504395390301</v>
      </c>
      <c r="AG84" s="92">
        <f>(VLOOKUP($A83,'RevPAR Raw Data'!$B$6:$BE$49,'RevPAR Raw Data'!BE$1,FALSE))/100</f>
        <v>4.0597741424423794E-2</v>
      </c>
    </row>
    <row r="85" spans="1:33">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c r="A86" s="116" t="s">
        <v>32</v>
      </c>
      <c r="B86" s="117">
        <f>(VLOOKUP($A86,'Occupancy Raw Data'!$B$8:$BE$45,'Occupancy Raw Data'!AG$3,FALSE))/100</f>
        <v>0.51736454944122201</v>
      </c>
      <c r="C86" s="118">
        <f>(VLOOKUP($A86,'Occupancy Raw Data'!$B$8:$BE$45,'Occupancy Raw Data'!AH$3,FALSE))/100</f>
        <v>0.57847644645635798</v>
      </c>
      <c r="D86" s="118">
        <f>(VLOOKUP($A86,'Occupancy Raw Data'!$B$8:$BE$45,'Occupancy Raw Data'!AI$3,FALSE))/100</f>
        <v>0.60086292261988905</v>
      </c>
      <c r="E86" s="118">
        <f>(VLOOKUP($A86,'Occupancy Raw Data'!$B$8:$BE$45,'Occupancy Raw Data'!AJ$3,FALSE))/100</f>
        <v>0.61126043287593701</v>
      </c>
      <c r="F86" s="118">
        <f>(VLOOKUP($A86,'Occupancy Raw Data'!$B$8:$BE$45,'Occupancy Raw Data'!AK$3,FALSE))/100</f>
        <v>0.61348847078794699</v>
      </c>
      <c r="G86" s="119">
        <f>(VLOOKUP($A86,'Occupancy Raw Data'!$B$8:$BE$45,'Occupancy Raw Data'!AL$3,FALSE))/100</f>
        <v>0.58429056443627092</v>
      </c>
      <c r="H86" s="99">
        <f>(VLOOKUP($A86,'Occupancy Raw Data'!$B$8:$BE$45,'Occupancy Raw Data'!AN$3,FALSE))/100</f>
        <v>0.69875512802376505</v>
      </c>
      <c r="I86" s="99">
        <f>(VLOOKUP($A86,'Occupancy Raw Data'!$B$8:$BE$45,'Occupancy Raw Data'!AO$3,FALSE))/100</f>
        <v>0.72931107653133298</v>
      </c>
      <c r="J86" s="119">
        <f>(VLOOKUP($A86,'Occupancy Raw Data'!$B$8:$BE$45,'Occupancy Raw Data'!AP$3,FALSE))/100</f>
        <v>0.71403310227754901</v>
      </c>
      <c r="K86" s="120">
        <f>(VLOOKUP($A86,'Occupancy Raw Data'!$B$8:$BE$45,'Occupancy Raw Data'!AR$3,FALSE))/100</f>
        <v>0.62135986096234996</v>
      </c>
      <c r="M86" s="121">
        <f>VLOOKUP($A86,'ADR Raw Data'!$B$6:$BE$43,'ADR Raw Data'!AG$1,FALSE)</f>
        <v>76.545233679677295</v>
      </c>
      <c r="N86" s="122">
        <f>VLOOKUP($A86,'ADR Raw Data'!$B$6:$BE$43,'ADR Raw Data'!AH$1,FALSE)</f>
        <v>82.268858580424194</v>
      </c>
      <c r="O86" s="122">
        <f>VLOOKUP($A86,'ADR Raw Data'!$B$6:$BE$43,'ADR Raw Data'!AI$1,FALSE)</f>
        <v>84.428031936433101</v>
      </c>
      <c r="P86" s="122">
        <f>VLOOKUP($A86,'ADR Raw Data'!$B$6:$BE$43,'ADR Raw Data'!AJ$1,FALSE)</f>
        <v>83.713655565841194</v>
      </c>
      <c r="Q86" s="122">
        <f>VLOOKUP($A86,'ADR Raw Data'!$B$6:$BE$43,'ADR Raw Data'!AK$1,FALSE)</f>
        <v>84.016734536230999</v>
      </c>
      <c r="R86" s="123">
        <f>VLOOKUP($A86,'ADR Raw Data'!$B$6:$BE$43,'ADR Raw Data'!AL$1,FALSE)</f>
        <v>82.368677263427998</v>
      </c>
      <c r="S86" s="122">
        <f>VLOOKUP($A86,'ADR Raw Data'!$B$6:$BE$43,'ADR Raw Data'!AN$1,FALSE)</f>
        <v>98.069721565947901</v>
      </c>
      <c r="T86" s="122">
        <f>VLOOKUP($A86,'ADR Raw Data'!$B$6:$BE$43,'ADR Raw Data'!AO$1,FALSE)</f>
        <v>100.75054419067</v>
      </c>
      <c r="U86" s="123">
        <f>VLOOKUP($A86,'ADR Raw Data'!$B$6:$BE$43,'ADR Raw Data'!AP$1,FALSE)</f>
        <v>99.438813298662694</v>
      </c>
      <c r="V86" s="124">
        <f>VLOOKUP($A86,'ADR Raw Data'!$B$6:$BE$43,'ADR Raw Data'!AR$1,FALSE)</f>
        <v>87.973270375730706</v>
      </c>
      <c r="X86" s="121">
        <f>VLOOKUP($A86,'RevPAR Raw Data'!$B$6:$BE$43,'RevPAR Raw Data'!AG$1,FALSE)</f>
        <v>39.601790334559297</v>
      </c>
      <c r="Y86" s="122">
        <f>VLOOKUP($A86,'RevPAR Raw Data'!$B$6:$BE$43,'RevPAR Raw Data'!AH$1,FALSE)</f>
        <v>47.590596965624499</v>
      </c>
      <c r="Z86" s="122">
        <f>VLOOKUP($A86,'RevPAR Raw Data'!$B$6:$BE$43,'RevPAR Raw Data'!AI$1,FALSE)</f>
        <v>50.729674020370602</v>
      </c>
      <c r="AA86" s="122">
        <f>VLOOKUP($A86,'RevPAR Raw Data'!$B$6:$BE$43,'RevPAR Raw Data'!AJ$1,FALSE)</f>
        <v>51.170845338803197</v>
      </c>
      <c r="AB86" s="122">
        <f>VLOOKUP($A86,'RevPAR Raw Data'!$B$6:$BE$43,'RevPAR Raw Data'!AK$1,FALSE)</f>
        <v>51.543297991229302</v>
      </c>
      <c r="AC86" s="123">
        <f>VLOOKUP($A86,'RevPAR Raw Data'!$B$6:$BE$43,'RevPAR Raw Data'!AL$1,FALSE)</f>
        <v>48.127240930117402</v>
      </c>
      <c r="AD86" s="122">
        <f>VLOOKUP($A86,'RevPAR Raw Data'!$B$6:$BE$43,'RevPAR Raw Data'!AN$1,FALSE)</f>
        <v>68.526720848069004</v>
      </c>
      <c r="AE86" s="122">
        <f>VLOOKUP($A86,'RevPAR Raw Data'!$B$6:$BE$43,'RevPAR Raw Data'!AO$1,FALSE)</f>
        <v>73.478487844815305</v>
      </c>
      <c r="AF86" s="123">
        <f>VLOOKUP($A86,'RevPAR Raw Data'!$B$6:$BE$43,'RevPAR Raw Data'!AP$1,FALSE)</f>
        <v>71.002604346442197</v>
      </c>
      <c r="AG86" s="124">
        <f>VLOOKUP($A86,'RevPAR Raw Data'!$B$6:$BE$43,'RevPAR Raw Data'!AR$1,FALSE)</f>
        <v>54.6630590490673</v>
      </c>
    </row>
    <row r="87" spans="1:33" ht="14.25">
      <c r="A87" s="101" t="s">
        <v>123</v>
      </c>
      <c r="B87" s="89">
        <f>(VLOOKUP($A86,'Occupancy Raw Data'!$B$8:$BE$51,'Occupancy Raw Data'!AT$3,FALSE))/100</f>
        <v>2.3794527258730401E-2</v>
      </c>
      <c r="C87" s="90">
        <f>(VLOOKUP($A86,'Occupancy Raw Data'!$B$8:$BE$51,'Occupancy Raw Data'!AU$3,FALSE))/100</f>
        <v>-3.5042180402336101E-2</v>
      </c>
      <c r="D87" s="90">
        <f>(VLOOKUP($A86,'Occupancy Raw Data'!$B$8:$BE$51,'Occupancy Raw Data'!AV$3,FALSE))/100</f>
        <v>-3.9841763209946299E-2</v>
      </c>
      <c r="E87" s="90">
        <f>(VLOOKUP($A86,'Occupancy Raw Data'!$B$8:$BE$51,'Occupancy Raw Data'!AW$3,FALSE))/100</f>
        <v>-2.3447652409740602E-2</v>
      </c>
      <c r="F87" s="90">
        <f>(VLOOKUP($A86,'Occupancy Raw Data'!$B$8:$BE$51,'Occupancy Raw Data'!AX$3,FALSE))/100</f>
        <v>8.1362236299180497E-3</v>
      </c>
      <c r="G87" s="90">
        <f>(VLOOKUP($A86,'Occupancy Raw Data'!$B$8:$BE$51,'Occupancy Raw Data'!AY$3,FALSE))/100</f>
        <v>-1.4718335897711099E-2</v>
      </c>
      <c r="H87" s="91">
        <f>(VLOOKUP($A86,'Occupancy Raw Data'!$B$8:$BE$51,'Occupancy Raw Data'!BA$3,FALSE))/100</f>
        <v>6.6731454486556499E-2</v>
      </c>
      <c r="I87" s="91">
        <f>(VLOOKUP($A86,'Occupancy Raw Data'!$B$8:$BE$51,'Occupancy Raw Data'!BB$3,FALSE))/100</f>
        <v>6.5571229266780301E-2</v>
      </c>
      <c r="J87" s="90">
        <f>(VLOOKUP($A86,'Occupancy Raw Data'!$B$8:$BE$51,'Occupancy Raw Data'!BC$3,FALSE))/100</f>
        <v>6.61386138613861E-2</v>
      </c>
      <c r="K87" s="92">
        <f>(VLOOKUP($A86,'Occupancy Raw Data'!$B$8:$BE$51,'Occupancy Raw Data'!BE$3,FALSE))/100</f>
        <v>1.0442341187682801E-2</v>
      </c>
      <c r="M87" s="89">
        <f>(VLOOKUP($A86,'ADR Raw Data'!$B$6:$BE$49,'ADR Raw Data'!AT$1,FALSE))/100</f>
        <v>-3.7447978709141495E-2</v>
      </c>
      <c r="N87" s="90">
        <f>(VLOOKUP($A86,'ADR Raw Data'!$B$6:$BE$49,'ADR Raw Data'!AU$1,FALSE))/100</f>
        <v>-3.0218013053427903E-2</v>
      </c>
      <c r="O87" s="90">
        <f>(VLOOKUP($A86,'ADR Raw Data'!$B$6:$BE$49,'ADR Raw Data'!AV$1,FALSE))/100</f>
        <v>-3.70961227663315E-2</v>
      </c>
      <c r="P87" s="90">
        <f>(VLOOKUP($A86,'ADR Raw Data'!$B$6:$BE$49,'ADR Raw Data'!AW$1,FALSE))/100</f>
        <v>-4.6263060801676706E-2</v>
      </c>
      <c r="Q87" s="90">
        <f>(VLOOKUP($A86,'ADR Raw Data'!$B$6:$BE$49,'ADR Raw Data'!AX$1,FALSE))/100</f>
        <v>-3.5517884590216202E-2</v>
      </c>
      <c r="R87" s="90">
        <f>(VLOOKUP($A86,'ADR Raw Data'!$B$6:$BE$49,'ADR Raw Data'!AY$1,FALSE))/100</f>
        <v>-3.7943749662644702E-2</v>
      </c>
      <c r="S87" s="91">
        <f>(VLOOKUP($A86,'ADR Raw Data'!$B$6:$BE$49,'ADR Raw Data'!BA$1,FALSE))/100</f>
        <v>1.0705145448188701E-2</v>
      </c>
      <c r="T87" s="91">
        <f>(VLOOKUP($A86,'ADR Raw Data'!$B$6:$BE$49,'ADR Raw Data'!BB$1,FALSE))/100</f>
        <v>1.09468706463613E-2</v>
      </c>
      <c r="U87" s="90">
        <f>(VLOOKUP($A86,'ADR Raw Data'!$B$6:$BE$49,'ADR Raw Data'!BC$1,FALSE))/100</f>
        <v>1.08228633272362E-2</v>
      </c>
      <c r="V87" s="92">
        <f>(VLOOKUP($A86,'ADR Raw Data'!$B$6:$BE$49,'ADR Raw Data'!BE$1,FALSE))/100</f>
        <v>-1.8012116577552098E-2</v>
      </c>
      <c r="X87" s="89">
        <f>(VLOOKUP($A86,'RevPAR Raw Data'!$B$6:$BE$49,'RevPAR Raw Data'!AT$1,FALSE))/100</f>
        <v>-1.454450840059E-2</v>
      </c>
      <c r="Y87" s="90">
        <f>(VLOOKUP($A86,'RevPAR Raw Data'!$B$6:$BE$49,'RevPAR Raw Data'!AU$1,FALSE))/100</f>
        <v>-6.4201288390945702E-2</v>
      </c>
      <c r="Z87" s="90">
        <f>(VLOOKUP($A86,'RevPAR Raw Data'!$B$6:$BE$49,'RevPAR Raw Data'!AV$1,FALSE))/100</f>
        <v>-7.5459911037014493E-2</v>
      </c>
      <c r="AA87" s="90">
        <f>(VLOOKUP($A86,'RevPAR Raw Data'!$B$6:$BE$49,'RevPAR Raw Data'!AW$1,FALSE))/100</f>
        <v>-6.8625953042328908E-2</v>
      </c>
      <c r="AB87" s="90">
        <f>(VLOOKUP($A86,'RevPAR Raw Data'!$B$6:$BE$49,'RevPAR Raw Data'!AX$1,FALSE))/100</f>
        <v>-2.7670642412185701E-2</v>
      </c>
      <c r="AC87" s="90">
        <f>(VLOOKUP($A86,'RevPAR Raw Data'!$B$6:$BE$49,'RevPAR Raw Data'!AY$1,FALSE))/100</f>
        <v>-5.2103616707602302E-2</v>
      </c>
      <c r="AD87" s="91">
        <f>(VLOOKUP($A86,'RevPAR Raw Data'!$B$6:$BE$49,'RevPAR Raw Data'!BA$1,FALSE))/100</f>
        <v>7.8150969860993E-2</v>
      </c>
      <c r="AE87" s="91">
        <f>(VLOOKUP($A86,'RevPAR Raw Data'!$B$6:$BE$49,'RevPAR Raw Data'!BB$1,FALSE))/100</f>
        <v>7.7235899678048003E-2</v>
      </c>
      <c r="AF87" s="90">
        <f>(VLOOKUP($A86,'RevPAR Raw Data'!$B$6:$BE$49,'RevPAR Raw Data'!BC$1,FALSE))/100</f>
        <v>7.7677286367097004E-2</v>
      </c>
      <c r="AG87" s="92">
        <f>(VLOOKUP($A86,'RevPAR Raw Data'!$B$6:$BE$49,'RevPAR Raw Data'!BE$1,FALSE))/100</f>
        <v>-7.7578640566844806E-3</v>
      </c>
    </row>
    <row r="88" spans="1:33">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c r="A89" s="116" t="s">
        <v>88</v>
      </c>
      <c r="B89" s="117">
        <f>(VLOOKUP($A89,'Occupancy Raw Data'!$B$8:$BE$45,'Occupancy Raw Data'!AG$3,FALSE))/100</f>
        <v>0.52562302562302499</v>
      </c>
      <c r="C89" s="118">
        <f>(VLOOKUP($A89,'Occupancy Raw Data'!$B$8:$BE$45,'Occupancy Raw Data'!AH$3,FALSE))/100</f>
        <v>0.58880308880308807</v>
      </c>
      <c r="D89" s="118">
        <f>(VLOOKUP($A89,'Occupancy Raw Data'!$B$8:$BE$45,'Occupancy Raw Data'!AI$3,FALSE))/100</f>
        <v>0.64408564408564406</v>
      </c>
      <c r="E89" s="118">
        <f>(VLOOKUP($A89,'Occupancy Raw Data'!$B$8:$BE$45,'Occupancy Raw Data'!AJ$3,FALSE))/100</f>
        <v>0.65878378378378299</v>
      </c>
      <c r="F89" s="118">
        <f>(VLOOKUP($A89,'Occupancy Raw Data'!$B$8:$BE$45,'Occupancy Raw Data'!AK$3,FALSE))/100</f>
        <v>0.65694103194103104</v>
      </c>
      <c r="G89" s="119">
        <f>(VLOOKUP($A89,'Occupancy Raw Data'!$B$8:$BE$45,'Occupancy Raw Data'!AL$3,FALSE))/100</f>
        <v>0.61484731484731403</v>
      </c>
      <c r="H89" s="99">
        <f>(VLOOKUP($A89,'Occupancy Raw Data'!$B$8:$BE$45,'Occupancy Raw Data'!AN$3,FALSE))/100</f>
        <v>0.72968585468585401</v>
      </c>
      <c r="I89" s="99">
        <f>(VLOOKUP($A89,'Occupancy Raw Data'!$B$8:$BE$45,'Occupancy Raw Data'!AO$3,FALSE))/100</f>
        <v>0.72007722007721997</v>
      </c>
      <c r="J89" s="119">
        <f>(VLOOKUP($A89,'Occupancy Raw Data'!$B$8:$BE$45,'Occupancy Raw Data'!AP$3,FALSE))/100</f>
        <v>0.72488153738153693</v>
      </c>
      <c r="K89" s="120">
        <f>(VLOOKUP($A89,'Occupancy Raw Data'!$B$8:$BE$45,'Occupancy Raw Data'!AR$3,FALSE))/100</f>
        <v>0.64628566414280597</v>
      </c>
      <c r="M89" s="121">
        <f>VLOOKUP($A89,'ADR Raw Data'!$B$6:$BE$43,'ADR Raw Data'!AG$1,FALSE)</f>
        <v>104.31041099332199</v>
      </c>
      <c r="N89" s="122">
        <f>VLOOKUP($A89,'ADR Raw Data'!$B$6:$BE$43,'ADR Raw Data'!AH$1,FALSE)</f>
        <v>112.369395007451</v>
      </c>
      <c r="O89" s="122">
        <f>VLOOKUP($A89,'ADR Raw Data'!$B$6:$BE$43,'ADR Raw Data'!AI$1,FALSE)</f>
        <v>116.363948991825</v>
      </c>
      <c r="P89" s="122">
        <f>VLOOKUP($A89,'ADR Raw Data'!$B$6:$BE$43,'ADR Raw Data'!AJ$1,FALSE)</f>
        <v>119.857216963036</v>
      </c>
      <c r="Q89" s="122">
        <f>VLOOKUP($A89,'ADR Raw Data'!$B$6:$BE$43,'ADR Raw Data'!AK$1,FALSE)</f>
        <v>120.752174093368</v>
      </c>
      <c r="R89" s="123">
        <f>VLOOKUP($A89,'ADR Raw Data'!$B$6:$BE$43,'ADR Raw Data'!AL$1,FALSE)</f>
        <v>115.22431339984</v>
      </c>
      <c r="S89" s="122">
        <f>VLOOKUP($A89,'ADR Raw Data'!$B$6:$BE$43,'ADR Raw Data'!AN$1,FALSE)</f>
        <v>129.257965684564</v>
      </c>
      <c r="T89" s="122">
        <f>VLOOKUP($A89,'ADR Raw Data'!$B$6:$BE$43,'ADR Raw Data'!AO$1,FALSE)</f>
        <v>127.815282878381</v>
      </c>
      <c r="U89" s="123">
        <f>VLOOKUP($A89,'ADR Raw Data'!$B$6:$BE$43,'ADR Raw Data'!AP$1,FALSE)</f>
        <v>128.54140513573199</v>
      </c>
      <c r="V89" s="124">
        <f>VLOOKUP($A89,'ADR Raw Data'!$B$6:$BE$43,'ADR Raw Data'!AR$1,FALSE)</f>
        <v>119.49191493827</v>
      </c>
      <c r="X89" s="121">
        <f>VLOOKUP($A89,'RevPAR Raw Data'!$B$6:$BE$43,'RevPAR Raw Data'!AG$1,FALSE)</f>
        <v>54.8279538302913</v>
      </c>
      <c r="Y89" s="122">
        <f>VLOOKUP($A89,'RevPAR Raw Data'!$B$6:$BE$43,'RevPAR Raw Data'!AH$1,FALSE)</f>
        <v>66.163446867321795</v>
      </c>
      <c r="Z89" s="122">
        <f>VLOOKUP($A89,'RevPAR Raw Data'!$B$6:$BE$43,'RevPAR Raw Data'!AI$1,FALSE)</f>
        <v>74.948349034749</v>
      </c>
      <c r="AA89" s="122">
        <f>VLOOKUP($A89,'RevPAR Raw Data'!$B$6:$BE$43,'RevPAR Raw Data'!AJ$1,FALSE)</f>
        <v>78.959990904703403</v>
      </c>
      <c r="AB89" s="122">
        <f>VLOOKUP($A89,'RevPAR Raw Data'!$B$6:$BE$43,'RevPAR Raw Data'!AK$1,FALSE)</f>
        <v>79.327057858020297</v>
      </c>
      <c r="AC89" s="123">
        <f>VLOOKUP($A89,'RevPAR Raw Data'!$B$6:$BE$43,'RevPAR Raw Data'!AL$1,FALSE)</f>
        <v>70.845359699017095</v>
      </c>
      <c r="AD89" s="122">
        <f>VLOOKUP($A89,'RevPAR Raw Data'!$B$6:$BE$43,'RevPAR Raw Data'!AN$1,FALSE)</f>
        <v>94.317709165496595</v>
      </c>
      <c r="AE89" s="122">
        <f>VLOOKUP($A89,'RevPAR Raw Data'!$B$6:$BE$43,'RevPAR Raw Data'!AO$1,FALSE)</f>
        <v>92.036873578448507</v>
      </c>
      <c r="AF89" s="123">
        <f>VLOOKUP($A89,'RevPAR Raw Data'!$B$6:$BE$43,'RevPAR Raw Data'!AP$1,FALSE)</f>
        <v>93.177291371972601</v>
      </c>
      <c r="AG89" s="124">
        <f>VLOOKUP($A89,'RevPAR Raw Data'!$B$6:$BE$43,'RevPAR Raw Data'!AR$1,FALSE)</f>
        <v>77.225911605575803</v>
      </c>
    </row>
    <row r="90" spans="1:33" ht="14.25">
      <c r="A90" s="101" t="s">
        <v>123</v>
      </c>
      <c r="B90" s="89">
        <f>(VLOOKUP($A89,'Occupancy Raw Data'!$B$8:$BE$51,'Occupancy Raw Data'!AT$3,FALSE))/100</f>
        <v>-1.6540045748090401E-3</v>
      </c>
      <c r="C90" s="90">
        <f>(VLOOKUP($A89,'Occupancy Raw Data'!$B$8:$BE$51,'Occupancy Raw Data'!AU$3,FALSE))/100</f>
        <v>-3.3663231817255397E-2</v>
      </c>
      <c r="D90" s="90">
        <f>(VLOOKUP($A89,'Occupancy Raw Data'!$B$8:$BE$51,'Occupancy Raw Data'!AV$3,FALSE))/100</f>
        <v>-3.04636733208161E-2</v>
      </c>
      <c r="E90" s="90">
        <f>(VLOOKUP($A89,'Occupancy Raw Data'!$B$8:$BE$51,'Occupancy Raw Data'!AW$3,FALSE))/100</f>
        <v>-2.7253216626513602E-2</v>
      </c>
      <c r="F90" s="90">
        <f>(VLOOKUP($A89,'Occupancy Raw Data'!$B$8:$BE$51,'Occupancy Raw Data'!AX$3,FALSE))/100</f>
        <v>-1.68346996989816E-2</v>
      </c>
      <c r="G90" s="90">
        <f>(VLOOKUP($A89,'Occupancy Raw Data'!$B$8:$BE$51,'Occupancy Raw Data'!AY$3,FALSE))/100</f>
        <v>-2.2675059997144503E-2</v>
      </c>
      <c r="H90" s="91">
        <f>(VLOOKUP($A89,'Occupancy Raw Data'!$B$8:$BE$51,'Occupancy Raw Data'!BA$3,FALSE))/100</f>
        <v>2.6367347670110099E-2</v>
      </c>
      <c r="I90" s="91">
        <f>(VLOOKUP($A89,'Occupancy Raw Data'!$B$8:$BE$51,'Occupancy Raw Data'!BB$3,FALSE))/100</f>
        <v>1.2101372751036099E-2</v>
      </c>
      <c r="J90" s="90">
        <f>(VLOOKUP($A89,'Occupancy Raw Data'!$B$8:$BE$51,'Occupancy Raw Data'!BC$3,FALSE))/100</f>
        <v>1.9231716241662401E-2</v>
      </c>
      <c r="K90" s="92">
        <f>(VLOOKUP($A89,'Occupancy Raw Data'!$B$8:$BE$51,'Occupancy Raw Data'!BE$3,FALSE))/100</f>
        <v>-9.62582347060114E-3</v>
      </c>
      <c r="M90" s="89">
        <f>(VLOOKUP($A89,'ADR Raw Data'!$B$6:$BE$49,'ADR Raw Data'!AT$1,FALSE))/100</f>
        <v>1.8078679675993702E-2</v>
      </c>
      <c r="N90" s="90">
        <f>(VLOOKUP($A89,'ADR Raw Data'!$B$6:$BE$49,'ADR Raw Data'!AU$1,FALSE))/100</f>
        <v>2.6806529961911504E-3</v>
      </c>
      <c r="O90" s="90">
        <f>(VLOOKUP($A89,'ADR Raw Data'!$B$6:$BE$49,'ADR Raw Data'!AV$1,FALSE))/100</f>
        <v>-2.4128593048003699E-2</v>
      </c>
      <c r="P90" s="90">
        <f>(VLOOKUP($A89,'ADR Raw Data'!$B$6:$BE$49,'ADR Raw Data'!AW$1,FALSE))/100</f>
        <v>8.2855158870619103E-3</v>
      </c>
      <c r="Q90" s="90">
        <f>(VLOOKUP($A89,'ADR Raw Data'!$B$6:$BE$49,'ADR Raw Data'!AX$1,FALSE))/100</f>
        <v>4.5914615096124496E-2</v>
      </c>
      <c r="R90" s="90">
        <f>(VLOOKUP($A89,'ADR Raw Data'!$B$6:$BE$49,'ADR Raw Data'!AY$1,FALSE))/100</f>
        <v>9.3382274188915405E-3</v>
      </c>
      <c r="S90" s="91">
        <f>(VLOOKUP($A89,'ADR Raw Data'!$B$6:$BE$49,'ADR Raw Data'!BA$1,FALSE))/100</f>
        <v>2.8747432434097001E-2</v>
      </c>
      <c r="T90" s="91">
        <f>(VLOOKUP($A89,'ADR Raw Data'!$B$6:$BE$49,'ADR Raw Data'!BB$1,FALSE))/100</f>
        <v>2.7588657409391301E-2</v>
      </c>
      <c r="U90" s="90">
        <f>(VLOOKUP($A89,'ADR Raw Data'!$B$6:$BE$49,'ADR Raw Data'!BC$1,FALSE))/100</f>
        <v>2.8211136319158E-2</v>
      </c>
      <c r="V90" s="92">
        <f>(VLOOKUP($A89,'ADR Raw Data'!$B$6:$BE$49,'ADR Raw Data'!BE$1,FALSE))/100</f>
        <v>1.66167813684138E-2</v>
      </c>
      <c r="X90" s="89">
        <f>(VLOOKUP($A89,'RevPAR Raw Data'!$B$6:$BE$49,'RevPAR Raw Data'!AT$1,FALSE))/100</f>
        <v>1.6394772882294101E-2</v>
      </c>
      <c r="Y90" s="90">
        <f>(VLOOKUP($A89,'RevPAR Raw Data'!$B$6:$BE$49,'RevPAR Raw Data'!AU$1,FALSE))/100</f>
        <v>-3.1072818264296701E-2</v>
      </c>
      <c r="Z90" s="90">
        <f>(VLOOKUP($A89,'RevPAR Raw Data'!$B$6:$BE$49,'RevPAR Raw Data'!AV$1,FALSE))/100</f>
        <v>-5.3857220792514503E-2</v>
      </c>
      <c r="AA90" s="90">
        <f>(VLOOKUP($A89,'RevPAR Raw Data'!$B$6:$BE$49,'RevPAR Raw Data'!AW$1,FALSE))/100</f>
        <v>-1.9193507698784199E-2</v>
      </c>
      <c r="AB90" s="90">
        <f>(VLOOKUP($A89,'RevPAR Raw Data'!$B$6:$BE$49,'RevPAR Raw Data'!AX$1,FALSE))/100</f>
        <v>2.83069566402053E-2</v>
      </c>
      <c r="AC90" s="90">
        <f>(VLOOKUP($A89,'RevPAR Raw Data'!$B$6:$BE$49,'RevPAR Raw Data'!AY$1,FALSE))/100</f>
        <v>-1.35485774452433E-2</v>
      </c>
      <c r="AD90" s="91">
        <f>(VLOOKUP($A89,'RevPAR Raw Data'!$B$6:$BE$49,'RevPAR Raw Data'!BA$1,FALSE))/100</f>
        <v>5.5872773649819997E-2</v>
      </c>
      <c r="AE90" s="91">
        <f>(VLOOKUP($A89,'RevPAR Raw Data'!$B$6:$BE$49,'RevPAR Raw Data'!BB$1,FALSE))/100</f>
        <v>4.0023890787439197E-2</v>
      </c>
      <c r="AF90" s="90">
        <f>(VLOOKUP($A89,'RevPAR Raw Data'!$B$6:$BE$49,'RevPAR Raw Data'!BC$1,FALSE))/100</f>
        <v>4.7985401129365404E-2</v>
      </c>
      <c r="AG90" s="92">
        <f>(VLOOKUP($A89,'RevPAR Raw Data'!$B$6:$BE$49,'RevPAR Raw Data'!BE$1,FALSE))/100</f>
        <v>6.8310076937107304E-3</v>
      </c>
    </row>
    <row r="91" spans="1:33">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c r="A92" s="116" t="s">
        <v>89</v>
      </c>
      <c r="B92" s="117">
        <f>(VLOOKUP($A92,'Occupancy Raw Data'!$B$8:$BE$45,'Occupancy Raw Data'!AG$3,FALSE))/100</f>
        <v>0.40543888626710695</v>
      </c>
      <c r="C92" s="118">
        <f>(VLOOKUP($A92,'Occupancy Raw Data'!$B$8:$BE$45,'Occupancy Raw Data'!AH$3,FALSE))/100</f>
        <v>0.459709768758848</v>
      </c>
      <c r="D92" s="118">
        <f>(VLOOKUP($A92,'Occupancy Raw Data'!$B$8:$BE$45,'Occupancy Raw Data'!AI$3,FALSE))/100</f>
        <v>0.49065990246971802</v>
      </c>
      <c r="E92" s="118">
        <f>(VLOOKUP($A92,'Occupancy Raw Data'!$B$8:$BE$45,'Occupancy Raw Data'!AJ$3,FALSE))/100</f>
        <v>0.52743039169419492</v>
      </c>
      <c r="F92" s="118">
        <f>(VLOOKUP($A92,'Occupancy Raw Data'!$B$8:$BE$45,'Occupancy Raw Data'!AK$3,FALSE))/100</f>
        <v>0.586518798175239</v>
      </c>
      <c r="G92" s="119">
        <f>(VLOOKUP($A92,'Occupancy Raw Data'!$B$8:$BE$45,'Occupancy Raw Data'!AL$3,FALSE))/100</f>
        <v>0.49395154947302106</v>
      </c>
      <c r="H92" s="99">
        <f>(VLOOKUP($A92,'Occupancy Raw Data'!$B$8:$BE$45,'Occupancy Raw Data'!AN$3,FALSE))/100</f>
        <v>0.78688846940380597</v>
      </c>
      <c r="I92" s="99">
        <f>(VLOOKUP($A92,'Occupancy Raw Data'!$B$8:$BE$45,'Occupancy Raw Data'!AO$3,FALSE))/100</f>
        <v>0.82462246342614409</v>
      </c>
      <c r="J92" s="119">
        <f>(VLOOKUP($A92,'Occupancy Raw Data'!$B$8:$BE$45,'Occupancy Raw Data'!AP$3,FALSE))/100</f>
        <v>0.80575546641497497</v>
      </c>
      <c r="K92" s="120">
        <f>(VLOOKUP($A92,'Occupancy Raw Data'!$B$8:$BE$45,'Occupancy Raw Data'!AR$3,FALSE))/100</f>
        <v>0.58303838288500798</v>
      </c>
      <c r="M92" s="121">
        <f>VLOOKUP($A92,'ADR Raw Data'!$B$6:$BE$43,'ADR Raw Data'!AG$1,FALSE)</f>
        <v>110.148972239196</v>
      </c>
      <c r="N92" s="122">
        <f>VLOOKUP($A92,'ADR Raw Data'!$B$6:$BE$43,'ADR Raw Data'!AH$1,FALSE)</f>
        <v>111.53979113734501</v>
      </c>
      <c r="O92" s="122">
        <f>VLOOKUP($A92,'ADR Raw Data'!$B$6:$BE$43,'ADR Raw Data'!AI$1,FALSE)</f>
        <v>115.2974725003</v>
      </c>
      <c r="P92" s="122">
        <f>VLOOKUP($A92,'ADR Raw Data'!$B$6:$BE$43,'ADR Raw Data'!AJ$1,FALSE)</f>
        <v>118.635859154456</v>
      </c>
      <c r="Q92" s="122">
        <f>VLOOKUP($A92,'ADR Raw Data'!$B$6:$BE$43,'ADR Raw Data'!AK$1,FALSE)</f>
        <v>123.680314184658</v>
      </c>
      <c r="R92" s="123">
        <f>VLOOKUP($A92,'ADR Raw Data'!$B$6:$BE$43,'ADR Raw Data'!AL$1,FALSE)</f>
        <v>116.456539931688</v>
      </c>
      <c r="S92" s="122">
        <f>VLOOKUP($A92,'ADR Raw Data'!$B$6:$BE$43,'ADR Raw Data'!AN$1,FALSE)</f>
        <v>160.84154501974101</v>
      </c>
      <c r="T92" s="122">
        <f>VLOOKUP($A92,'ADR Raw Data'!$B$6:$BE$43,'ADR Raw Data'!AO$1,FALSE)</f>
        <v>165.82470596609099</v>
      </c>
      <c r="U92" s="123">
        <f>VLOOKUP($A92,'ADR Raw Data'!$B$6:$BE$43,'ADR Raw Data'!AP$1,FALSE)</f>
        <v>163.391466569458</v>
      </c>
      <c r="V92" s="124">
        <f>VLOOKUP($A92,'ADR Raw Data'!$B$6:$BE$43,'ADR Raw Data'!AR$1,FALSE)</f>
        <v>134.98904865265899</v>
      </c>
      <c r="X92" s="121">
        <f>VLOOKUP($A92,'RevPAR Raw Data'!$B$6:$BE$43,'RevPAR Raw Data'!AG$1,FALSE)</f>
        <v>44.6586766281264</v>
      </c>
      <c r="Y92" s="122">
        <f>VLOOKUP($A92,'RevPAR Raw Data'!$B$6:$BE$43,'RevPAR Raw Data'!AH$1,FALSE)</f>
        <v>51.275931591159299</v>
      </c>
      <c r="Z92" s="122">
        <f>VLOOKUP($A92,'RevPAR Raw Data'!$B$6:$BE$43,'RevPAR Raw Data'!AI$1,FALSE)</f>
        <v>56.571846612002503</v>
      </c>
      <c r="AA92" s="122">
        <f>VLOOKUP($A92,'RevPAR Raw Data'!$B$6:$BE$43,'RevPAR Raw Data'!AJ$1,FALSE)</f>
        <v>62.5721576628126</v>
      </c>
      <c r="AB92" s="122">
        <f>VLOOKUP($A92,'RevPAR Raw Data'!$B$6:$BE$43,'RevPAR Raw Data'!AK$1,FALSE)</f>
        <v>72.540829233522103</v>
      </c>
      <c r="AC92" s="123">
        <f>VLOOKUP($A92,'RevPAR Raw Data'!$B$6:$BE$43,'RevPAR Raw Data'!AL$1,FALSE)</f>
        <v>57.523888345524597</v>
      </c>
      <c r="AD92" s="122">
        <f>VLOOKUP($A92,'RevPAR Raw Data'!$B$6:$BE$43,'RevPAR Raw Data'!AN$1,FALSE)</f>
        <v>126.56435717712699</v>
      </c>
      <c r="AE92" s="122">
        <f>VLOOKUP($A92,'RevPAR Raw Data'!$B$6:$BE$43,'RevPAR Raw Data'!AO$1,FALSE)</f>
        <v>136.742777530674</v>
      </c>
      <c r="AF92" s="123">
        <f>VLOOKUP($A92,'RevPAR Raw Data'!$B$6:$BE$43,'RevPAR Raw Data'!AP$1,FALSE)</f>
        <v>131.653567353901</v>
      </c>
      <c r="AG92" s="124">
        <f>VLOOKUP($A92,'RevPAR Raw Data'!$B$6:$BE$43,'RevPAR Raw Data'!AR$1,FALSE)</f>
        <v>78.703796633632194</v>
      </c>
    </row>
    <row r="93" spans="1:33" ht="14.25">
      <c r="A93" s="101" t="s">
        <v>123</v>
      </c>
      <c r="B93" s="89">
        <f>(VLOOKUP($A92,'Occupancy Raw Data'!$B$8:$BE$51,'Occupancy Raw Data'!AT$3,FALSE))/100</f>
        <v>-7.7880714618460897E-2</v>
      </c>
      <c r="C93" s="90">
        <f>(VLOOKUP($A92,'Occupancy Raw Data'!$B$8:$BE$51,'Occupancy Raw Data'!AU$3,FALSE))/100</f>
        <v>-8.5540971364054488E-2</v>
      </c>
      <c r="D93" s="90">
        <f>(VLOOKUP($A92,'Occupancy Raw Data'!$B$8:$BE$51,'Occupancy Raw Data'!AV$3,FALSE))/100</f>
        <v>-9.3014501810743902E-2</v>
      </c>
      <c r="E93" s="90">
        <f>(VLOOKUP($A92,'Occupancy Raw Data'!$B$8:$BE$51,'Occupancy Raw Data'!AW$3,FALSE))/100</f>
        <v>-3.0468646649060196E-2</v>
      </c>
      <c r="F93" s="90">
        <f>(VLOOKUP($A92,'Occupancy Raw Data'!$B$8:$BE$51,'Occupancy Raw Data'!AX$3,FALSE))/100</f>
        <v>7.8148648836887297E-2</v>
      </c>
      <c r="G93" s="90">
        <f>(VLOOKUP($A92,'Occupancy Raw Data'!$B$8:$BE$51,'Occupancy Raw Data'!AY$3,FALSE))/100</f>
        <v>-3.95218739609823E-2</v>
      </c>
      <c r="H93" s="91">
        <f>(VLOOKUP($A92,'Occupancy Raw Data'!$B$8:$BE$51,'Occupancy Raw Data'!BA$3,FALSE))/100</f>
        <v>0.11978758525663301</v>
      </c>
      <c r="I93" s="91">
        <f>(VLOOKUP($A92,'Occupancy Raw Data'!$B$8:$BE$51,'Occupancy Raw Data'!BB$3,FALSE))/100</f>
        <v>9.7598256137765502E-2</v>
      </c>
      <c r="J93" s="90">
        <f>(VLOOKUP($A92,'Occupancy Raw Data'!$B$8:$BE$51,'Occupancy Raw Data'!BC$3,FALSE))/100</f>
        <v>0.108322198734629</v>
      </c>
      <c r="K93" s="92">
        <f>(VLOOKUP($A92,'Occupancy Raw Data'!$B$8:$BE$51,'Occupancy Raw Data'!BE$3,FALSE))/100</f>
        <v>1.3880780658968599E-2</v>
      </c>
      <c r="M93" s="89">
        <f>(VLOOKUP($A92,'ADR Raw Data'!$B$6:$BE$49,'ADR Raw Data'!AT$1,FALSE))/100</f>
        <v>-2.4749539407969E-2</v>
      </c>
      <c r="N93" s="90">
        <f>(VLOOKUP($A92,'ADR Raw Data'!$B$6:$BE$49,'ADR Raw Data'!AU$1,FALSE))/100</f>
        <v>-2.3493072308989296E-2</v>
      </c>
      <c r="O93" s="90">
        <f>(VLOOKUP($A92,'ADR Raw Data'!$B$6:$BE$49,'ADR Raw Data'!AV$1,FALSE))/100</f>
        <v>-1.91703177622921E-2</v>
      </c>
      <c r="P93" s="90">
        <f>(VLOOKUP($A92,'ADR Raw Data'!$B$6:$BE$49,'ADR Raw Data'!AW$1,FALSE))/100</f>
        <v>3.0585328400617603E-2</v>
      </c>
      <c r="Q93" s="90">
        <f>(VLOOKUP($A92,'ADR Raw Data'!$B$6:$BE$49,'ADR Raw Data'!AX$1,FALSE))/100</f>
        <v>8.9950657581500906E-2</v>
      </c>
      <c r="R93" s="90">
        <f>(VLOOKUP($A92,'ADR Raw Data'!$B$6:$BE$49,'ADR Raw Data'!AY$1,FALSE))/100</f>
        <v>1.50074371542737E-2</v>
      </c>
      <c r="S93" s="91">
        <f>(VLOOKUP($A92,'ADR Raw Data'!$B$6:$BE$49,'ADR Raw Data'!BA$1,FALSE))/100</f>
        <v>8.2410351248998093E-2</v>
      </c>
      <c r="T93" s="91">
        <f>(VLOOKUP($A92,'ADR Raw Data'!$B$6:$BE$49,'ADR Raw Data'!BB$1,FALSE))/100</f>
        <v>4.8798507280651299E-2</v>
      </c>
      <c r="U93" s="90">
        <f>(VLOOKUP($A92,'ADR Raw Data'!$B$6:$BE$49,'ADR Raw Data'!BC$1,FALSE))/100</f>
        <v>6.4360405361488709E-2</v>
      </c>
      <c r="V93" s="92">
        <f>(VLOOKUP($A92,'ADR Raw Data'!$B$6:$BE$49,'ADR Raw Data'!BE$1,FALSE))/100</f>
        <v>4.8530401754469793E-2</v>
      </c>
      <c r="X93" s="89">
        <f>(VLOOKUP($A92,'RevPAR Raw Data'!$B$6:$BE$49,'RevPAR Raw Data'!AT$1,FALSE))/100</f>
        <v>-0.10070274221085899</v>
      </c>
      <c r="Y93" s="90">
        <f>(VLOOKUP($A92,'RevPAR Raw Data'!$B$6:$BE$49,'RevPAR Raw Data'!AU$1,FALSE))/100</f>
        <v>-0.10702442344740699</v>
      </c>
      <c r="Z93" s="90">
        <f>(VLOOKUP($A92,'RevPAR Raw Data'!$B$6:$BE$49,'RevPAR Raw Data'!AV$1,FALSE))/100</f>
        <v>-0.11040170201682199</v>
      </c>
      <c r="AA93" s="90">
        <f>(VLOOKUP($A92,'RevPAR Raw Data'!$B$6:$BE$49,'RevPAR Raw Data'!AW$1,FALSE))/100</f>
        <v>-8.1521181212647104E-4</v>
      </c>
      <c r="AB93" s="90">
        <f>(VLOOKUP($A92,'RevPAR Raw Data'!$B$6:$BE$49,'RevPAR Raw Data'!AX$1,FALSE))/100</f>
        <v>0.175128828770372</v>
      </c>
      <c r="AC93" s="90">
        <f>(VLOOKUP($A92,'RevPAR Raw Data'!$B$6:$BE$49,'RevPAR Raw Data'!AY$1,FALSE))/100</f>
        <v>-2.5107558846396996E-2</v>
      </c>
      <c r="AD93" s="91">
        <f>(VLOOKUP($A92,'RevPAR Raw Data'!$B$6:$BE$49,'RevPAR Raw Data'!BA$1,FALSE))/100</f>
        <v>0.21206967348189998</v>
      </c>
      <c r="AE93" s="91">
        <f>(VLOOKUP($A92,'RevPAR Raw Data'!$B$6:$BE$49,'RevPAR Raw Data'!BB$1,FALSE))/100</f>
        <v>0.151159412631134</v>
      </c>
      <c r="AF93" s="90">
        <f>(VLOOKUP($A92,'RevPAR Raw Data'!$B$6:$BE$49,'RevPAR Raw Data'!BC$1,FALSE))/100</f>
        <v>0.17965426471632701</v>
      </c>
      <c r="AG93" s="92">
        <f>(VLOOKUP($A92,'RevPAR Raw Data'!$B$6:$BE$49,'RevPAR Raw Data'!BE$1,FALSE))/100</f>
        <v>6.3084822275483801E-2</v>
      </c>
    </row>
    <row r="94" spans="1:33">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c r="A95" s="116" t="s">
        <v>29</v>
      </c>
      <c r="B95" s="117">
        <f>(VLOOKUP($A95,'Occupancy Raw Data'!$B$8:$BE$45,'Occupancy Raw Data'!AG$3,FALSE))/100</f>
        <v>0.37981784582893297</v>
      </c>
      <c r="C95" s="118">
        <f>(VLOOKUP($A95,'Occupancy Raw Data'!$B$8:$BE$45,'Occupancy Raw Data'!AH$3,FALSE))/100</f>
        <v>0.45040258711721198</v>
      </c>
      <c r="D95" s="118">
        <f>(VLOOKUP($A95,'Occupancy Raw Data'!$B$8:$BE$45,'Occupancy Raw Data'!AI$3,FALSE))/100</f>
        <v>0.45984028511087599</v>
      </c>
      <c r="E95" s="118">
        <f>(VLOOKUP($A95,'Occupancy Raw Data'!$B$8:$BE$45,'Occupancy Raw Data'!AJ$3,FALSE))/100</f>
        <v>0.45759635691657796</v>
      </c>
      <c r="F95" s="118">
        <f>(VLOOKUP($A95,'Occupancy Raw Data'!$B$8:$BE$45,'Occupancy Raw Data'!AK$3,FALSE))/100</f>
        <v>0.48307154171066502</v>
      </c>
      <c r="G95" s="119">
        <f>(VLOOKUP($A95,'Occupancy Raw Data'!$B$8:$BE$45,'Occupancy Raw Data'!AL$3,FALSE))/100</f>
        <v>0.44614572333685304</v>
      </c>
      <c r="H95" s="99">
        <f>(VLOOKUP($A95,'Occupancy Raw Data'!$B$8:$BE$45,'Occupancy Raw Data'!AN$3,FALSE))/100</f>
        <v>0.64786826821541699</v>
      </c>
      <c r="I95" s="99">
        <f>(VLOOKUP($A95,'Occupancy Raw Data'!$B$8:$BE$45,'Occupancy Raw Data'!AO$3,FALSE))/100</f>
        <v>0.69106388595564894</v>
      </c>
      <c r="J95" s="119">
        <f>(VLOOKUP($A95,'Occupancy Raw Data'!$B$8:$BE$45,'Occupancy Raw Data'!AP$3,FALSE))/100</f>
        <v>0.66946607708553296</v>
      </c>
      <c r="K95" s="120">
        <f>(VLOOKUP($A95,'Occupancy Raw Data'!$B$8:$BE$45,'Occupancy Raw Data'!AR$3,FALSE))/100</f>
        <v>0.50995153869361798</v>
      </c>
      <c r="M95" s="121">
        <f>VLOOKUP($A95,'ADR Raw Data'!$B$6:$BE$43,'ADR Raw Data'!AG$1,FALSE)</f>
        <v>110.60406342311001</v>
      </c>
      <c r="N95" s="122">
        <f>VLOOKUP($A95,'ADR Raw Data'!$B$6:$BE$43,'ADR Raw Data'!AH$1,FALSE)</f>
        <v>112.853681588394</v>
      </c>
      <c r="O95" s="122">
        <f>VLOOKUP($A95,'ADR Raw Data'!$B$6:$BE$43,'ADR Raw Data'!AI$1,FALSE)</f>
        <v>112.60391890922099</v>
      </c>
      <c r="P95" s="122">
        <f>VLOOKUP($A95,'ADR Raw Data'!$B$6:$BE$43,'ADR Raw Data'!AJ$1,FALSE)</f>
        <v>111.164655657315</v>
      </c>
      <c r="Q95" s="122">
        <f>VLOOKUP($A95,'ADR Raw Data'!$B$6:$BE$43,'ADR Raw Data'!AK$1,FALSE)</f>
        <v>118.10371610082601</v>
      </c>
      <c r="R95" s="123">
        <f>VLOOKUP($A95,'ADR Raw Data'!$B$6:$BE$43,'ADR Raw Data'!AL$1,FALSE)</f>
        <v>113.20959852071</v>
      </c>
      <c r="S95" s="122">
        <f>VLOOKUP($A95,'ADR Raw Data'!$B$6:$BE$43,'ADR Raw Data'!AN$1,FALSE)</f>
        <v>156.511010034126</v>
      </c>
      <c r="T95" s="122">
        <f>VLOOKUP($A95,'ADR Raw Data'!$B$6:$BE$43,'ADR Raw Data'!AO$1,FALSE)</f>
        <v>168.85956689905399</v>
      </c>
      <c r="U95" s="123">
        <f>VLOOKUP($A95,'ADR Raw Data'!$B$6:$BE$43,'ADR Raw Data'!AP$1,FALSE)</f>
        <v>162.884478373382</v>
      </c>
      <c r="V95" s="124">
        <f>VLOOKUP($A95,'ADR Raw Data'!$B$6:$BE$43,'ADR Raw Data'!AR$1,FALSE)</f>
        <v>131.84198354518099</v>
      </c>
      <c r="X95" s="121">
        <f>VLOOKUP($A95,'RevPAR Raw Data'!$B$6:$BE$43,'RevPAR Raw Data'!AG$1,FALSE)</f>
        <v>42.0093971092925</v>
      </c>
      <c r="Y95" s="122">
        <f>VLOOKUP($A95,'RevPAR Raw Data'!$B$6:$BE$43,'RevPAR Raw Data'!AH$1,FALSE)</f>
        <v>50.829590153115099</v>
      </c>
      <c r="Z95" s="122">
        <f>VLOOKUP($A95,'RevPAR Raw Data'!$B$6:$BE$43,'RevPAR Raw Data'!AI$1,FALSE)</f>
        <v>51.779818175818299</v>
      </c>
      <c r="AA95" s="122">
        <f>VLOOKUP($A95,'RevPAR Raw Data'!$B$6:$BE$43,'RevPAR Raw Data'!AJ$1,FALSE)</f>
        <v>50.868541446673703</v>
      </c>
      <c r="AB95" s="122">
        <f>VLOOKUP($A95,'RevPAR Raw Data'!$B$6:$BE$43,'RevPAR Raw Data'!AK$1,FALSE)</f>
        <v>57.052544218584998</v>
      </c>
      <c r="AC95" s="123">
        <f>VLOOKUP($A95,'RevPAR Raw Data'!$B$6:$BE$43,'RevPAR Raw Data'!AL$1,FALSE)</f>
        <v>50.507978220696899</v>
      </c>
      <c r="AD95" s="122">
        <f>VLOOKUP($A95,'RevPAR Raw Data'!$B$6:$BE$43,'RevPAR Raw Data'!AN$1,FALSE)</f>
        <v>101.398517027455</v>
      </c>
      <c r="AE95" s="122">
        <f>VLOOKUP($A95,'RevPAR Raw Data'!$B$6:$BE$43,'RevPAR Raw Data'!AO$1,FALSE)</f>
        <v>116.692748482048</v>
      </c>
      <c r="AF95" s="123">
        <f>VLOOKUP($A95,'RevPAR Raw Data'!$B$6:$BE$43,'RevPAR Raw Data'!AP$1,FALSE)</f>
        <v>109.045632754751</v>
      </c>
      <c r="AG95" s="124">
        <f>VLOOKUP($A95,'RevPAR Raw Data'!$B$6:$BE$43,'RevPAR Raw Data'!AR$1,FALSE)</f>
        <v>67.233022373284001</v>
      </c>
    </row>
    <row r="96" spans="1:33" ht="14.25">
      <c r="A96" s="101" t="s">
        <v>123</v>
      </c>
      <c r="B96" s="89">
        <f>(VLOOKUP($A95,'Occupancy Raw Data'!$B$8:$BE$51,'Occupancy Raw Data'!AT$3,FALSE))/100</f>
        <v>-3.8977200817005501E-2</v>
      </c>
      <c r="C96" s="90">
        <f>(VLOOKUP($A95,'Occupancy Raw Data'!$B$8:$BE$51,'Occupancy Raw Data'!AU$3,FALSE))/100</f>
        <v>-3.4422794647351297E-2</v>
      </c>
      <c r="D96" s="90">
        <f>(VLOOKUP($A95,'Occupancy Raw Data'!$B$8:$BE$51,'Occupancy Raw Data'!AV$3,FALSE))/100</f>
        <v>-5.3306446174320593E-2</v>
      </c>
      <c r="E96" s="90">
        <f>(VLOOKUP($A95,'Occupancy Raw Data'!$B$8:$BE$51,'Occupancy Raw Data'!AW$3,FALSE))/100</f>
        <v>-4.6362202170578001E-2</v>
      </c>
      <c r="F96" s="90">
        <f>(VLOOKUP($A95,'Occupancy Raw Data'!$B$8:$BE$51,'Occupancy Raw Data'!AX$3,FALSE))/100</f>
        <v>-4.5105671754338203E-2</v>
      </c>
      <c r="G96" s="90">
        <f>(VLOOKUP($A95,'Occupancy Raw Data'!$B$8:$BE$51,'Occupancy Raw Data'!AY$3,FALSE))/100</f>
        <v>-4.3897469518363305E-2</v>
      </c>
      <c r="H96" s="91">
        <f>(VLOOKUP($A95,'Occupancy Raw Data'!$B$8:$BE$51,'Occupancy Raw Data'!BA$3,FALSE))/100</f>
        <v>7.9856570951607093E-3</v>
      </c>
      <c r="I96" s="91">
        <f>(VLOOKUP($A95,'Occupancy Raw Data'!$B$8:$BE$51,'Occupancy Raw Data'!BB$3,FALSE))/100</f>
        <v>4.66824778115996E-2</v>
      </c>
      <c r="J96" s="90">
        <f>(VLOOKUP($A95,'Occupancy Raw Data'!$B$8:$BE$51,'Occupancy Raw Data'!BC$3,FALSE))/100</f>
        <v>2.75940287668648E-2</v>
      </c>
      <c r="K96" s="92">
        <f>(VLOOKUP($A95,'Occupancy Raw Data'!$B$8:$BE$51,'Occupancy Raw Data'!BE$3,FALSE))/100</f>
        <v>-1.82790392608084E-2</v>
      </c>
      <c r="M96" s="89">
        <f>(VLOOKUP($A95,'ADR Raw Data'!$B$6:$BE$49,'ADR Raw Data'!AT$1,FALSE))/100</f>
        <v>-0.11779855943966</v>
      </c>
      <c r="N96" s="90">
        <f>(VLOOKUP($A95,'ADR Raw Data'!$B$6:$BE$49,'ADR Raw Data'!AU$1,FALSE))/100</f>
        <v>-0.12919541080594502</v>
      </c>
      <c r="O96" s="90">
        <f>(VLOOKUP($A95,'ADR Raw Data'!$B$6:$BE$49,'ADR Raw Data'!AV$1,FALSE))/100</f>
        <v>-0.12147155745432099</v>
      </c>
      <c r="P96" s="90">
        <f>(VLOOKUP($A95,'ADR Raw Data'!$B$6:$BE$49,'ADR Raw Data'!AW$1,FALSE))/100</f>
        <v>-0.11725510113569899</v>
      </c>
      <c r="Q96" s="90">
        <f>(VLOOKUP($A95,'ADR Raw Data'!$B$6:$BE$49,'ADR Raw Data'!AX$1,FALSE))/100</f>
        <v>-0.12009783106955099</v>
      </c>
      <c r="R96" s="90">
        <f>(VLOOKUP($A95,'ADR Raw Data'!$B$6:$BE$49,'ADR Raw Data'!AY$1,FALSE))/100</f>
        <v>-0.121276954572338</v>
      </c>
      <c r="S96" s="91">
        <f>(VLOOKUP($A95,'ADR Raw Data'!$B$6:$BE$49,'ADR Raw Data'!BA$1,FALSE))/100</f>
        <v>-1.89057575040186E-2</v>
      </c>
      <c r="T96" s="91">
        <f>(VLOOKUP($A95,'ADR Raw Data'!$B$6:$BE$49,'ADR Raw Data'!BB$1,FALSE))/100</f>
        <v>1.34610497684951E-3</v>
      </c>
      <c r="U96" s="90">
        <f>(VLOOKUP($A95,'ADR Raw Data'!$B$6:$BE$49,'ADR Raw Data'!BC$1,FALSE))/100</f>
        <v>-7.6548306610028207E-3</v>
      </c>
      <c r="V96" s="92">
        <f>(VLOOKUP($A95,'ADR Raw Data'!$B$6:$BE$49,'ADR Raw Data'!BE$1,FALSE))/100</f>
        <v>-6.8163101878830692E-2</v>
      </c>
      <c r="X96" s="89">
        <f>(VLOOKUP($A95,'RevPAR Raw Data'!$B$6:$BE$49,'RevPAR Raw Data'!AT$1,FALSE))/100</f>
        <v>-0.15218430214943099</v>
      </c>
      <c r="Y96" s="90">
        <f>(VLOOKUP($A95,'RevPAR Raw Data'!$B$6:$BE$49,'RevPAR Raw Data'!AU$1,FALSE))/100</f>
        <v>-0.15917093835774301</v>
      </c>
      <c r="Z96" s="90">
        <f>(VLOOKUP($A95,'RevPAR Raw Data'!$B$6:$BE$49,'RevPAR Raw Data'!AV$1,FALSE))/100</f>
        <v>-0.16830278658949202</v>
      </c>
      <c r="AA96" s="90">
        <f>(VLOOKUP($A95,'RevPAR Raw Data'!$B$6:$BE$49,'RevPAR Raw Data'!AW$1,FALSE))/100</f>
        <v>-0.158181098601892</v>
      </c>
      <c r="AB96" s="90">
        <f>(VLOOKUP($A95,'RevPAR Raw Data'!$B$6:$BE$49,'RevPAR Raw Data'!AX$1,FALSE))/100</f>
        <v>-0.159786409477258</v>
      </c>
      <c r="AC96" s="90">
        <f>(VLOOKUP($A95,'RevPAR Raw Data'!$B$6:$BE$49,'RevPAR Raw Data'!AY$1,FALSE))/100</f>
        <v>-0.15985067267408198</v>
      </c>
      <c r="AD96" s="91">
        <f>(VLOOKUP($A95,'RevPAR Raw Data'!$B$6:$BE$49,'RevPAR Raw Data'!BA$1,FALSE))/100</f>
        <v>-1.1071075305409199E-2</v>
      </c>
      <c r="AE96" s="91">
        <f>(VLOOKUP($A95,'RevPAR Raw Data'!$B$6:$BE$49,'RevPAR Raw Data'!BB$1,FALSE))/100</f>
        <v>4.8091422304162995E-2</v>
      </c>
      <c r="AF96" s="90">
        <f>(VLOOKUP($A95,'RevPAR Raw Data'!$B$6:$BE$49,'RevPAR Raw Data'!BC$1,FALSE))/100</f>
        <v>1.97279704883968E-2</v>
      </c>
      <c r="AG96" s="92">
        <f>(VLOOKUP($A95,'RevPAR Raw Data'!$B$6:$BE$49,'RevPAR Raw Data'!BE$1,FALSE))/100</f>
        <v>-8.5196185124257487E-2</v>
      </c>
    </row>
    <row r="97" spans="1:33">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c r="A98" s="134" t="s">
        <v>46</v>
      </c>
      <c r="B98" s="117">
        <f>(VLOOKUP($A98,'Occupancy Raw Data'!$B$8:$BE$45,'Occupancy Raw Data'!AG$3,FALSE))/100</f>
        <v>0.40213798597652894</v>
      </c>
      <c r="C98" s="118">
        <f>(VLOOKUP($A98,'Occupancy Raw Data'!$B$8:$BE$45,'Occupancy Raw Data'!AH$3,FALSE))/100</f>
        <v>0.52659769816203206</v>
      </c>
      <c r="D98" s="118">
        <f>(VLOOKUP($A98,'Occupancy Raw Data'!$B$8:$BE$45,'Occupancy Raw Data'!AI$3,FALSE))/100</f>
        <v>0.55992745311855496</v>
      </c>
      <c r="E98" s="118">
        <f>(VLOOKUP($A98,'Occupancy Raw Data'!$B$8:$BE$45,'Occupancy Raw Data'!AJ$3,FALSE))/100</f>
        <v>0.56957212030126103</v>
      </c>
      <c r="F98" s="118">
        <f>(VLOOKUP($A98,'Occupancy Raw Data'!$B$8:$BE$45,'Occupancy Raw Data'!AK$3,FALSE))/100</f>
        <v>0.56171535114978199</v>
      </c>
      <c r="G98" s="119">
        <f>(VLOOKUP($A98,'Occupancy Raw Data'!$B$8:$BE$45,'Occupancy Raw Data'!AL$3,FALSE))/100</f>
        <v>0.52399016437161106</v>
      </c>
      <c r="H98" s="99">
        <f>(VLOOKUP($A98,'Occupancy Raw Data'!$B$8:$BE$45,'Occupancy Raw Data'!AN$3,FALSE))/100</f>
        <v>0.64506469292050295</v>
      </c>
      <c r="I98" s="99">
        <f>(VLOOKUP($A98,'Occupancy Raw Data'!$B$8:$BE$45,'Occupancy Raw Data'!AO$3,FALSE))/100</f>
        <v>0.63793999660997702</v>
      </c>
      <c r="J98" s="119">
        <f>(VLOOKUP($A98,'Occupancy Raw Data'!$B$8:$BE$45,'Occupancy Raw Data'!AP$3,FALSE))/100</f>
        <v>0.64150234476524004</v>
      </c>
      <c r="K98" s="120">
        <f>(VLOOKUP($A98,'Occupancy Raw Data'!$B$8:$BE$45,'Occupancy Raw Data'!AR$3,FALSE))/100</f>
        <v>0.55756518145555101</v>
      </c>
      <c r="M98" s="121">
        <f>VLOOKUP($A98,'ADR Raw Data'!$B$6:$BE$43,'ADR Raw Data'!AG$1,FALSE)</f>
        <v>99.997752409587704</v>
      </c>
      <c r="N98" s="122">
        <f>VLOOKUP($A98,'ADR Raw Data'!$B$6:$BE$43,'ADR Raw Data'!AH$1,FALSE)</f>
        <v>105.473419561811</v>
      </c>
      <c r="O98" s="122">
        <f>VLOOKUP($A98,'ADR Raw Data'!$B$6:$BE$43,'ADR Raw Data'!AI$1,FALSE)</f>
        <v>107.17050867297</v>
      </c>
      <c r="P98" s="122">
        <f>VLOOKUP($A98,'ADR Raw Data'!$B$6:$BE$43,'ADR Raw Data'!AJ$1,FALSE)</f>
        <v>108.126883977462</v>
      </c>
      <c r="Q98" s="122">
        <f>VLOOKUP($A98,'ADR Raw Data'!$B$6:$BE$43,'ADR Raw Data'!AK$1,FALSE)</f>
        <v>109.789026333259</v>
      </c>
      <c r="R98" s="123">
        <f>VLOOKUP($A98,'ADR Raw Data'!$B$6:$BE$43,'ADR Raw Data'!AL$1,FALSE)</f>
        <v>106.497776809725</v>
      </c>
      <c r="S98" s="122">
        <f>VLOOKUP($A98,'ADR Raw Data'!$B$6:$BE$43,'ADR Raw Data'!AN$1,FALSE)</f>
        <v>129.93482324603599</v>
      </c>
      <c r="T98" s="122">
        <f>VLOOKUP($A98,'ADR Raw Data'!$B$6:$BE$43,'ADR Raw Data'!AO$1,FALSE)</f>
        <v>129.49463089744799</v>
      </c>
      <c r="U98" s="123">
        <f>VLOOKUP($A98,'ADR Raw Data'!$B$6:$BE$43,'ADR Raw Data'!AP$1,FALSE)</f>
        <v>129.715949295179</v>
      </c>
      <c r="V98" s="124">
        <f>VLOOKUP($A98,'ADR Raw Data'!$B$6:$BE$43,'ADR Raw Data'!AR$1,FALSE)</f>
        <v>114.130227264173</v>
      </c>
      <c r="X98" s="121">
        <f>VLOOKUP($A98,'RevPAR Raw Data'!$B$6:$BE$43,'RevPAR Raw Data'!AG$1,FALSE)</f>
        <v>40.212894756171202</v>
      </c>
      <c r="Y98" s="122">
        <f>VLOOKUP($A98,'RevPAR Raw Data'!$B$6:$BE$43,'RevPAR Raw Data'!AH$1,FALSE)</f>
        <v>55.542059958528398</v>
      </c>
      <c r="Z98" s="122">
        <f>VLOOKUP($A98,'RevPAR Raw Data'!$B$6:$BE$43,'RevPAR Raw Data'!AI$1,FALSE)</f>
        <v>60.007709970676103</v>
      </c>
      <c r="AA98" s="122">
        <f>VLOOKUP($A98,'RevPAR Raw Data'!$B$6:$BE$43,'RevPAR Raw Data'!AJ$1,FALSE)</f>
        <v>61.586058568611598</v>
      </c>
      <c r="AB98" s="122">
        <f>VLOOKUP($A98,'RevPAR Raw Data'!$B$6:$BE$43,'RevPAR Raw Data'!AK$1,FALSE)</f>
        <v>61.670181479179597</v>
      </c>
      <c r="AC98" s="123">
        <f>VLOOKUP($A98,'RevPAR Raw Data'!$B$6:$BE$43,'RevPAR Raw Data'!AL$1,FALSE)</f>
        <v>55.803787575739001</v>
      </c>
      <c r="AD98" s="122">
        <f>VLOOKUP($A98,'RevPAR Raw Data'!$B$6:$BE$43,'RevPAR Raw Data'!AN$1,FALSE)</f>
        <v>83.8163668568845</v>
      </c>
      <c r="AE98" s="122">
        <f>VLOOKUP($A98,'RevPAR Raw Data'!$B$6:$BE$43,'RevPAR Raw Data'!AO$1,FALSE)</f>
        <v>82.609804395728503</v>
      </c>
      <c r="AF98" s="123">
        <f>VLOOKUP($A98,'RevPAR Raw Data'!$B$6:$BE$43,'RevPAR Raw Data'!AP$1,FALSE)</f>
        <v>83.213085626306494</v>
      </c>
      <c r="AG98" s="124">
        <f>VLOOKUP($A98,'RevPAR Raw Data'!$B$6:$BE$43,'RevPAR Raw Data'!AR$1,FALSE)</f>
        <v>63.635040874111901</v>
      </c>
    </row>
    <row r="99" spans="1:33" ht="14.25">
      <c r="A99" s="101" t="s">
        <v>123</v>
      </c>
      <c r="B99" s="89">
        <f>(VLOOKUP($A98,'Occupancy Raw Data'!$B$8:$BE$51,'Occupancy Raw Data'!AT$3,FALSE))/100</f>
        <v>-3.37837697073834E-2</v>
      </c>
      <c r="C99" s="90">
        <f>(VLOOKUP($A98,'Occupancy Raw Data'!$B$8:$BE$51,'Occupancy Raw Data'!AU$3,FALSE))/100</f>
        <v>-3.6679924130791804E-2</v>
      </c>
      <c r="D99" s="90">
        <f>(VLOOKUP($A98,'Occupancy Raw Data'!$B$8:$BE$51,'Occupancy Raw Data'!AV$3,FALSE))/100</f>
        <v>-1.86595241576685E-2</v>
      </c>
      <c r="E99" s="90">
        <f>(VLOOKUP($A98,'Occupancy Raw Data'!$B$8:$BE$51,'Occupancy Raw Data'!AW$3,FALSE))/100</f>
        <v>-1.6126544746112602E-2</v>
      </c>
      <c r="F99" s="90">
        <f>(VLOOKUP($A98,'Occupancy Raw Data'!$B$8:$BE$51,'Occupancy Raw Data'!AX$3,FALSE))/100</f>
        <v>-2.4150418636731098E-2</v>
      </c>
      <c r="G99" s="90">
        <f>(VLOOKUP($A98,'Occupancy Raw Data'!$B$8:$BE$51,'Occupancy Raw Data'!AY$3,FALSE))/100</f>
        <v>-2.5341266316471298E-2</v>
      </c>
      <c r="H99" s="91">
        <f>(VLOOKUP($A98,'Occupancy Raw Data'!$B$8:$BE$51,'Occupancy Raw Data'!BA$3,FALSE))/100</f>
        <v>3.2044436814480298E-2</v>
      </c>
      <c r="I99" s="91">
        <f>(VLOOKUP($A98,'Occupancy Raw Data'!$B$8:$BE$51,'Occupancy Raw Data'!BB$3,FALSE))/100</f>
        <v>6.1835456039492101E-2</v>
      </c>
      <c r="J99" s="90">
        <f>(VLOOKUP($A98,'Occupancy Raw Data'!$B$8:$BE$51,'Occupancy Raw Data'!BC$3,FALSE))/100</f>
        <v>4.6645324647795604E-2</v>
      </c>
      <c r="K99" s="92">
        <f>(VLOOKUP($A98,'Occupancy Raw Data'!$B$8:$BE$51,'Occupancy Raw Data'!BE$3,FALSE))/100</f>
        <v>-2.8005760377765396E-3</v>
      </c>
      <c r="M99" s="89">
        <f>(VLOOKUP($A98,'ADR Raw Data'!$B$6:$BE$49,'ADR Raw Data'!AT$1,FALSE))/100</f>
        <v>-3.0508423372497799E-5</v>
      </c>
      <c r="N99" s="90">
        <f>(VLOOKUP($A98,'ADR Raw Data'!$B$6:$BE$49,'ADR Raw Data'!AU$1,FALSE))/100</f>
        <v>5.0148257322833898E-3</v>
      </c>
      <c r="O99" s="90">
        <f>(VLOOKUP($A98,'ADR Raw Data'!$B$6:$BE$49,'ADR Raw Data'!AV$1,FALSE))/100</f>
        <v>7.2924163503169607E-3</v>
      </c>
      <c r="P99" s="90">
        <f>(VLOOKUP($A98,'ADR Raw Data'!$B$6:$BE$49,'ADR Raw Data'!AW$1,FALSE))/100</f>
        <v>1.65348264063487E-2</v>
      </c>
      <c r="Q99" s="90">
        <f>(VLOOKUP($A98,'ADR Raw Data'!$B$6:$BE$49,'ADR Raw Data'!AX$1,FALSE))/100</f>
        <v>1.0703769844996699E-2</v>
      </c>
      <c r="R99" s="90">
        <f>(VLOOKUP($A98,'ADR Raw Data'!$B$6:$BE$49,'ADR Raw Data'!AY$1,FALSE))/100</f>
        <v>8.6610323837155202E-3</v>
      </c>
      <c r="S99" s="91">
        <f>(VLOOKUP($A98,'ADR Raw Data'!$B$6:$BE$49,'ADR Raw Data'!BA$1,FALSE))/100</f>
        <v>3.3246937436271301E-2</v>
      </c>
      <c r="T99" s="91">
        <f>(VLOOKUP($A98,'ADR Raw Data'!$B$6:$BE$49,'ADR Raw Data'!BB$1,FALSE))/100</f>
        <v>3.4501023553841097E-2</v>
      </c>
      <c r="U99" s="90">
        <f>(VLOOKUP($A98,'ADR Raw Data'!$B$6:$BE$49,'ADR Raw Data'!BC$1,FALSE))/100</f>
        <v>3.3835179518914897E-2</v>
      </c>
      <c r="V99" s="92">
        <f>(VLOOKUP($A98,'ADR Raw Data'!$B$6:$BE$49,'ADR Raw Data'!BE$1,FALSE))/100</f>
        <v>2.0725396062191499E-2</v>
      </c>
      <c r="X99" s="89">
        <f>(VLOOKUP($A98,'RevPAR Raw Data'!$B$6:$BE$49,'RevPAR Raw Data'!AT$1,FALSE))/100</f>
        <v>-3.38132474412065E-2</v>
      </c>
      <c r="Y99" s="90">
        <f>(VLOOKUP($A98,'RevPAR Raw Data'!$B$6:$BE$49,'RevPAR Raw Data'!AU$1,FALSE))/100</f>
        <v>-3.1849041825897699E-2</v>
      </c>
      <c r="Z99" s="90">
        <f>(VLOOKUP($A98,'RevPAR Raw Data'!$B$6:$BE$49,'RevPAR Raw Data'!AV$1,FALSE))/100</f>
        <v>-1.1503180826407999E-2</v>
      </c>
      <c r="AA99" s="90">
        <f>(VLOOKUP($A98,'RevPAR Raw Data'!$B$6:$BE$49,'RevPAR Raw Data'!AW$1,FALSE))/100</f>
        <v>1.41632042324947E-4</v>
      </c>
      <c r="AB99" s="90">
        <f>(VLOOKUP($A98,'RevPAR Raw Data'!$B$6:$BE$49,'RevPAR Raw Data'!AX$1,FALSE))/100</f>
        <v>-1.3705149314482299E-2</v>
      </c>
      <c r="AC99" s="90">
        <f>(VLOOKUP($A98,'RevPAR Raw Data'!$B$6:$BE$49,'RevPAR Raw Data'!AY$1,FALSE))/100</f>
        <v>-1.68997154609671E-2</v>
      </c>
      <c r="AD99" s="91">
        <f>(VLOOKUP($A98,'RevPAR Raw Data'!$B$6:$BE$49,'RevPAR Raw Data'!BA$1,FALSE))/100</f>
        <v>6.6356753636703195E-2</v>
      </c>
      <c r="AE99" s="91">
        <f>(VLOOKUP($A98,'RevPAR Raw Data'!$B$6:$BE$49,'RevPAR Raw Data'!BB$1,FALSE))/100</f>
        <v>9.8469866118614191E-2</v>
      </c>
      <c r="AF99" s="90">
        <f>(VLOOKUP($A98,'RevPAR Raw Data'!$B$6:$BE$49,'RevPAR Raw Data'!BC$1,FALSE))/100</f>
        <v>8.2058757099886803E-2</v>
      </c>
      <c r="AG99" s="92">
        <f>(VLOOKUP($A98,'RevPAR Raw Data'!$B$6:$BE$49,'RevPAR Raw Data'!BE$1,FALSE))/100</f>
        <v>1.7866776976829798E-2</v>
      </c>
    </row>
    <row r="100" spans="1:33">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c r="A101" s="116" t="s">
        <v>70</v>
      </c>
      <c r="B101" s="117">
        <f>(VLOOKUP($A101,'Occupancy Raw Data'!$B$8:$BE$45,'Occupancy Raw Data'!AG$3,FALSE))/100</f>
        <v>0.39755280783101399</v>
      </c>
      <c r="C101" s="118">
        <f>(VLOOKUP($A101,'Occupancy Raw Data'!$B$8:$BE$45,'Occupancy Raw Data'!AH$3,FALSE))/100</f>
        <v>0.50602782071097296</v>
      </c>
      <c r="D101" s="118">
        <f>(VLOOKUP($A101,'Occupancy Raw Data'!$B$8:$BE$45,'Occupancy Raw Data'!AI$3,FALSE))/100</f>
        <v>0.52168985059247808</v>
      </c>
      <c r="E101" s="118">
        <f>(VLOOKUP($A101,'Occupancy Raw Data'!$B$8:$BE$45,'Occupancy Raw Data'!AJ$3,FALSE))/100</f>
        <v>0.536888201957753</v>
      </c>
      <c r="F101" s="118">
        <f>(VLOOKUP($A101,'Occupancy Raw Data'!$B$8:$BE$45,'Occupancy Raw Data'!AK$3,FALSE))/100</f>
        <v>0.52297784647089107</v>
      </c>
      <c r="G101" s="119">
        <f>(VLOOKUP($A101,'Occupancy Raw Data'!$B$8:$BE$45,'Occupancy Raw Data'!AL$3,FALSE))/100</f>
        <v>0.49702730551262198</v>
      </c>
      <c r="H101" s="99">
        <f>(VLOOKUP($A101,'Occupancy Raw Data'!$B$8:$BE$45,'Occupancy Raw Data'!AN$3,FALSE))/100</f>
        <v>0.57586295723853598</v>
      </c>
      <c r="I101" s="99">
        <f>(VLOOKUP($A101,'Occupancy Raw Data'!$B$8:$BE$45,'Occupancy Raw Data'!AO$3,FALSE))/100</f>
        <v>0.58034518289541404</v>
      </c>
      <c r="J101" s="119">
        <f>(VLOOKUP($A101,'Occupancy Raw Data'!$B$8:$BE$45,'Occupancy Raw Data'!AP$3,FALSE))/100</f>
        <v>0.57810407006697506</v>
      </c>
      <c r="K101" s="120">
        <f>(VLOOKUP($A101,'Occupancy Raw Data'!$B$8:$BE$45,'Occupancy Raw Data'!AR$3,FALSE))/100</f>
        <v>0.52019209538529398</v>
      </c>
      <c r="M101" s="121">
        <f>VLOOKUP($A101,'ADR Raw Data'!$B$6:$BE$43,'ADR Raw Data'!AG$1,FALSE)</f>
        <v>96.8803025983282</v>
      </c>
      <c r="N101" s="122">
        <f>VLOOKUP($A101,'ADR Raw Data'!$B$6:$BE$43,'ADR Raw Data'!AH$1,FALSE)</f>
        <v>100.14934025656601</v>
      </c>
      <c r="O101" s="122">
        <f>VLOOKUP($A101,'ADR Raw Data'!$B$6:$BE$43,'ADR Raw Data'!AI$1,FALSE)</f>
        <v>98.111203831720303</v>
      </c>
      <c r="P101" s="122">
        <f>VLOOKUP($A101,'ADR Raw Data'!$B$6:$BE$43,'ADR Raw Data'!AJ$1,FALSE)</f>
        <v>103.236858746761</v>
      </c>
      <c r="Q101" s="122">
        <f>VLOOKUP($A101,'ADR Raw Data'!$B$6:$BE$43,'ADR Raw Data'!AK$1,FALSE)</f>
        <v>105.43609348832599</v>
      </c>
      <c r="R101" s="123">
        <f>VLOOKUP($A101,'ADR Raw Data'!$B$6:$BE$43,'ADR Raw Data'!AL$1,FALSE)</f>
        <v>100.978114394701</v>
      </c>
      <c r="S101" s="122">
        <f>VLOOKUP($A101,'ADR Raw Data'!$B$6:$BE$43,'ADR Raw Data'!AN$1,FALSE)</f>
        <v>120.711799597405</v>
      </c>
      <c r="T101" s="122">
        <f>VLOOKUP($A101,'ADR Raw Data'!$B$6:$BE$43,'ADR Raw Data'!AO$1,FALSE)</f>
        <v>120.268896089484</v>
      </c>
      <c r="U101" s="123">
        <f>VLOOKUP($A101,'ADR Raw Data'!$B$6:$BE$43,'ADR Raw Data'!AP$1,FALSE)</f>
        <v>120.489489350325</v>
      </c>
      <c r="V101" s="124">
        <f>VLOOKUP($A101,'ADR Raw Data'!$B$6:$BE$43,'ADR Raw Data'!AR$1,FALSE)</f>
        <v>107.17341107974801</v>
      </c>
      <c r="X101" s="121">
        <f>VLOOKUP($A101,'RevPAR Raw Data'!$B$6:$BE$43,'RevPAR Raw Data'!AG$1,FALSE)</f>
        <v>38.515036321483699</v>
      </c>
      <c r="Y101" s="122">
        <f>VLOOKUP($A101,'RevPAR Raw Data'!$B$6:$BE$43,'RevPAR Raw Data'!AH$1,FALSE)</f>
        <v>50.678352395672299</v>
      </c>
      <c r="Z101" s="122">
        <f>VLOOKUP($A101,'RevPAR Raw Data'!$B$6:$BE$43,'RevPAR Raw Data'!AI$1,FALSE)</f>
        <v>51.183619268418298</v>
      </c>
      <c r="AA101" s="122">
        <f>VLOOKUP($A101,'RevPAR Raw Data'!$B$6:$BE$43,'RevPAR Raw Data'!AJ$1,FALSE)</f>
        <v>55.426651468315299</v>
      </c>
      <c r="AB101" s="122">
        <f>VLOOKUP($A101,'RevPAR Raw Data'!$B$6:$BE$43,'RevPAR Raw Data'!AK$1,FALSE)</f>
        <v>55.140741112828401</v>
      </c>
      <c r="AC101" s="123">
        <f>VLOOKUP($A101,'RevPAR Raw Data'!$B$6:$BE$43,'RevPAR Raw Data'!AL$1,FALSE)</f>
        <v>50.1888801133436</v>
      </c>
      <c r="AD101" s="122">
        <f>VLOOKUP($A101,'RevPAR Raw Data'!$B$6:$BE$43,'RevPAR Raw Data'!AN$1,FALSE)</f>
        <v>69.513453889747495</v>
      </c>
      <c r="AE101" s="122">
        <f>VLOOKUP($A101,'RevPAR Raw Data'!$B$6:$BE$43,'RevPAR Raw Data'!AO$1,FALSE)</f>
        <v>69.797474497681605</v>
      </c>
      <c r="AF101" s="123">
        <f>VLOOKUP($A101,'RevPAR Raw Data'!$B$6:$BE$43,'RevPAR Raw Data'!AP$1,FALSE)</f>
        <v>69.655464193714494</v>
      </c>
      <c r="AG101" s="124">
        <f>VLOOKUP($A101,'RevPAR Raw Data'!$B$6:$BE$43,'RevPAR Raw Data'!AR$1,FALSE)</f>
        <v>55.750761279163903</v>
      </c>
    </row>
    <row r="102" spans="1:33" ht="14.25">
      <c r="A102" s="101" t="s">
        <v>123</v>
      </c>
      <c r="B102" s="89">
        <f>(VLOOKUP($A101,'Occupancy Raw Data'!$B$8:$BE$51,'Occupancy Raw Data'!AT$3,FALSE))/100</f>
        <v>-1.9047462784849402E-2</v>
      </c>
      <c r="C102" s="90">
        <f>(VLOOKUP($A101,'Occupancy Raw Data'!$B$8:$BE$51,'Occupancy Raw Data'!AU$3,FALSE))/100</f>
        <v>-2.78912552641121E-2</v>
      </c>
      <c r="D102" s="90">
        <f>(VLOOKUP($A101,'Occupancy Raw Data'!$B$8:$BE$51,'Occupancy Raw Data'!AV$3,FALSE))/100</f>
        <v>-1.2884249350104999E-2</v>
      </c>
      <c r="E102" s="90">
        <f>(VLOOKUP($A101,'Occupancy Raw Data'!$B$8:$BE$51,'Occupancy Raw Data'!AW$3,FALSE))/100</f>
        <v>-4.7495615310661999E-3</v>
      </c>
      <c r="F102" s="90">
        <f>(VLOOKUP($A101,'Occupancy Raw Data'!$B$8:$BE$51,'Occupancy Raw Data'!AX$3,FALSE))/100</f>
        <v>1.03897218201411E-2</v>
      </c>
      <c r="G102" s="90">
        <f>(VLOOKUP($A101,'Occupancy Raw Data'!$B$8:$BE$51,'Occupancy Raw Data'!AY$3,FALSE))/100</f>
        <v>-1.04452416514341E-2</v>
      </c>
      <c r="H102" s="91">
        <f>(VLOOKUP($A101,'Occupancy Raw Data'!$B$8:$BE$51,'Occupancy Raw Data'!BA$3,FALSE))/100</f>
        <v>1.7717899452207898E-2</v>
      </c>
      <c r="I102" s="91">
        <f>(VLOOKUP($A101,'Occupancy Raw Data'!$B$8:$BE$51,'Occupancy Raw Data'!BB$3,FALSE))/100</f>
        <v>4.0016749423155203E-2</v>
      </c>
      <c r="J102" s="90">
        <f>(VLOOKUP($A101,'Occupancy Raw Data'!$B$8:$BE$51,'Occupancy Raw Data'!BC$3,FALSE))/100</f>
        <v>2.8789721832335097E-2</v>
      </c>
      <c r="K102" s="92">
        <f>(VLOOKUP($A101,'Occupancy Raw Data'!$B$8:$BE$51,'Occupancy Raw Data'!BE$3,FALSE))/100</f>
        <v>1.6845077071667499E-3</v>
      </c>
      <c r="M102" s="89">
        <f>(VLOOKUP($A101,'ADR Raw Data'!$B$6:$BE$49,'ADR Raw Data'!AT$1,FALSE))/100</f>
        <v>2.4452511388146402E-3</v>
      </c>
      <c r="N102" s="90">
        <f>(VLOOKUP($A101,'ADR Raw Data'!$B$6:$BE$49,'ADR Raw Data'!AU$1,FALSE))/100</f>
        <v>3.4333301100283797E-3</v>
      </c>
      <c r="O102" s="90">
        <f>(VLOOKUP($A101,'ADR Raw Data'!$B$6:$BE$49,'ADR Raw Data'!AV$1,FALSE))/100</f>
        <v>-3.3745965649660398E-3</v>
      </c>
      <c r="P102" s="90">
        <f>(VLOOKUP($A101,'ADR Raw Data'!$B$6:$BE$49,'ADR Raw Data'!AW$1,FALSE))/100</f>
        <v>4.1260191546121899E-2</v>
      </c>
      <c r="Q102" s="90">
        <f>(VLOOKUP($A101,'ADR Raw Data'!$B$6:$BE$49,'ADR Raw Data'!AX$1,FALSE))/100</f>
        <v>5.0279321195417399E-2</v>
      </c>
      <c r="R102" s="90">
        <f>(VLOOKUP($A101,'ADR Raw Data'!$B$6:$BE$49,'ADR Raw Data'!AY$1,FALSE))/100</f>
        <v>2.0110301969163202E-2</v>
      </c>
      <c r="S102" s="91">
        <f>(VLOOKUP($A101,'ADR Raw Data'!$B$6:$BE$49,'ADR Raw Data'!BA$1,FALSE))/100</f>
        <v>3.3038836917945201E-2</v>
      </c>
      <c r="T102" s="91">
        <f>(VLOOKUP($A101,'ADR Raw Data'!$B$6:$BE$49,'ADR Raw Data'!BB$1,FALSE))/100</f>
        <v>4.4750705579802898E-3</v>
      </c>
      <c r="U102" s="90">
        <f>(VLOOKUP($A101,'ADR Raw Data'!$B$6:$BE$49,'ADR Raw Data'!BC$1,FALSE))/100</f>
        <v>1.8662091223333198E-2</v>
      </c>
      <c r="V102" s="92">
        <f>(VLOOKUP($A101,'ADR Raw Data'!$B$6:$BE$49,'ADR Raw Data'!BE$1,FALSE))/100</f>
        <v>2.1160947508324601E-2</v>
      </c>
      <c r="X102" s="89">
        <f>(VLOOKUP($A101,'RevPAR Raw Data'!$B$6:$BE$49,'RevPAR Raw Data'!AT$1,FALSE))/100</f>
        <v>-1.66487874761009E-2</v>
      </c>
      <c r="Y102" s="90">
        <f>(VLOOKUP($A101,'RevPAR Raw Data'!$B$6:$BE$49,'RevPAR Raw Data'!AU$1,FALSE))/100</f>
        <v>-2.4553685040588503E-2</v>
      </c>
      <c r="Z102" s="90">
        <f>(VLOOKUP($A101,'RevPAR Raw Data'!$B$6:$BE$49,'RevPAR Raw Data'!AV$1,FALSE))/100</f>
        <v>-1.6215366771471999E-2</v>
      </c>
      <c r="AA102" s="90">
        <f>(VLOOKUP($A101,'RevPAR Raw Data'!$B$6:$BE$49,'RevPAR Raw Data'!AW$1,FALSE))/100</f>
        <v>3.6314662196523802E-2</v>
      </c>
      <c r="AB102" s="90">
        <f>(VLOOKUP($A101,'RevPAR Raw Data'!$B$6:$BE$49,'RevPAR Raw Data'!AX$1,FALSE))/100</f>
        <v>6.1191431176084506E-2</v>
      </c>
      <c r="AC102" s="90">
        <f>(VLOOKUP($A101,'RevPAR Raw Data'!$B$6:$BE$49,'RevPAR Raw Data'!AY$1,FALSE))/100</f>
        <v>9.4550033539778193E-3</v>
      </c>
      <c r="AD102" s="91">
        <f>(VLOOKUP($A101,'RevPAR Raw Data'!$B$6:$BE$49,'RevPAR Raw Data'!BA$1,FALSE))/100</f>
        <v>5.1342115160683204E-2</v>
      </c>
      <c r="AE102" s="91">
        <f>(VLOOKUP($A101,'RevPAR Raw Data'!$B$6:$BE$49,'RevPAR Raw Data'!BB$1,FALSE))/100</f>
        <v>4.4670897758305204E-2</v>
      </c>
      <c r="AF102" s="90">
        <f>(VLOOKUP($A101,'RevPAR Raw Data'!$B$6:$BE$49,'RevPAR Raw Data'!BC$1,FALSE))/100</f>
        <v>4.7989089470797802E-2</v>
      </c>
      <c r="AG102" s="92">
        <f>(VLOOKUP($A101,'RevPAR Raw Data'!$B$6:$BE$49,'RevPAR Raw Data'!BE$1,FALSE))/100</f>
        <v>2.2881100994660102E-2</v>
      </c>
    </row>
    <row r="103" spans="1:33">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c r="A104" s="116" t="s">
        <v>52</v>
      </c>
      <c r="B104" s="117">
        <f>(VLOOKUP($A104,'Occupancy Raw Data'!$B$8:$BE$45,'Occupancy Raw Data'!AG$3,FALSE))/100</f>
        <v>0.39094439153051502</v>
      </c>
      <c r="C104" s="118">
        <f>(VLOOKUP($A104,'Occupancy Raw Data'!$B$8:$BE$45,'Occupancy Raw Data'!AH$3,FALSE))/100</f>
        <v>0.57374166605612098</v>
      </c>
      <c r="D104" s="118">
        <f>(VLOOKUP($A104,'Occupancy Raw Data'!$B$8:$BE$45,'Occupancy Raw Data'!AI$3,FALSE))/100</f>
        <v>0.60297457689208001</v>
      </c>
      <c r="E104" s="118">
        <f>(VLOOKUP($A104,'Occupancy Raw Data'!$B$8:$BE$45,'Occupancy Raw Data'!AJ$3,FALSE))/100</f>
        <v>0.61652868342003009</v>
      </c>
      <c r="F104" s="118">
        <f>(VLOOKUP($A104,'Occupancy Raw Data'!$B$8:$BE$45,'Occupancy Raw Data'!AK$3,FALSE))/100</f>
        <v>0.591208791208791</v>
      </c>
      <c r="G104" s="119">
        <f>(VLOOKUP($A104,'Occupancy Raw Data'!$B$8:$BE$45,'Occupancy Raw Data'!AL$3,FALSE))/100</f>
        <v>0.55508015121765297</v>
      </c>
      <c r="H104" s="99">
        <f>(VLOOKUP($A104,'Occupancy Raw Data'!$B$8:$BE$45,'Occupancy Raw Data'!AN$3,FALSE))/100</f>
        <v>0.69084249084248994</v>
      </c>
      <c r="I104" s="99">
        <f>(VLOOKUP($A104,'Occupancy Raw Data'!$B$8:$BE$45,'Occupancy Raw Data'!AO$3,FALSE))/100</f>
        <v>0.59619047619047594</v>
      </c>
      <c r="J104" s="119">
        <f>(VLOOKUP($A104,'Occupancy Raw Data'!$B$8:$BE$45,'Occupancy Raw Data'!AP$3,FALSE))/100</f>
        <v>0.64351648351648294</v>
      </c>
      <c r="K104" s="120">
        <f>(VLOOKUP($A104,'Occupancy Raw Data'!$B$8:$BE$45,'Occupancy Raw Data'!AR$3,FALSE))/100</f>
        <v>0.58034873254767294</v>
      </c>
      <c r="M104" s="121">
        <f>VLOOKUP($A104,'ADR Raw Data'!$B$6:$BE$43,'ADR Raw Data'!AG$1,FALSE)</f>
        <v>97.859379685157407</v>
      </c>
      <c r="N104" s="122">
        <f>VLOOKUP($A104,'ADR Raw Data'!$B$6:$BE$43,'ADR Raw Data'!AH$1,FALSE)</f>
        <v>110.57187332396801</v>
      </c>
      <c r="O104" s="122">
        <f>VLOOKUP($A104,'ADR Raw Data'!$B$6:$BE$43,'ADR Raw Data'!AI$1,FALSE)</f>
        <v>109.979409477521</v>
      </c>
      <c r="P104" s="122">
        <f>VLOOKUP($A104,'ADR Raw Data'!$B$6:$BE$43,'ADR Raw Data'!AJ$1,FALSE)</f>
        <v>112.15947118241201</v>
      </c>
      <c r="Q104" s="122">
        <f>VLOOKUP($A104,'ADR Raw Data'!$B$6:$BE$43,'ADR Raw Data'!AK$1,FALSE)</f>
        <v>114.84124287484499</v>
      </c>
      <c r="R104" s="123">
        <f>VLOOKUP($A104,'ADR Raw Data'!$B$6:$BE$43,'ADR Raw Data'!AL$1,FALSE)</f>
        <v>109.91466422047399</v>
      </c>
      <c r="S104" s="122">
        <f>VLOOKUP($A104,'ADR Raw Data'!$B$6:$BE$43,'ADR Raw Data'!AN$1,FALSE)</f>
        <v>135.66583351007401</v>
      </c>
      <c r="T104" s="122">
        <f>VLOOKUP($A104,'ADR Raw Data'!$B$6:$BE$43,'ADR Raw Data'!AO$1,FALSE)</f>
        <v>129.084805849102</v>
      </c>
      <c r="U104" s="123">
        <f>VLOOKUP($A104,'ADR Raw Data'!$B$6:$BE$43,'ADR Raw Data'!AP$1,FALSE)</f>
        <v>132.61731329690301</v>
      </c>
      <c r="V104" s="124">
        <f>VLOOKUP($A104,'ADR Raw Data'!$B$6:$BE$43,'ADR Raw Data'!AR$1,FALSE)</f>
        <v>117.107453020739</v>
      </c>
      <c r="X104" s="121">
        <f>VLOOKUP($A104,'RevPAR Raw Data'!$B$6:$BE$43,'RevPAR Raw Data'!AG$1,FALSE)</f>
        <v>38.257575646567503</v>
      </c>
      <c r="Y104" s="122">
        <f>VLOOKUP($A104,'RevPAR Raw Data'!$B$6:$BE$43,'RevPAR Raw Data'!AH$1,FALSE)</f>
        <v>63.439690819840202</v>
      </c>
      <c r="Z104" s="122">
        <f>VLOOKUP($A104,'RevPAR Raw Data'!$B$6:$BE$43,'RevPAR Raw Data'!AI$1,FALSE)</f>
        <v>66.314787896549106</v>
      </c>
      <c r="AA104" s="122">
        <f>VLOOKUP($A104,'RevPAR Raw Data'!$B$6:$BE$43,'RevPAR Raw Data'!AJ$1,FALSE)</f>
        <v>69.149531101179505</v>
      </c>
      <c r="AB104" s="122">
        <f>VLOOKUP($A104,'RevPAR Raw Data'!$B$6:$BE$43,'RevPAR Raw Data'!AK$1,FALSE)</f>
        <v>67.895152380952297</v>
      </c>
      <c r="AC104" s="123">
        <f>VLOOKUP($A104,'RevPAR Raw Data'!$B$6:$BE$43,'RevPAR Raw Data'!AL$1,FALSE)</f>
        <v>61.011448436538402</v>
      </c>
      <c r="AD104" s="122">
        <f>VLOOKUP($A104,'RevPAR Raw Data'!$B$6:$BE$43,'RevPAR Raw Data'!AN$1,FALSE)</f>
        <v>93.723722344322297</v>
      </c>
      <c r="AE104" s="122">
        <f>VLOOKUP($A104,'RevPAR Raw Data'!$B$6:$BE$43,'RevPAR Raw Data'!AO$1,FALSE)</f>
        <v>76.959131868131806</v>
      </c>
      <c r="AF104" s="123">
        <f>VLOOKUP($A104,'RevPAR Raw Data'!$B$6:$BE$43,'RevPAR Raw Data'!AP$1,FALSE)</f>
        <v>85.341427106227101</v>
      </c>
      <c r="AG104" s="124">
        <f>VLOOKUP($A104,'RevPAR Raw Data'!$B$6:$BE$43,'RevPAR Raw Data'!AR$1,FALSE)</f>
        <v>67.963161932472303</v>
      </c>
    </row>
    <row r="105" spans="1:33" ht="14.25">
      <c r="A105" s="101" t="s">
        <v>123</v>
      </c>
      <c r="B105" s="89">
        <f>(VLOOKUP($A104,'Occupancy Raw Data'!$B$8:$BE$51,'Occupancy Raw Data'!AT$3,FALSE))/100</f>
        <v>1.2130605371082702E-2</v>
      </c>
      <c r="C105" s="90">
        <f>(VLOOKUP($A104,'Occupancy Raw Data'!$B$8:$BE$51,'Occupancy Raw Data'!AU$3,FALSE))/100</f>
        <v>4.2089134383340401E-2</v>
      </c>
      <c r="D105" s="90">
        <f>(VLOOKUP($A104,'Occupancy Raw Data'!$B$8:$BE$51,'Occupancy Raw Data'!AV$3,FALSE))/100</f>
        <v>1.5388274171055301E-2</v>
      </c>
      <c r="E105" s="90">
        <f>(VLOOKUP($A104,'Occupancy Raw Data'!$B$8:$BE$51,'Occupancy Raw Data'!AW$3,FALSE))/100</f>
        <v>6.22710843036864E-2</v>
      </c>
      <c r="F105" s="90">
        <f>(VLOOKUP($A104,'Occupancy Raw Data'!$B$8:$BE$51,'Occupancy Raw Data'!AX$3,FALSE))/100</f>
        <v>2.8312898169869101E-2</v>
      </c>
      <c r="G105" s="90">
        <f>(VLOOKUP($A104,'Occupancy Raw Data'!$B$8:$BE$51,'Occupancy Raw Data'!AY$3,FALSE))/100</f>
        <v>3.3290833711603803E-2</v>
      </c>
      <c r="H105" s="91">
        <f>(VLOOKUP($A104,'Occupancy Raw Data'!$B$8:$BE$51,'Occupancy Raw Data'!BA$3,FALSE))/100</f>
        <v>6.0927946517466101E-2</v>
      </c>
      <c r="I105" s="91">
        <f>(VLOOKUP($A104,'Occupancy Raw Data'!$B$8:$BE$51,'Occupancy Raw Data'!BB$3,FALSE))/100</f>
        <v>8.6655060399282197E-2</v>
      </c>
      <c r="J105" s="90">
        <f>(VLOOKUP($A104,'Occupancy Raw Data'!$B$8:$BE$51,'Occupancy Raw Data'!BC$3,FALSE))/100</f>
        <v>7.2692349925247604E-2</v>
      </c>
      <c r="K105" s="92">
        <f>(VLOOKUP($A104,'Occupancy Raw Data'!$B$8:$BE$51,'Occupancy Raw Data'!BE$3,FALSE))/100</f>
        <v>4.5458723060248403E-2</v>
      </c>
      <c r="M105" s="89">
        <f>(VLOOKUP($A104,'ADR Raw Data'!$B$6:$BE$49,'ADR Raw Data'!AT$1,FALSE))/100</f>
        <v>1.79056534342188E-2</v>
      </c>
      <c r="N105" s="90">
        <f>(VLOOKUP($A104,'ADR Raw Data'!$B$6:$BE$49,'ADR Raw Data'!AU$1,FALSE))/100</f>
        <v>7.0248524954419606E-2</v>
      </c>
      <c r="O105" s="90">
        <f>(VLOOKUP($A104,'ADR Raw Data'!$B$6:$BE$49,'ADR Raw Data'!AV$1,FALSE))/100</f>
        <v>3.4261835364528002E-2</v>
      </c>
      <c r="P105" s="90">
        <f>(VLOOKUP($A104,'ADR Raw Data'!$B$6:$BE$49,'ADR Raw Data'!AW$1,FALSE))/100</f>
        <v>6.2538932996676705E-2</v>
      </c>
      <c r="Q105" s="90">
        <f>(VLOOKUP($A104,'ADR Raw Data'!$B$6:$BE$49,'ADR Raw Data'!AX$1,FALSE))/100</f>
        <v>5.6311693026281702E-2</v>
      </c>
      <c r="R105" s="90">
        <f>(VLOOKUP($A104,'ADR Raw Data'!$B$6:$BE$49,'ADR Raw Data'!AY$1,FALSE))/100</f>
        <v>5.0889001401148805E-2</v>
      </c>
      <c r="S105" s="91">
        <f>(VLOOKUP($A104,'ADR Raw Data'!$B$6:$BE$49,'ADR Raw Data'!BA$1,FALSE))/100</f>
        <v>2.8285086311891798E-2</v>
      </c>
      <c r="T105" s="91">
        <f>(VLOOKUP($A104,'ADR Raw Data'!$B$6:$BE$49,'ADR Raw Data'!BB$1,FALSE))/100</f>
        <v>4.3134810258840701E-2</v>
      </c>
      <c r="U105" s="90">
        <f>(VLOOKUP($A104,'ADR Raw Data'!$B$6:$BE$49,'ADR Raw Data'!BC$1,FALSE))/100</f>
        <v>3.4534575796887498E-2</v>
      </c>
      <c r="V105" s="92">
        <f>(VLOOKUP($A104,'ADR Raw Data'!$B$6:$BE$49,'ADR Raw Data'!BE$1,FALSE))/100</f>
        <v>4.6737856151624901E-2</v>
      </c>
      <c r="X105" s="89">
        <f>(VLOOKUP($A104,'RevPAR Raw Data'!$B$6:$BE$49,'RevPAR Raw Data'!AT$1,FALSE))/100</f>
        <v>3.0253465221023398E-2</v>
      </c>
      <c r="Y105" s="90">
        <f>(VLOOKUP($A104,'RevPAR Raw Data'!$B$6:$BE$49,'RevPAR Raw Data'!AU$1,FALSE))/100</f>
        <v>0.115294358944798</v>
      </c>
      <c r="Z105" s="90">
        <f>(VLOOKUP($A104,'RevPAR Raw Data'!$B$6:$BE$49,'RevPAR Raw Data'!AV$1,FALSE))/100</f>
        <v>5.0177340051776299E-2</v>
      </c>
      <c r="AA105" s="90">
        <f>(VLOOKUP($A104,'RevPAR Raw Data'!$B$6:$BE$49,'RevPAR Raw Data'!AW$1,FALSE))/100</f>
        <v>0.128704384469261</v>
      </c>
      <c r="AB105" s="90">
        <f>(VLOOKUP($A104,'RevPAR Raw Data'!$B$6:$BE$49,'RevPAR Raw Data'!AX$1,FALSE))/100</f>
        <v>8.6218938426576894E-2</v>
      </c>
      <c r="AC105" s="90">
        <f>(VLOOKUP($A104,'RevPAR Raw Data'!$B$6:$BE$49,'RevPAR Raw Data'!AY$1,FALSE))/100</f>
        <v>8.5873972396147899E-2</v>
      </c>
      <c r="AD105" s="91">
        <f>(VLOOKUP($A104,'RevPAR Raw Data'!$B$6:$BE$49,'RevPAR Raw Data'!BA$1,FALSE))/100</f>
        <v>9.0936385055410907E-2</v>
      </c>
      <c r="AE105" s="91">
        <f>(VLOOKUP($A104,'RevPAR Raw Data'!$B$6:$BE$49,'RevPAR Raw Data'!BB$1,FALSE))/100</f>
        <v>0.13352772024641399</v>
      </c>
      <c r="AF105" s="90">
        <f>(VLOOKUP($A104,'RevPAR Raw Data'!$B$6:$BE$49,'RevPAR Raw Data'!BC$1,FALSE))/100</f>
        <v>0.109737325190482</v>
      </c>
      <c r="AG105" s="92">
        <f>(VLOOKUP($A104,'RevPAR Raw Data'!$B$6:$BE$49,'RevPAR Raw Data'!BE$1,FALSE))/100</f>
        <v>9.4321222471099697E-2</v>
      </c>
    </row>
    <row r="106" spans="1:33">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c r="A107" s="116" t="s">
        <v>51</v>
      </c>
      <c r="B107" s="117">
        <f>(VLOOKUP($A107,'Occupancy Raw Data'!$B$8:$BE$45,'Occupancy Raw Data'!AG$3,FALSE))/100</f>
        <v>0.39800039401103199</v>
      </c>
      <c r="C107" s="118">
        <f>(VLOOKUP($A107,'Occupancy Raw Data'!$B$8:$BE$45,'Occupancy Raw Data'!AH$3,FALSE))/100</f>
        <v>0.490494483845547</v>
      </c>
      <c r="D107" s="118">
        <f>(VLOOKUP($A107,'Occupancy Raw Data'!$B$8:$BE$45,'Occupancy Raw Data'!AI$3,FALSE))/100</f>
        <v>0.51792750197005499</v>
      </c>
      <c r="E107" s="118">
        <f>(VLOOKUP($A107,'Occupancy Raw Data'!$B$8:$BE$45,'Occupancy Raw Data'!AJ$3,FALSE))/100</f>
        <v>0.52393617021276495</v>
      </c>
      <c r="F107" s="118">
        <f>(VLOOKUP($A107,'Occupancy Raw Data'!$B$8:$BE$45,'Occupancy Raw Data'!AK$3,FALSE))/100</f>
        <v>0.54043538219070097</v>
      </c>
      <c r="G107" s="119">
        <f>(VLOOKUP($A107,'Occupancy Raw Data'!$B$8:$BE$45,'Occupancy Raw Data'!AL$3,FALSE))/100</f>
        <v>0.49415878644602002</v>
      </c>
      <c r="H107" s="99">
        <f>(VLOOKUP($A107,'Occupancy Raw Data'!$B$8:$BE$45,'Occupancy Raw Data'!AN$3,FALSE))/100</f>
        <v>0.67316784869976298</v>
      </c>
      <c r="I107" s="99">
        <f>(VLOOKUP($A107,'Occupancy Raw Data'!$B$8:$BE$45,'Occupancy Raw Data'!AO$3,FALSE))/100</f>
        <v>0.67991528762805298</v>
      </c>
      <c r="J107" s="119">
        <f>(VLOOKUP($A107,'Occupancy Raw Data'!$B$8:$BE$45,'Occupancy Raw Data'!AP$3,FALSE))/100</f>
        <v>0.67654156816390798</v>
      </c>
      <c r="K107" s="120">
        <f>(VLOOKUP($A107,'Occupancy Raw Data'!$B$8:$BE$45,'Occupancy Raw Data'!AR$3,FALSE))/100</f>
        <v>0.54626815265113104</v>
      </c>
      <c r="M107" s="121">
        <f>VLOOKUP($A107,'ADR Raw Data'!$B$6:$BE$43,'ADR Raw Data'!AG$1,FALSE)</f>
        <v>92.341434228436995</v>
      </c>
      <c r="N107" s="122">
        <f>VLOOKUP($A107,'ADR Raw Data'!$B$6:$BE$43,'ADR Raw Data'!AH$1,FALSE)</f>
        <v>93.630043177025797</v>
      </c>
      <c r="O107" s="122">
        <f>VLOOKUP($A107,'ADR Raw Data'!$B$6:$BE$43,'ADR Raw Data'!AI$1,FALSE)</f>
        <v>95.720197793837897</v>
      </c>
      <c r="P107" s="122">
        <f>VLOOKUP($A107,'ADR Raw Data'!$B$6:$BE$43,'ADR Raw Data'!AJ$1,FALSE)</f>
        <v>97.493956570783894</v>
      </c>
      <c r="Q107" s="122">
        <f>VLOOKUP($A107,'ADR Raw Data'!$B$6:$BE$43,'ADR Raw Data'!AK$1,FALSE)</f>
        <v>100.18976305477</v>
      </c>
      <c r="R107" s="123">
        <f>VLOOKUP($A107,'ADR Raw Data'!$B$6:$BE$43,'ADR Raw Data'!AL$1,FALSE)</f>
        <v>96.114762891940899</v>
      </c>
      <c r="S107" s="122">
        <f>VLOOKUP($A107,'ADR Raw Data'!$B$6:$BE$43,'ADR Raw Data'!AN$1,FALSE)</f>
        <v>127.506004536142</v>
      </c>
      <c r="T107" s="122">
        <f>VLOOKUP($A107,'ADR Raw Data'!$B$6:$BE$43,'ADR Raw Data'!AO$1,FALSE)</f>
        <v>127.153197392249</v>
      </c>
      <c r="U107" s="123">
        <f>VLOOKUP($A107,'ADR Raw Data'!$B$6:$BE$43,'ADR Raw Data'!AP$1,FALSE)</f>
        <v>127.328721289993</v>
      </c>
      <c r="V107" s="124">
        <f>VLOOKUP($A107,'ADR Raw Data'!$B$6:$BE$43,'ADR Raw Data'!AR$1,FALSE)</f>
        <v>107.159856646058</v>
      </c>
      <c r="X107" s="121">
        <f>VLOOKUP($A107,'RevPAR Raw Data'!$B$6:$BE$43,'RevPAR Raw Data'!AG$1,FALSE)</f>
        <v>36.751927206461701</v>
      </c>
      <c r="Y107" s="122">
        <f>VLOOKUP($A107,'RevPAR Raw Data'!$B$6:$BE$43,'RevPAR Raw Data'!AH$1,FALSE)</f>
        <v>45.925019700551601</v>
      </c>
      <c r="Z107" s="122">
        <f>VLOOKUP($A107,'RevPAR Raw Data'!$B$6:$BE$43,'RevPAR Raw Data'!AI$1,FALSE)</f>
        <v>49.576122931442001</v>
      </c>
      <c r="AA107" s="122">
        <f>VLOOKUP($A107,'RevPAR Raw Data'!$B$6:$BE$43,'RevPAR Raw Data'!AJ$1,FALSE)</f>
        <v>51.080610224586202</v>
      </c>
      <c r="AB107" s="122">
        <f>VLOOKUP($A107,'RevPAR Raw Data'!$B$6:$BE$43,'RevPAR Raw Data'!AK$1,FALSE)</f>
        <v>54.146092888100803</v>
      </c>
      <c r="AC107" s="123">
        <f>VLOOKUP($A107,'RevPAR Raw Data'!$B$6:$BE$43,'RevPAR Raw Data'!AL$1,FALSE)</f>
        <v>47.4959545902285</v>
      </c>
      <c r="AD107" s="122">
        <f>VLOOKUP($A107,'RevPAR Raw Data'!$B$6:$BE$43,'RevPAR Raw Data'!AN$1,FALSE)</f>
        <v>85.8329427698975</v>
      </c>
      <c r="AE107" s="122">
        <f>VLOOKUP($A107,'RevPAR Raw Data'!$B$6:$BE$43,'RevPAR Raw Data'!AO$1,FALSE)</f>
        <v>86.453402777777697</v>
      </c>
      <c r="AF107" s="123">
        <f>VLOOKUP($A107,'RevPAR Raw Data'!$B$6:$BE$43,'RevPAR Raw Data'!AP$1,FALSE)</f>
        <v>86.143172773837605</v>
      </c>
      <c r="AG107" s="124">
        <f>VLOOKUP($A107,'RevPAR Raw Data'!$B$6:$BE$43,'RevPAR Raw Data'!AR$1,FALSE)</f>
        <v>58.538016928402499</v>
      </c>
    </row>
    <row r="108" spans="1:33" ht="14.25">
      <c r="A108" s="101" t="s">
        <v>123</v>
      </c>
      <c r="B108" s="89">
        <f>(VLOOKUP($A107,'Occupancy Raw Data'!$B$8:$BE$51,'Occupancy Raw Data'!AT$3,FALSE))/100</f>
        <v>-9.1699552915846805E-3</v>
      </c>
      <c r="C108" s="90">
        <f>(VLOOKUP($A107,'Occupancy Raw Data'!$B$8:$BE$51,'Occupancy Raw Data'!AU$3,FALSE))/100</f>
        <v>-6.65226251607376E-3</v>
      </c>
      <c r="D108" s="90">
        <f>(VLOOKUP($A107,'Occupancy Raw Data'!$B$8:$BE$51,'Occupancy Raw Data'!AV$3,FALSE))/100</f>
        <v>2.4705768712456398E-3</v>
      </c>
      <c r="E108" s="90">
        <f>(VLOOKUP($A107,'Occupancy Raw Data'!$B$8:$BE$51,'Occupancy Raw Data'!AW$3,FALSE))/100</f>
        <v>-2.4067318422291598E-2</v>
      </c>
      <c r="F108" s="90">
        <f>(VLOOKUP($A107,'Occupancy Raw Data'!$B$8:$BE$51,'Occupancy Raw Data'!AX$3,FALSE))/100</f>
        <v>-7.15541606076983E-2</v>
      </c>
      <c r="G108" s="90">
        <f>(VLOOKUP($A107,'Occupancy Raw Data'!$B$8:$BE$51,'Occupancy Raw Data'!AY$3,FALSE))/100</f>
        <v>-2.3809471281376501E-2</v>
      </c>
      <c r="H108" s="91">
        <f>(VLOOKUP($A107,'Occupancy Raw Data'!$B$8:$BE$51,'Occupancy Raw Data'!BA$3,FALSE))/100</f>
        <v>-2.1928059449477001E-2</v>
      </c>
      <c r="I108" s="91">
        <f>(VLOOKUP($A107,'Occupancy Raw Data'!$B$8:$BE$51,'Occupancy Raw Data'!BB$3,FALSE))/100</f>
        <v>4.8437710024362396E-2</v>
      </c>
      <c r="J108" s="90">
        <f>(VLOOKUP($A107,'Occupancy Raw Data'!$B$8:$BE$51,'Occupancy Raw Data'!BC$3,FALSE))/100</f>
        <v>1.22084483795917E-2</v>
      </c>
      <c r="K108" s="92">
        <f>(VLOOKUP($A107,'Occupancy Raw Data'!$B$8:$BE$51,'Occupancy Raw Data'!BE$3,FALSE))/100</f>
        <v>-1.1361262899747E-2</v>
      </c>
      <c r="M108" s="89">
        <f>(VLOOKUP($A107,'ADR Raw Data'!$B$6:$BE$49,'ADR Raw Data'!AT$1,FALSE))/100</f>
        <v>-7.3540589501824901E-3</v>
      </c>
      <c r="N108" s="90">
        <f>(VLOOKUP($A107,'ADR Raw Data'!$B$6:$BE$49,'ADR Raw Data'!AU$1,FALSE))/100</f>
        <v>-3.3194222184276999E-2</v>
      </c>
      <c r="O108" s="90">
        <f>(VLOOKUP($A107,'ADR Raw Data'!$B$6:$BE$49,'ADR Raw Data'!AV$1,FALSE))/100</f>
        <v>-1.7570749096562401E-2</v>
      </c>
      <c r="P108" s="90">
        <f>(VLOOKUP($A107,'ADR Raw Data'!$B$6:$BE$49,'ADR Raw Data'!AW$1,FALSE))/100</f>
        <v>-2.4893244006762402E-2</v>
      </c>
      <c r="Q108" s="90">
        <f>(VLOOKUP($A107,'ADR Raw Data'!$B$6:$BE$49,'ADR Raw Data'!AX$1,FALSE))/100</f>
        <v>-5.5341909242857097E-2</v>
      </c>
      <c r="R108" s="90">
        <f>(VLOOKUP($A107,'ADR Raw Data'!$B$6:$BE$49,'ADR Raw Data'!AY$1,FALSE))/100</f>
        <v>-3.0546936587504799E-2</v>
      </c>
      <c r="S108" s="91">
        <f>(VLOOKUP($A107,'ADR Raw Data'!$B$6:$BE$49,'ADR Raw Data'!BA$1,FALSE))/100</f>
        <v>-1.33747479909997E-2</v>
      </c>
      <c r="T108" s="91">
        <f>(VLOOKUP($A107,'ADR Raw Data'!$B$6:$BE$49,'ADR Raw Data'!BB$1,FALSE))/100</f>
        <v>-5.6367181647476502E-3</v>
      </c>
      <c r="U108" s="90">
        <f>(VLOOKUP($A107,'ADR Raw Data'!$B$6:$BE$49,'ADR Raw Data'!BC$1,FALSE))/100</f>
        <v>-9.6888997859806009E-3</v>
      </c>
      <c r="V108" s="92">
        <f>(VLOOKUP($A107,'ADR Raw Data'!$B$6:$BE$49,'ADR Raw Data'!BE$1,FALSE))/100</f>
        <v>-1.9715357009481699E-2</v>
      </c>
      <c r="X108" s="89">
        <f>(VLOOKUP($A107,'RevPAR Raw Data'!$B$6:$BE$49,'RevPAR Raw Data'!AT$1,FALSE))/100</f>
        <v>-1.64565778499823E-2</v>
      </c>
      <c r="Y108" s="90">
        <f>(VLOOKUP($A107,'RevPAR Raw Data'!$B$6:$BE$49,'RevPAR Raw Data'!AU$1,FALSE))/100</f>
        <v>-3.9625668020364102E-2</v>
      </c>
      <c r="Z108" s="90">
        <f>(VLOOKUP($A107,'RevPAR Raw Data'!$B$6:$BE$49,'RevPAR Raw Data'!AV$1,FALSE))/100</f>
        <v>-1.5143582111645199E-2</v>
      </c>
      <c r="AA108" s="90">
        <f>(VLOOKUP($A107,'RevPAR Raw Data'!$B$6:$BE$49,'RevPAR Raw Data'!AW$1,FALSE))/100</f>
        <v>-4.8361448798979599E-2</v>
      </c>
      <c r="AB108" s="90">
        <f>(VLOOKUP($A107,'RevPAR Raw Data'!$B$6:$BE$49,'RevPAR Raw Data'!AX$1,FALSE))/100</f>
        <v>-0.12293612598825501</v>
      </c>
      <c r="AC108" s="90">
        <f>(VLOOKUP($A107,'RevPAR Raw Data'!$B$6:$BE$49,'RevPAR Raw Data'!AY$1,FALSE))/100</f>
        <v>-5.3629101459467102E-2</v>
      </c>
      <c r="AD108" s="91">
        <f>(VLOOKUP($A107,'RevPAR Raw Data'!$B$6:$BE$49,'RevPAR Raw Data'!BA$1,FALSE))/100</f>
        <v>-3.5009525171408297E-2</v>
      </c>
      <c r="AE108" s="91">
        <f>(VLOOKUP($A107,'RevPAR Raw Data'!$B$6:$BE$49,'RevPAR Raw Data'!BB$1,FALSE))/100</f>
        <v>4.2527962139661701E-2</v>
      </c>
      <c r="AF108" s="90">
        <f>(VLOOKUP($A107,'RevPAR Raw Data'!$B$6:$BE$49,'RevPAR Raw Data'!BC$1,FALSE))/100</f>
        <v>2.4012621607189298E-3</v>
      </c>
      <c r="AG108" s="92">
        <f>(VLOOKUP($A107,'RevPAR Raw Data'!$B$6:$BE$49,'RevPAR Raw Data'!BE$1,FALSE))/100</f>
        <v>-3.0852628555081599E-2</v>
      </c>
    </row>
    <row r="109" spans="1:33">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c r="A110" s="116" t="s">
        <v>50</v>
      </c>
      <c r="B110" s="117">
        <f>(VLOOKUP($A110,'Occupancy Raw Data'!$B$8:$BE$45,'Occupancy Raw Data'!AG$3,FALSE))/100</f>
        <v>0.38649811726734795</v>
      </c>
      <c r="C110" s="118">
        <f>(VLOOKUP($A110,'Occupancy Raw Data'!$B$8:$BE$45,'Occupancy Raw Data'!AH$3,FALSE))/100</f>
        <v>0.50286892594584898</v>
      </c>
      <c r="D110" s="118">
        <f>(VLOOKUP($A110,'Occupancy Raw Data'!$B$8:$BE$45,'Occupancy Raw Data'!AI$3,FALSE))/100</f>
        <v>0.53424780347857204</v>
      </c>
      <c r="E110" s="118">
        <f>(VLOOKUP($A110,'Occupancy Raw Data'!$B$8:$BE$45,'Occupancy Raw Data'!AJ$3,FALSE))/100</f>
        <v>0.55361305361305302</v>
      </c>
      <c r="F110" s="118">
        <f>(VLOOKUP($A110,'Occupancy Raw Data'!$B$8:$BE$45,'Occupancy Raw Data'!AK$3,FALSE))/100</f>
        <v>0.54733727810650801</v>
      </c>
      <c r="G110" s="119">
        <f>(VLOOKUP($A110,'Occupancy Raw Data'!$B$8:$BE$45,'Occupancy Raw Data'!AL$3,FALSE))/100</f>
        <v>0.50491303568226598</v>
      </c>
      <c r="H110" s="99">
        <f>(VLOOKUP($A110,'Occupancy Raw Data'!$B$8:$BE$45,'Occupancy Raw Data'!AN$3,FALSE))/100</f>
        <v>0.602295140756679</v>
      </c>
      <c r="I110" s="99">
        <f>(VLOOKUP($A110,'Occupancy Raw Data'!$B$8:$BE$45,'Occupancy Raw Data'!AO$3,FALSE))/100</f>
        <v>0.61910525372063807</v>
      </c>
      <c r="J110" s="119">
        <f>(VLOOKUP($A110,'Occupancy Raw Data'!$B$8:$BE$45,'Occupancy Raw Data'!AP$3,FALSE))/100</f>
        <v>0.61070019723865798</v>
      </c>
      <c r="K110" s="120">
        <f>(VLOOKUP($A110,'Occupancy Raw Data'!$B$8:$BE$45,'Occupancy Raw Data'!AR$3,FALSE))/100</f>
        <v>0.53513793898409201</v>
      </c>
      <c r="M110" s="121">
        <f>VLOOKUP($A110,'ADR Raw Data'!$B$6:$BE$43,'ADR Raw Data'!AG$1,FALSE)</f>
        <v>88.679913013221906</v>
      </c>
      <c r="N110" s="122">
        <f>VLOOKUP($A110,'ADR Raw Data'!$B$6:$BE$43,'ADR Raw Data'!AH$1,FALSE)</f>
        <v>92.0238759137101</v>
      </c>
      <c r="O110" s="122">
        <f>VLOOKUP($A110,'ADR Raw Data'!$B$6:$BE$43,'ADR Raw Data'!AI$1,FALSE)</f>
        <v>93.969030877663997</v>
      </c>
      <c r="P110" s="122">
        <f>VLOOKUP($A110,'ADR Raw Data'!$B$6:$BE$43,'ADR Raw Data'!AJ$1,FALSE)</f>
        <v>94.260237246963499</v>
      </c>
      <c r="Q110" s="122">
        <f>VLOOKUP($A110,'ADR Raw Data'!$B$6:$BE$43,'ADR Raw Data'!AK$1,FALSE)</f>
        <v>93.955371826371803</v>
      </c>
      <c r="R110" s="123">
        <f>VLOOKUP($A110,'ADR Raw Data'!$B$6:$BE$43,'ADR Raw Data'!AL$1,FALSE)</f>
        <v>92.832735182357297</v>
      </c>
      <c r="S110" s="122">
        <f>VLOOKUP($A110,'ADR Raw Data'!$B$6:$BE$43,'ADR Raw Data'!AN$1,FALSE)</f>
        <v>105.474132182197</v>
      </c>
      <c r="T110" s="122">
        <f>VLOOKUP($A110,'ADR Raw Data'!$B$6:$BE$43,'ADR Raw Data'!AO$1,FALSE)</f>
        <v>105.62956483962</v>
      </c>
      <c r="U110" s="123">
        <f>VLOOKUP($A110,'ADR Raw Data'!$B$6:$BE$43,'ADR Raw Data'!AP$1,FALSE)</f>
        <v>105.552918119425</v>
      </c>
      <c r="V110" s="124">
        <f>VLOOKUP($A110,'ADR Raw Data'!$B$6:$BE$43,'ADR Raw Data'!AR$1,FALSE)</f>
        <v>96.980246993358406</v>
      </c>
      <c r="X110" s="121">
        <f>VLOOKUP($A110,'RevPAR Raw Data'!$B$6:$BE$43,'RevPAR Raw Data'!AG$1,FALSE)</f>
        <v>34.274619419042402</v>
      </c>
      <c r="Y110" s="122">
        <f>VLOOKUP($A110,'RevPAR Raw Data'!$B$6:$BE$43,'RevPAR Raw Data'!AH$1,FALSE)</f>
        <v>46.2759476421014</v>
      </c>
      <c r="Z110" s="122">
        <f>VLOOKUP($A110,'RevPAR Raw Data'!$B$6:$BE$43,'RevPAR Raw Data'!AI$1,FALSE)</f>
        <v>50.202748341402099</v>
      </c>
      <c r="AA110" s="122">
        <f>VLOOKUP($A110,'RevPAR Raw Data'!$B$6:$BE$43,'RevPAR Raw Data'!AJ$1,FALSE)</f>
        <v>52.183697776582299</v>
      </c>
      <c r="AB110" s="122">
        <f>VLOOKUP($A110,'RevPAR Raw Data'!$B$6:$BE$43,'RevPAR Raw Data'!AK$1,FALSE)</f>
        <v>51.425277478931299</v>
      </c>
      <c r="AC110" s="123">
        <f>VLOOKUP($A110,'RevPAR Raw Data'!$B$6:$BE$43,'RevPAR Raw Data'!AL$1,FALSE)</f>
        <v>46.8724581316119</v>
      </c>
      <c r="AD110" s="122">
        <f>VLOOKUP($A110,'RevPAR Raw Data'!$B$6:$BE$43,'RevPAR Raw Data'!AN$1,FALSE)</f>
        <v>63.5265572888649</v>
      </c>
      <c r="AE110" s="122">
        <f>VLOOKUP($A110,'RevPAR Raw Data'!$B$6:$BE$43,'RevPAR Raw Data'!AO$1,FALSE)</f>
        <v>65.395818540433893</v>
      </c>
      <c r="AF110" s="123">
        <f>VLOOKUP($A110,'RevPAR Raw Data'!$B$6:$BE$43,'RevPAR Raw Data'!AP$1,FALSE)</f>
        <v>64.4611879146494</v>
      </c>
      <c r="AG110" s="124">
        <f>VLOOKUP($A110,'RevPAR Raw Data'!$B$6:$BE$43,'RevPAR Raw Data'!AR$1,FALSE)</f>
        <v>51.8978094981941</v>
      </c>
    </row>
    <row r="111" spans="1:33" ht="14.25">
      <c r="A111" s="101" t="s">
        <v>123</v>
      </c>
      <c r="B111" s="89">
        <f>(VLOOKUP($A110,'Occupancy Raw Data'!$B$8:$BE$51,'Occupancy Raw Data'!AT$3,FALSE))/100</f>
        <v>4.3830448717677203E-2</v>
      </c>
      <c r="C111" s="90">
        <f>(VLOOKUP($A110,'Occupancy Raw Data'!$B$8:$BE$51,'Occupancy Raw Data'!AU$3,FALSE))/100</f>
        <v>1.5942838248997299E-2</v>
      </c>
      <c r="D111" s="90">
        <f>(VLOOKUP($A110,'Occupancy Raw Data'!$B$8:$BE$51,'Occupancy Raw Data'!AV$3,FALSE))/100</f>
        <v>5.04078661234501E-2</v>
      </c>
      <c r="E111" s="90">
        <f>(VLOOKUP($A110,'Occupancy Raw Data'!$B$8:$BE$51,'Occupancy Raw Data'!AW$3,FALSE))/100</f>
        <v>3.7704555398091498E-2</v>
      </c>
      <c r="F111" s="90">
        <f>(VLOOKUP($A110,'Occupancy Raw Data'!$B$8:$BE$51,'Occupancy Raw Data'!AX$3,FALSE))/100</f>
        <v>2.9488976195609598E-2</v>
      </c>
      <c r="G111" s="90">
        <f>(VLOOKUP($A110,'Occupancy Raw Data'!$B$8:$BE$51,'Occupancy Raw Data'!AY$3,FALSE))/100</f>
        <v>3.50763647466944E-2</v>
      </c>
      <c r="H111" s="91">
        <f>(VLOOKUP($A110,'Occupancy Raw Data'!$B$8:$BE$51,'Occupancy Raw Data'!BA$3,FALSE))/100</f>
        <v>3.2294338549992002E-2</v>
      </c>
      <c r="I111" s="91">
        <f>(VLOOKUP($A110,'Occupancy Raw Data'!$B$8:$BE$51,'Occupancy Raw Data'!BB$3,FALSE))/100</f>
        <v>8.9406388224590391E-2</v>
      </c>
      <c r="J111" s="90">
        <f>(VLOOKUP($A110,'Occupancy Raw Data'!$B$8:$BE$51,'Occupancy Raw Data'!BC$3,FALSE))/100</f>
        <v>6.0474567701455401E-2</v>
      </c>
      <c r="K111" s="92">
        <f>(VLOOKUP($A110,'Occupancy Raw Data'!$B$8:$BE$51,'Occupancy Raw Data'!BE$3,FALSE))/100</f>
        <v>4.3222922239639396E-2</v>
      </c>
      <c r="M111" s="89">
        <f>(VLOOKUP($A110,'ADR Raw Data'!$B$6:$BE$49,'ADR Raw Data'!AT$1,FALSE))/100</f>
        <v>-4.8626061327094003E-2</v>
      </c>
      <c r="N111" s="90">
        <f>(VLOOKUP($A110,'ADR Raw Data'!$B$6:$BE$49,'ADR Raw Data'!AU$1,FALSE))/100</f>
        <v>-3.05405700471621E-2</v>
      </c>
      <c r="O111" s="90">
        <f>(VLOOKUP($A110,'ADR Raw Data'!$B$6:$BE$49,'ADR Raw Data'!AV$1,FALSE))/100</f>
        <v>-1.9383386231434999E-2</v>
      </c>
      <c r="P111" s="90">
        <f>(VLOOKUP($A110,'ADR Raw Data'!$B$6:$BE$49,'ADR Raw Data'!AW$1,FALSE))/100</f>
        <v>-2.3069512065985301E-2</v>
      </c>
      <c r="Q111" s="90">
        <f>(VLOOKUP($A110,'ADR Raw Data'!$B$6:$BE$49,'ADR Raw Data'!AX$1,FALSE))/100</f>
        <v>-2.8999544184119198E-2</v>
      </c>
      <c r="R111" s="90">
        <f>(VLOOKUP($A110,'ADR Raw Data'!$B$6:$BE$49,'ADR Raw Data'!AY$1,FALSE))/100</f>
        <v>-2.8888869871315399E-2</v>
      </c>
      <c r="S111" s="91">
        <f>(VLOOKUP($A110,'ADR Raw Data'!$B$6:$BE$49,'ADR Raw Data'!BA$1,FALSE))/100</f>
        <v>-1.7987472433167E-2</v>
      </c>
      <c r="T111" s="91">
        <f>(VLOOKUP($A110,'ADR Raw Data'!$B$6:$BE$49,'ADR Raw Data'!BB$1,FALSE))/100</f>
        <v>-1.71347546482731E-2</v>
      </c>
      <c r="U111" s="90">
        <f>(VLOOKUP($A110,'ADR Raw Data'!$B$6:$BE$49,'ADR Raw Data'!BC$1,FALSE))/100</f>
        <v>-1.7547120595009801E-2</v>
      </c>
      <c r="V111" s="92">
        <f>(VLOOKUP($A110,'ADR Raw Data'!$B$6:$BE$49,'ADR Raw Data'!BE$1,FALSE))/100</f>
        <v>-2.42776857994953E-2</v>
      </c>
      <c r="X111" s="89">
        <f>(VLOOKUP($A110,'RevPAR Raw Data'!$B$6:$BE$49,'RevPAR Raw Data'!AT$1,FALSE))/100</f>
        <v>-6.9269146967565901E-3</v>
      </c>
      <c r="Y111" s="90">
        <f>(VLOOKUP($A110,'RevPAR Raw Data'!$B$6:$BE$49,'RevPAR Raw Data'!AU$1,FALSE))/100</f>
        <v>-1.5084635166458799E-2</v>
      </c>
      <c r="Z111" s="90">
        <f>(VLOOKUP($A110,'RevPAR Raw Data'!$B$6:$BE$49,'RevPAR Raw Data'!AV$1,FALSE))/100</f>
        <v>3.0047404753841701E-2</v>
      </c>
      <c r="AA111" s="90">
        <f>(VLOOKUP($A110,'RevPAR Raw Data'!$B$6:$BE$49,'RevPAR Raw Data'!AW$1,FALSE))/100</f>
        <v>1.3765217636407201E-2</v>
      </c>
      <c r="AB111" s="90">
        <f>(VLOOKUP($A110,'RevPAR Raw Data'!$B$6:$BE$49,'RevPAR Raw Data'!AX$1,FALSE))/100</f>
        <v>-3.6573485663861301E-4</v>
      </c>
      <c r="AC111" s="90">
        <f>(VLOOKUP($A110,'RevPAR Raw Data'!$B$6:$BE$49,'RevPAR Raw Data'!AY$1,FALSE))/100</f>
        <v>5.1741783386529605E-3</v>
      </c>
      <c r="AD111" s="91">
        <f>(VLOOKUP($A110,'RevPAR Raw Data'!$B$6:$BE$49,'RevPAR Raw Data'!BA$1,FALSE))/100</f>
        <v>1.3725972592409602E-2</v>
      </c>
      <c r="AE111" s="91">
        <f>(VLOOKUP($A110,'RevPAR Raw Data'!$B$6:$BE$49,'RevPAR Raw Data'!BB$1,FALSE))/100</f>
        <v>7.0739677050100591E-2</v>
      </c>
      <c r="AF111" s="90">
        <f>(VLOOKUP($A110,'RevPAR Raw Data'!$B$6:$BE$49,'RevPAR Raw Data'!BC$1,FALSE))/100</f>
        <v>4.1866292574057003E-2</v>
      </c>
      <c r="AG111" s="92">
        <f>(VLOOKUP($A110,'RevPAR Raw Data'!$B$6:$BE$49,'RevPAR Raw Data'!BE$1,FALSE))/100</f>
        <v>1.7895883914674102E-2</v>
      </c>
    </row>
    <row r="112" spans="1:33">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c r="A113" s="116" t="s">
        <v>47</v>
      </c>
      <c r="B113" s="117">
        <f>(VLOOKUP($A113,'Occupancy Raw Data'!$B$8:$BE$45,'Occupancy Raw Data'!AG$3,FALSE))/100</f>
        <v>0.41647424511545206</v>
      </c>
      <c r="C113" s="118">
        <f>(VLOOKUP($A113,'Occupancy Raw Data'!$B$8:$BE$45,'Occupancy Raw Data'!AH$3,FALSE))/100</f>
        <v>0.54622557726465304</v>
      </c>
      <c r="D113" s="118">
        <f>(VLOOKUP($A113,'Occupancy Raw Data'!$B$8:$BE$45,'Occupancy Raw Data'!AI$3,FALSE))/100</f>
        <v>0.59689165186500803</v>
      </c>
      <c r="E113" s="118">
        <f>(VLOOKUP($A113,'Occupancy Raw Data'!$B$8:$BE$45,'Occupancy Raw Data'!AJ$3,FALSE))/100</f>
        <v>0.59329484902308993</v>
      </c>
      <c r="F113" s="118">
        <f>(VLOOKUP($A113,'Occupancy Raw Data'!$B$8:$BE$45,'Occupancy Raw Data'!AK$3,FALSE))/100</f>
        <v>0.58126110124333896</v>
      </c>
      <c r="G113" s="119">
        <f>(VLOOKUP($A113,'Occupancy Raw Data'!$B$8:$BE$45,'Occupancy Raw Data'!AL$3,FALSE))/100</f>
        <v>0.54682948490230898</v>
      </c>
      <c r="H113" s="99">
        <f>(VLOOKUP($A113,'Occupancy Raw Data'!$B$8:$BE$45,'Occupancy Raw Data'!AN$3,FALSE))/100</f>
        <v>0.69582593250444003</v>
      </c>
      <c r="I113" s="99">
        <f>(VLOOKUP($A113,'Occupancy Raw Data'!$B$8:$BE$45,'Occupancy Raw Data'!AO$3,FALSE))/100</f>
        <v>0.67895204262877396</v>
      </c>
      <c r="J113" s="119">
        <f>(VLOOKUP($A113,'Occupancy Raw Data'!$B$8:$BE$45,'Occupancy Raw Data'!AP$3,FALSE))/100</f>
        <v>0.68738898756660705</v>
      </c>
      <c r="K113" s="120">
        <f>(VLOOKUP($A113,'Occupancy Raw Data'!$B$8:$BE$45,'Occupancy Raw Data'!AR$3,FALSE))/100</f>
        <v>0.58698934280639403</v>
      </c>
      <c r="M113" s="121">
        <f>VLOOKUP($A113,'ADR Raw Data'!$B$6:$BE$43,'ADR Raw Data'!AG$1,FALSE)</f>
        <v>96.304834204072904</v>
      </c>
      <c r="N113" s="122">
        <f>VLOOKUP($A113,'ADR Raw Data'!$B$6:$BE$43,'ADR Raw Data'!AH$1,FALSE)</f>
        <v>108.638649703276</v>
      </c>
      <c r="O113" s="122">
        <f>VLOOKUP($A113,'ADR Raw Data'!$B$6:$BE$43,'ADR Raw Data'!AI$1,FALSE)</f>
        <v>111.98806650796</v>
      </c>
      <c r="P113" s="122">
        <f>VLOOKUP($A113,'ADR Raw Data'!$B$6:$BE$43,'ADR Raw Data'!AJ$1,FALSE)</f>
        <v>108.850184866402</v>
      </c>
      <c r="Q113" s="122">
        <f>VLOOKUP($A113,'ADR Raw Data'!$B$6:$BE$43,'ADR Raw Data'!AK$1,FALSE)</f>
        <v>103.85081512604999</v>
      </c>
      <c r="R113" s="123">
        <f>VLOOKUP($A113,'ADR Raw Data'!$B$6:$BE$43,'ADR Raw Data'!AL$1,FALSE)</f>
        <v>106.519174800643</v>
      </c>
      <c r="S113" s="122">
        <f>VLOOKUP($A113,'ADR Raw Data'!$B$6:$BE$43,'ADR Raw Data'!AN$1,FALSE)</f>
        <v>118.548121250797</v>
      </c>
      <c r="T113" s="122">
        <f>VLOOKUP($A113,'ADR Raw Data'!$B$6:$BE$43,'ADR Raw Data'!AO$1,FALSE)</f>
        <v>118.593688031393</v>
      </c>
      <c r="U113" s="123">
        <f>VLOOKUP($A113,'ADR Raw Data'!$B$6:$BE$43,'ADR Raw Data'!AP$1,FALSE)</f>
        <v>118.57062500000001</v>
      </c>
      <c r="V113" s="124">
        <f>VLOOKUP($A113,'ADR Raw Data'!$B$6:$BE$43,'ADR Raw Data'!AR$1,FALSE)</f>
        <v>110.551389234111</v>
      </c>
      <c r="X113" s="121">
        <f>VLOOKUP($A113,'RevPAR Raw Data'!$B$6:$BE$43,'RevPAR Raw Data'!AG$1,FALSE)</f>
        <v>40.108483126110102</v>
      </c>
      <c r="Y113" s="122">
        <f>VLOOKUP($A113,'RevPAR Raw Data'!$B$6:$BE$43,'RevPAR Raw Data'!AH$1,FALSE)</f>
        <v>59.3412091474245</v>
      </c>
      <c r="Z113" s="122">
        <f>VLOOKUP($A113,'RevPAR Raw Data'!$B$6:$BE$43,'RevPAR Raw Data'!AI$1,FALSE)</f>
        <v>66.844742007104699</v>
      </c>
      <c r="AA113" s="122">
        <f>VLOOKUP($A113,'RevPAR Raw Data'!$B$6:$BE$43,'RevPAR Raw Data'!AJ$1,FALSE)</f>
        <v>64.580253996447595</v>
      </c>
      <c r="AB113" s="122">
        <f>VLOOKUP($A113,'RevPAR Raw Data'!$B$6:$BE$43,'RevPAR Raw Data'!AK$1,FALSE)</f>
        <v>60.364439165186504</v>
      </c>
      <c r="AC113" s="123">
        <f>VLOOKUP($A113,'RevPAR Raw Data'!$B$6:$BE$43,'RevPAR Raw Data'!AL$1,FALSE)</f>
        <v>58.247825488454701</v>
      </c>
      <c r="AD113" s="122">
        <f>VLOOKUP($A113,'RevPAR Raw Data'!$B$6:$BE$43,'RevPAR Raw Data'!AN$1,FALSE)</f>
        <v>82.488857015985701</v>
      </c>
      <c r="AE113" s="122">
        <f>VLOOKUP($A113,'RevPAR Raw Data'!$B$6:$BE$43,'RevPAR Raw Data'!AO$1,FALSE)</f>
        <v>80.519426731793899</v>
      </c>
      <c r="AF113" s="123">
        <f>VLOOKUP($A113,'RevPAR Raw Data'!$B$6:$BE$43,'RevPAR Raw Data'!AP$1,FALSE)</f>
        <v>81.504141873889793</v>
      </c>
      <c r="AG113" s="124">
        <f>VLOOKUP($A113,'RevPAR Raw Data'!$B$6:$BE$43,'RevPAR Raw Data'!AR$1,FALSE)</f>
        <v>64.892487312864702</v>
      </c>
    </row>
    <row r="114" spans="1:33" ht="14.25">
      <c r="A114" s="101" t="s">
        <v>123</v>
      </c>
      <c r="B114" s="89">
        <f>(VLOOKUP($A113,'Occupancy Raw Data'!$B$8:$BE$51,'Occupancy Raw Data'!AT$3,FALSE))/100</f>
        <v>-5.1424366745463107E-2</v>
      </c>
      <c r="C114" s="90">
        <f>(VLOOKUP($A113,'Occupancy Raw Data'!$B$8:$BE$51,'Occupancy Raw Data'!AU$3,FALSE))/100</f>
        <v>-6.8473602895906704E-2</v>
      </c>
      <c r="D114" s="90">
        <f>(VLOOKUP($A113,'Occupancy Raw Data'!$B$8:$BE$51,'Occupancy Raw Data'!AV$3,FALSE))/100</f>
        <v>-5.5937992457855801E-2</v>
      </c>
      <c r="E114" s="90">
        <f>(VLOOKUP($A113,'Occupancy Raw Data'!$B$8:$BE$51,'Occupancy Raw Data'!AW$3,FALSE))/100</f>
        <v>-5.2596750528411701E-2</v>
      </c>
      <c r="F114" s="90">
        <f>(VLOOKUP($A113,'Occupancy Raw Data'!$B$8:$BE$51,'Occupancy Raw Data'!AX$3,FALSE))/100</f>
        <v>-3.2232961262229902E-2</v>
      </c>
      <c r="G114" s="90">
        <f>(VLOOKUP($A113,'Occupancy Raw Data'!$B$8:$BE$51,'Occupancy Raw Data'!AY$3,FALSE))/100</f>
        <v>-5.2137993028173894E-2</v>
      </c>
      <c r="H114" s="91">
        <f>(VLOOKUP($A113,'Occupancy Raw Data'!$B$8:$BE$51,'Occupancy Raw Data'!BA$3,FALSE))/100</f>
        <v>4.4358724515366897E-2</v>
      </c>
      <c r="I114" s="91">
        <f>(VLOOKUP($A113,'Occupancy Raw Data'!$B$8:$BE$51,'Occupancy Raw Data'!BB$3,FALSE))/100</f>
        <v>5.3838261177768895E-2</v>
      </c>
      <c r="J114" s="90">
        <f>(VLOOKUP($A113,'Occupancy Raw Data'!$B$8:$BE$51,'Occupancy Raw Data'!BC$3,FALSE))/100</f>
        <v>4.9018907800387999E-2</v>
      </c>
      <c r="K114" s="92">
        <f>(VLOOKUP($A113,'Occupancy Raw Data'!$B$8:$BE$51,'Occupancy Raw Data'!BE$3,FALSE))/100</f>
        <v>-2.0536713275595201E-2</v>
      </c>
      <c r="M114" s="89">
        <f>(VLOOKUP($A113,'ADR Raw Data'!$B$6:$BE$49,'ADR Raw Data'!AT$1,FALSE))/100</f>
        <v>5.5201417854267E-2</v>
      </c>
      <c r="N114" s="90">
        <f>(VLOOKUP($A113,'ADR Raw Data'!$B$6:$BE$49,'ADR Raw Data'!AU$1,FALSE))/100</f>
        <v>6.43059763431756E-2</v>
      </c>
      <c r="O114" s="90">
        <f>(VLOOKUP($A113,'ADR Raw Data'!$B$6:$BE$49,'ADR Raw Data'!AV$1,FALSE))/100</f>
        <v>6.3748371037002802E-2</v>
      </c>
      <c r="P114" s="90">
        <f>(VLOOKUP($A113,'ADR Raw Data'!$B$6:$BE$49,'ADR Raw Data'!AW$1,FALSE))/100</f>
        <v>5.4727903365827099E-2</v>
      </c>
      <c r="Q114" s="90">
        <f>(VLOOKUP($A113,'ADR Raw Data'!$B$6:$BE$49,'ADR Raw Data'!AX$1,FALSE))/100</f>
        <v>2.87989123551383E-2</v>
      </c>
      <c r="R114" s="90">
        <f>(VLOOKUP($A113,'ADR Raw Data'!$B$6:$BE$49,'ADR Raw Data'!AY$1,FALSE))/100</f>
        <v>5.3177294190932402E-2</v>
      </c>
      <c r="S114" s="91">
        <f>(VLOOKUP($A113,'ADR Raw Data'!$B$6:$BE$49,'ADR Raw Data'!BA$1,FALSE))/100</f>
        <v>4.98011599679496E-2</v>
      </c>
      <c r="T114" s="91">
        <f>(VLOOKUP($A113,'ADR Raw Data'!$B$6:$BE$49,'ADR Raw Data'!BB$1,FALSE))/100</f>
        <v>5.0433866610748897E-2</v>
      </c>
      <c r="U114" s="90">
        <f>(VLOOKUP($A113,'ADR Raw Data'!$B$6:$BE$49,'ADR Raw Data'!BC$1,FALSE))/100</f>
        <v>5.0113078362854599E-2</v>
      </c>
      <c r="V114" s="92">
        <f>(VLOOKUP($A113,'ADR Raw Data'!$B$6:$BE$49,'ADR Raw Data'!BE$1,FALSE))/100</f>
        <v>5.4696797673743698E-2</v>
      </c>
      <c r="X114" s="89">
        <f>(VLOOKUP($A113,'RevPAR Raw Data'!$B$6:$BE$49,'RevPAR Raw Data'!AT$1,FALSE))/100</f>
        <v>9.3835315219655197E-4</v>
      </c>
      <c r="Y114" s="90">
        <f>(VLOOKUP($A113,'RevPAR Raw Data'!$B$6:$BE$49,'RevPAR Raw Data'!AU$1,FALSE))/100</f>
        <v>-8.5708884406873204E-3</v>
      </c>
      <c r="Z114" s="90">
        <f>(VLOOKUP($A113,'RevPAR Raw Data'!$B$6:$BE$49,'RevPAR Raw Data'!AV$1,FALSE))/100</f>
        <v>4.2444226808785101E-3</v>
      </c>
      <c r="AA114" s="90">
        <f>(VLOOKUP($A113,'RevPAR Raw Data'!$B$6:$BE$49,'RevPAR Raw Data'!AW$1,FALSE))/100</f>
        <v>-7.4735704286004497E-4</v>
      </c>
      <c r="AB114" s="90">
        <f>(VLOOKUP($A113,'RevPAR Raw Data'!$B$6:$BE$49,'RevPAR Raw Data'!AX$1,FALSE))/100</f>
        <v>-4.3623231334290902E-3</v>
      </c>
      <c r="AC114" s="90">
        <f>(VLOOKUP($A113,'RevPAR Raw Data'!$B$6:$BE$49,'RevPAR Raw Data'!AY$1,FALSE))/100</f>
        <v>-1.7332562310254402E-3</v>
      </c>
      <c r="AD114" s="91">
        <f>(VLOOKUP($A113,'RevPAR Raw Data'!$B$6:$BE$49,'RevPAR Raw Data'!BA$1,FALSE))/100</f>
        <v>9.6369000418880496E-2</v>
      </c>
      <c r="AE114" s="91">
        <f>(VLOOKUP($A113,'RevPAR Raw Data'!$B$6:$BE$49,'RevPAR Raw Data'!BB$1,FALSE))/100</f>
        <v>0.106987399471312</v>
      </c>
      <c r="AF114" s="90">
        <f>(VLOOKUP($A113,'RevPAR Raw Data'!$B$6:$BE$49,'RevPAR Raw Data'!BC$1,FALSE))/100</f>
        <v>0.10158847453110501</v>
      </c>
      <c r="AG114" s="92">
        <f>(VLOOKUP($A113,'RevPAR Raw Data'!$B$6:$BE$49,'RevPAR Raw Data'!BE$1,FALSE))/100</f>
        <v>3.3036791947229499E-2</v>
      </c>
    </row>
    <row r="115" spans="1:33">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c r="A116" s="116" t="s">
        <v>48</v>
      </c>
      <c r="B116" s="117">
        <f>(VLOOKUP($A116,'Occupancy Raw Data'!$B$8:$BE$45,'Occupancy Raw Data'!AG$3,FALSE))/100</f>
        <v>0.43491094656793999</v>
      </c>
      <c r="C116" s="118">
        <f>(VLOOKUP($A116,'Occupancy Raw Data'!$B$8:$BE$45,'Occupancy Raw Data'!AH$3,FALSE))/100</f>
        <v>0.55693416049629696</v>
      </c>
      <c r="D116" s="118">
        <f>(VLOOKUP($A116,'Occupancy Raw Data'!$B$8:$BE$45,'Occupancy Raw Data'!AI$3,FALSE))/100</f>
        <v>0.625425255153091</v>
      </c>
      <c r="E116" s="118">
        <f>(VLOOKUP($A116,'Occupancy Raw Data'!$B$8:$BE$45,'Occupancy Raw Data'!AJ$3,FALSE))/100</f>
        <v>0.64323594156493802</v>
      </c>
      <c r="F116" s="118">
        <f>(VLOOKUP($A116,'Occupancy Raw Data'!$B$8:$BE$45,'Occupancy Raw Data'!AK$3,FALSE))/100</f>
        <v>0.66639983990394203</v>
      </c>
      <c r="G116" s="119">
        <f>(VLOOKUP($A116,'Occupancy Raw Data'!$B$8:$BE$45,'Occupancy Raw Data'!AL$3,FALSE))/100</f>
        <v>0.58538122873724197</v>
      </c>
      <c r="H116" s="99">
        <f>(VLOOKUP($A116,'Occupancy Raw Data'!$B$8:$BE$45,'Occupancy Raw Data'!AN$3,FALSE))/100</f>
        <v>0.776265759455673</v>
      </c>
      <c r="I116" s="99">
        <f>(VLOOKUP($A116,'Occupancy Raw Data'!$B$8:$BE$45,'Occupancy Raw Data'!AO$3,FALSE))/100</f>
        <v>0.74674804882929702</v>
      </c>
      <c r="J116" s="119">
        <f>(VLOOKUP($A116,'Occupancy Raw Data'!$B$8:$BE$45,'Occupancy Raw Data'!AP$3,FALSE))/100</f>
        <v>0.76150690414248501</v>
      </c>
      <c r="K116" s="120">
        <f>(VLOOKUP($A116,'Occupancy Raw Data'!$B$8:$BE$45,'Occupancy Raw Data'!AR$3,FALSE))/100</f>
        <v>0.63570285028159701</v>
      </c>
      <c r="M116" s="121">
        <f>VLOOKUP($A116,'ADR Raw Data'!$B$6:$BE$43,'ADR Raw Data'!AG$1,FALSE)</f>
        <v>134.15792016565001</v>
      </c>
      <c r="N116" s="122">
        <f>VLOOKUP($A116,'ADR Raw Data'!$B$6:$BE$43,'ADR Raw Data'!AH$1,FALSE)</f>
        <v>134.358070427596</v>
      </c>
      <c r="O116" s="122">
        <f>VLOOKUP($A116,'ADR Raw Data'!$B$6:$BE$43,'ADR Raw Data'!AI$1,FALSE)</f>
        <v>139.05425565954701</v>
      </c>
      <c r="P116" s="122">
        <f>VLOOKUP($A116,'ADR Raw Data'!$B$6:$BE$43,'ADR Raw Data'!AJ$1,FALSE)</f>
        <v>139.93332503694401</v>
      </c>
      <c r="Q116" s="122">
        <f>VLOOKUP($A116,'ADR Raw Data'!$B$6:$BE$43,'ADR Raw Data'!AK$1,FALSE)</f>
        <v>147.46136561561499</v>
      </c>
      <c r="R116" s="123">
        <f>VLOOKUP($A116,'ADR Raw Data'!$B$6:$BE$43,'ADR Raw Data'!AL$1,FALSE)</f>
        <v>139.54043792626001</v>
      </c>
      <c r="S116" s="122">
        <f>VLOOKUP($A116,'ADR Raw Data'!$B$6:$BE$43,'ADR Raw Data'!AN$1,FALSE)</f>
        <v>190.808696829079</v>
      </c>
      <c r="T116" s="122">
        <f>VLOOKUP($A116,'ADR Raw Data'!$B$6:$BE$43,'ADR Raw Data'!AO$1,FALSE)</f>
        <v>193.92526530885701</v>
      </c>
      <c r="U116" s="123">
        <f>VLOOKUP($A116,'ADR Raw Data'!$B$6:$BE$43,'ADR Raw Data'!AP$1,FALSE)</f>
        <v>192.33677977793801</v>
      </c>
      <c r="V116" s="124">
        <f>VLOOKUP($A116,'ADR Raw Data'!$B$6:$BE$43,'ADR Raw Data'!AR$1,FALSE)</f>
        <v>157.6103264939</v>
      </c>
      <c r="X116" s="121">
        <f>VLOOKUP($A116,'RevPAR Raw Data'!$B$6:$BE$43,'RevPAR Raw Data'!AG$1,FALSE)</f>
        <v>58.346748048829198</v>
      </c>
      <c r="Y116" s="122">
        <f>VLOOKUP($A116,'RevPAR Raw Data'!$B$6:$BE$43,'RevPAR Raw Data'!AH$1,FALSE)</f>
        <v>74.828599159495596</v>
      </c>
      <c r="Z116" s="122">
        <f>VLOOKUP($A116,'RevPAR Raw Data'!$B$6:$BE$43,'RevPAR Raw Data'!AI$1,FALSE)</f>
        <v>86.968043325995495</v>
      </c>
      <c r="AA116" s="122">
        <f>VLOOKUP($A116,'RevPAR Raw Data'!$B$6:$BE$43,'RevPAR Raw Data'!AJ$1,FALSE)</f>
        <v>90.010144086451803</v>
      </c>
      <c r="AB116" s="122">
        <f>VLOOKUP($A116,'RevPAR Raw Data'!$B$6:$BE$43,'RevPAR Raw Data'!AK$1,FALSE)</f>
        <v>98.268230438262904</v>
      </c>
      <c r="AC116" s="123">
        <f>VLOOKUP($A116,'RevPAR Raw Data'!$B$6:$BE$43,'RevPAR Raw Data'!AL$1,FALSE)</f>
        <v>81.684353011807005</v>
      </c>
      <c r="AD116" s="122">
        <f>VLOOKUP($A116,'RevPAR Raw Data'!$B$6:$BE$43,'RevPAR Raw Data'!AN$1,FALSE)</f>
        <v>148.11825795477199</v>
      </c>
      <c r="AE116" s="122">
        <f>VLOOKUP($A116,'RevPAR Raw Data'!$B$6:$BE$43,'RevPAR Raw Data'!AO$1,FALSE)</f>
        <v>144.81331348809201</v>
      </c>
      <c r="AF116" s="123">
        <f>VLOOKUP($A116,'RevPAR Raw Data'!$B$6:$BE$43,'RevPAR Raw Data'!AP$1,FALSE)</f>
        <v>146.46578572143201</v>
      </c>
      <c r="AG116" s="124">
        <f>VLOOKUP($A116,'RevPAR Raw Data'!$B$6:$BE$43,'RevPAR Raw Data'!AR$1,FALSE)</f>
        <v>100.193333785985</v>
      </c>
    </row>
    <row r="117" spans="1:33" ht="14.25">
      <c r="A117" s="101" t="s">
        <v>123</v>
      </c>
      <c r="B117" s="89">
        <f>(VLOOKUP($A116,'Occupancy Raw Data'!$B$8:$BE$51,'Occupancy Raw Data'!AT$3,FALSE))/100</f>
        <v>-9.5422205501834501E-2</v>
      </c>
      <c r="C117" s="90">
        <f>(VLOOKUP($A116,'Occupancy Raw Data'!$B$8:$BE$51,'Occupancy Raw Data'!AU$3,FALSE))/100</f>
        <v>-0.13227866667461</v>
      </c>
      <c r="D117" s="90">
        <f>(VLOOKUP($A116,'Occupancy Raw Data'!$B$8:$BE$51,'Occupancy Raw Data'!AV$3,FALSE))/100</f>
        <v>-8.5140276991306788E-2</v>
      </c>
      <c r="E117" s="90">
        <f>(VLOOKUP($A116,'Occupancy Raw Data'!$B$8:$BE$51,'Occupancy Raw Data'!AW$3,FALSE))/100</f>
        <v>-5.3427530202331902E-2</v>
      </c>
      <c r="F117" s="90">
        <f>(VLOOKUP($A116,'Occupancy Raw Data'!$B$8:$BE$51,'Occupancy Raw Data'!AX$3,FALSE))/100</f>
        <v>-6.7840361163524807E-2</v>
      </c>
      <c r="G117" s="90">
        <f>(VLOOKUP($A116,'Occupancy Raw Data'!$B$8:$BE$51,'Occupancy Raw Data'!AY$3,FALSE))/100</f>
        <v>-8.5540402205693505E-2</v>
      </c>
      <c r="H117" s="91">
        <f>(VLOOKUP($A116,'Occupancy Raw Data'!$B$8:$BE$51,'Occupancy Raw Data'!BA$3,FALSE))/100</f>
        <v>8.2050669045398414E-2</v>
      </c>
      <c r="I117" s="91">
        <f>(VLOOKUP($A116,'Occupancy Raw Data'!$B$8:$BE$51,'Occupancy Raw Data'!BB$3,FALSE))/100</f>
        <v>8.0138408963639898E-2</v>
      </c>
      <c r="J117" s="90">
        <f>(VLOOKUP($A116,'Occupancy Raw Data'!$B$8:$BE$51,'Occupancy Raw Data'!BC$3,FALSE))/100</f>
        <v>8.1112224566714394E-2</v>
      </c>
      <c r="K117" s="92">
        <f>(VLOOKUP($A116,'Occupancy Raw Data'!$B$8:$BE$51,'Occupancy Raw Data'!BE$3,FALSE))/100</f>
        <v>-3.4607682672918402E-2</v>
      </c>
      <c r="M117" s="89">
        <f>(VLOOKUP($A116,'ADR Raw Data'!$B$6:$BE$49,'ADR Raw Data'!AT$1,FALSE))/100</f>
        <v>8.0624027146168804E-4</v>
      </c>
      <c r="N117" s="90">
        <f>(VLOOKUP($A116,'ADR Raw Data'!$B$6:$BE$49,'ADR Raw Data'!AU$1,FALSE))/100</f>
        <v>-5.4462840948526605E-3</v>
      </c>
      <c r="O117" s="90">
        <f>(VLOOKUP($A116,'ADR Raw Data'!$B$6:$BE$49,'ADR Raw Data'!AV$1,FALSE))/100</f>
        <v>9.2521979143359596E-3</v>
      </c>
      <c r="P117" s="90">
        <f>(VLOOKUP($A116,'ADR Raw Data'!$B$6:$BE$49,'ADR Raw Data'!AW$1,FALSE))/100</f>
        <v>1.5673155257986501E-2</v>
      </c>
      <c r="Q117" s="90">
        <f>(VLOOKUP($A116,'ADR Raw Data'!$B$6:$BE$49,'ADR Raw Data'!AX$1,FALSE))/100</f>
        <v>7.4479222983326997E-3</v>
      </c>
      <c r="R117" s="90">
        <f>(VLOOKUP($A116,'ADR Raw Data'!$B$6:$BE$49,'ADR Raw Data'!AY$1,FALSE))/100</f>
        <v>6.7958591375889103E-3</v>
      </c>
      <c r="S117" s="91">
        <f>(VLOOKUP($A116,'ADR Raw Data'!$B$6:$BE$49,'ADR Raw Data'!BA$1,FALSE))/100</f>
        <v>4.1167641201833999E-2</v>
      </c>
      <c r="T117" s="91">
        <f>(VLOOKUP($A116,'ADR Raw Data'!$B$6:$BE$49,'ADR Raw Data'!BB$1,FALSE))/100</f>
        <v>5.7769532310251594E-2</v>
      </c>
      <c r="U117" s="90">
        <f>(VLOOKUP($A116,'ADR Raw Data'!$B$6:$BE$49,'ADR Raw Data'!BC$1,FALSE))/100</f>
        <v>4.9309112315440495E-2</v>
      </c>
      <c r="V117" s="92">
        <f>(VLOOKUP($A116,'ADR Raw Data'!$B$6:$BE$49,'ADR Raw Data'!BE$1,FALSE))/100</f>
        <v>3.5140542908318896E-2</v>
      </c>
      <c r="X117" s="89">
        <f>(VLOOKUP($A116,'RevPAR Raw Data'!$B$6:$BE$49,'RevPAR Raw Data'!AT$1,FALSE))/100</f>
        <v>-9.4692898455240093E-2</v>
      </c>
      <c r="Y117" s="90">
        <f>(VLOOKUP($A116,'RevPAR Raw Data'!$B$6:$BE$49,'RevPAR Raw Data'!AU$1,FALSE))/100</f>
        <v>-0.13700452357106499</v>
      </c>
      <c r="Z117" s="90">
        <f>(VLOOKUP($A116,'RevPAR Raw Data'!$B$6:$BE$49,'RevPAR Raw Data'!AV$1,FALSE))/100</f>
        <v>-7.6675813770175794E-2</v>
      </c>
      <c r="AA117" s="90">
        <f>(VLOOKUP($A116,'RevPAR Raw Data'!$B$6:$BE$49,'RevPAR Raw Data'!AW$1,FALSE))/100</f>
        <v>-3.8591752920257301E-2</v>
      </c>
      <c r="AB117" s="90">
        <f>(VLOOKUP($A116,'RevPAR Raw Data'!$B$6:$BE$49,'RevPAR Raw Data'!AX$1,FALSE))/100</f>
        <v>-6.0897708603828898E-2</v>
      </c>
      <c r="AC117" s="90">
        <f>(VLOOKUP($A116,'RevPAR Raw Data'!$B$6:$BE$49,'RevPAR Raw Data'!AY$1,FALSE))/100</f>
        <v>-7.93258635920671E-2</v>
      </c>
      <c r="AD117" s="91">
        <f>(VLOOKUP($A116,'RevPAR Raw Data'!$B$6:$BE$49,'RevPAR Raw Data'!BA$1,FALSE))/100</f>
        <v>0.12659614275086301</v>
      </c>
      <c r="AE117" s="91">
        <f>(VLOOKUP($A116,'RevPAR Raw Data'!$B$6:$BE$49,'RevPAR Raw Data'!BB$1,FALSE))/100</f>
        <v>0.142537499679808</v>
      </c>
      <c r="AF117" s="90">
        <f>(VLOOKUP($A116,'RevPAR Raw Data'!$B$6:$BE$49,'RevPAR Raw Data'!BC$1,FALSE))/100</f>
        <v>0.13442090867347001</v>
      </c>
      <c r="AG117" s="92">
        <f>(VLOOKUP($A116,'RevPAR Raw Data'!$B$6:$BE$49,'RevPAR Raw Data'!BE$1,FALSE))/100</f>
        <v>-6.8327252252471703E-4</v>
      </c>
    </row>
    <row r="118" spans="1:33">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c r="A119" s="116" t="s">
        <v>72</v>
      </c>
      <c r="B119" s="117">
        <f>(VLOOKUP($A119,'Occupancy Raw Data'!$B$8:$BE$45,'Occupancy Raw Data'!AG$3,FALSE))/100</f>
        <v>0.49149708268108694</v>
      </c>
      <c r="C119" s="118">
        <f>(VLOOKUP($A119,'Occupancy Raw Data'!$B$8:$BE$45,'Occupancy Raw Data'!AH$3,FALSE))/100</f>
        <v>0.61309947345951299</v>
      </c>
      <c r="D119" s="118">
        <f>(VLOOKUP($A119,'Occupancy Raw Data'!$B$8:$BE$45,'Occupancy Raw Data'!AI$3,FALSE))/100</f>
        <v>0.662373701437313</v>
      </c>
      <c r="E119" s="118">
        <f>(VLOOKUP($A119,'Occupancy Raw Data'!$B$8:$BE$45,'Occupancy Raw Data'!AJ$3,FALSE))/100</f>
        <v>0.66916891988046101</v>
      </c>
      <c r="F119" s="118">
        <f>(VLOOKUP($A119,'Occupancy Raw Data'!$B$8:$BE$45,'Occupancy Raw Data'!AK$3,FALSE))/100</f>
        <v>0.66087946492101812</v>
      </c>
      <c r="G119" s="119">
        <f>(VLOOKUP($A119,'Occupancy Raw Data'!$B$8:$BE$45,'Occupancy Raw Data'!AL$3,FALSE))/100</f>
        <v>0.61940372847587799</v>
      </c>
      <c r="H119" s="99">
        <f>(VLOOKUP($A119,'Occupancy Raw Data'!$B$8:$BE$45,'Occupancy Raw Data'!AN$3,FALSE))/100</f>
        <v>0.71371139888999491</v>
      </c>
      <c r="I119" s="99">
        <f>(VLOOKUP($A119,'Occupancy Raw Data'!$B$8:$BE$45,'Occupancy Raw Data'!AO$3,FALSE))/100</f>
        <v>0.68080261847160894</v>
      </c>
      <c r="J119" s="119">
        <f>(VLOOKUP($A119,'Occupancy Raw Data'!$B$8:$BE$45,'Occupancy Raw Data'!AP$3,FALSE))/100</f>
        <v>0.69725700868080198</v>
      </c>
      <c r="K119" s="120">
        <f>(VLOOKUP($A119,'Occupancy Raw Data'!$B$8:$BE$45,'Occupancy Raw Data'!AR$3,FALSE))/100</f>
        <v>0.64164752282014204</v>
      </c>
      <c r="M119" s="121">
        <f>VLOOKUP($A119,'ADR Raw Data'!$B$6:$BE$43,'ADR Raw Data'!AG$1,FALSE)</f>
        <v>99.764520448787493</v>
      </c>
      <c r="N119" s="122">
        <f>VLOOKUP($A119,'ADR Raw Data'!$B$6:$BE$43,'ADR Raw Data'!AH$1,FALSE)</f>
        <v>106.03466024487901</v>
      </c>
      <c r="O119" s="122">
        <f>VLOOKUP($A119,'ADR Raw Data'!$B$6:$BE$43,'ADR Raw Data'!AI$1,FALSE)</f>
        <v>110.383580943173</v>
      </c>
      <c r="P119" s="122">
        <f>VLOOKUP($A119,'ADR Raw Data'!$B$6:$BE$43,'ADR Raw Data'!AJ$1,FALSE)</f>
        <v>111.06958530490699</v>
      </c>
      <c r="Q119" s="122">
        <f>VLOOKUP($A119,'ADR Raw Data'!$B$6:$BE$43,'ADR Raw Data'!AK$1,FALSE)</f>
        <v>108.687027885443</v>
      </c>
      <c r="R119" s="123">
        <f>VLOOKUP($A119,'ADR Raw Data'!$B$6:$BE$43,'ADR Raw Data'!AL$1,FALSE)</f>
        <v>107.623596742139</v>
      </c>
      <c r="S119" s="122">
        <f>VLOOKUP($A119,'ADR Raw Data'!$B$6:$BE$43,'ADR Raw Data'!AN$1,FALSE)</f>
        <v>118.409708389412</v>
      </c>
      <c r="T119" s="122">
        <f>VLOOKUP($A119,'ADR Raw Data'!$B$6:$BE$43,'ADR Raw Data'!AO$1,FALSE)</f>
        <v>117.774800898829</v>
      </c>
      <c r="U119" s="123">
        <f>VLOOKUP($A119,'ADR Raw Data'!$B$6:$BE$43,'ADR Raw Data'!AP$1,FALSE)</f>
        <v>118.09974615404199</v>
      </c>
      <c r="V119" s="124">
        <f>VLOOKUP($A119,'ADR Raw Data'!$B$6:$BE$43,'ADR Raw Data'!AR$1,FALSE)</f>
        <v>110.876191860465</v>
      </c>
      <c r="X119" s="121">
        <f>VLOOKUP($A119,'RevPAR Raw Data'!$B$6:$BE$43,'RevPAR Raw Data'!AG$1,FALSE)</f>
        <v>49.033970755656703</v>
      </c>
      <c r="Y119" s="122">
        <f>VLOOKUP($A119,'RevPAR Raw Data'!$B$6:$BE$43,'RevPAR Raw Data'!AH$1,FALSE)</f>
        <v>65.009794364593702</v>
      </c>
      <c r="Z119" s="122">
        <f>VLOOKUP($A119,'RevPAR Raw Data'!$B$6:$BE$43,'RevPAR Raw Data'!AI$1,FALSE)</f>
        <v>73.115181087234902</v>
      </c>
      <c r="AA119" s="122">
        <f>VLOOKUP($A119,'RevPAR Raw Data'!$B$6:$BE$43,'RevPAR Raw Data'!AJ$1,FALSE)</f>
        <v>74.324314430055495</v>
      </c>
      <c r="AB119" s="122">
        <f>VLOOKUP($A119,'RevPAR Raw Data'!$B$6:$BE$43,'RevPAR Raw Data'!AK$1,FALSE)</f>
        <v>71.829024832787795</v>
      </c>
      <c r="AC119" s="123">
        <f>VLOOKUP($A119,'RevPAR Raw Data'!$B$6:$BE$43,'RevPAR Raw Data'!AL$1,FALSE)</f>
        <v>66.662457094065701</v>
      </c>
      <c r="AD119" s="122">
        <f>VLOOKUP($A119,'RevPAR Raw Data'!$B$6:$BE$43,'RevPAR Raw Data'!AN$1,FALSE)</f>
        <v>84.510358616763895</v>
      </c>
      <c r="AE119" s="122">
        <f>VLOOKUP($A119,'RevPAR Raw Data'!$B$6:$BE$43,'RevPAR Raw Data'!AO$1,FALSE)</f>
        <v>80.181392841895502</v>
      </c>
      <c r="AF119" s="123">
        <f>VLOOKUP($A119,'RevPAR Raw Data'!$B$6:$BE$43,'RevPAR Raw Data'!AP$1,FALSE)</f>
        <v>82.345875729329705</v>
      </c>
      <c r="AG119" s="124">
        <f>VLOOKUP($A119,'RevPAR Raw Data'!$B$6:$BE$43,'RevPAR Raw Data'!AR$1,FALSE)</f>
        <v>71.143433846998306</v>
      </c>
    </row>
    <row r="120" spans="1:33" ht="14.25">
      <c r="A120" s="101" t="s">
        <v>123</v>
      </c>
      <c r="B120" s="89">
        <f>(VLOOKUP($A119,'Occupancy Raw Data'!$B$8:$BE$51,'Occupancy Raw Data'!AT$3,FALSE))/100</f>
        <v>4.4881513729078303E-2</v>
      </c>
      <c r="C120" s="90">
        <f>(VLOOKUP($A119,'Occupancy Raw Data'!$B$8:$BE$51,'Occupancy Raw Data'!AU$3,FALSE))/100</f>
        <v>0.12672323369918001</v>
      </c>
      <c r="D120" s="90">
        <f>(VLOOKUP($A119,'Occupancy Raw Data'!$B$8:$BE$51,'Occupancy Raw Data'!AV$3,FALSE))/100</f>
        <v>0.142710049541448</v>
      </c>
      <c r="E120" s="90">
        <f>(VLOOKUP($A119,'Occupancy Raw Data'!$B$8:$BE$51,'Occupancy Raw Data'!AW$3,FALSE))/100</f>
        <v>0.15657767190101399</v>
      </c>
      <c r="F120" s="90">
        <f>(VLOOKUP($A119,'Occupancy Raw Data'!$B$8:$BE$51,'Occupancy Raw Data'!AX$3,FALSE))/100</f>
        <v>0.25399310525135999</v>
      </c>
      <c r="G120" s="90">
        <f>(VLOOKUP($A119,'Occupancy Raw Data'!$B$8:$BE$51,'Occupancy Raw Data'!AY$3,FALSE))/100</f>
        <v>0.14713842629593599</v>
      </c>
      <c r="H120" s="91">
        <f>(VLOOKUP($A119,'Occupancy Raw Data'!$B$8:$BE$51,'Occupancy Raw Data'!BA$3,FALSE))/100</f>
        <v>0.25971042405155503</v>
      </c>
      <c r="I120" s="91">
        <f>(VLOOKUP($A119,'Occupancy Raw Data'!$B$8:$BE$51,'Occupancy Raw Data'!BB$3,FALSE))/100</f>
        <v>0.142434049406892</v>
      </c>
      <c r="J120" s="90">
        <f>(VLOOKUP($A119,'Occupancy Raw Data'!$B$8:$BE$51,'Occupancy Raw Data'!BC$3,FALSE))/100</f>
        <v>0.19959151219283602</v>
      </c>
      <c r="K120" s="92">
        <f>(VLOOKUP($A119,'Occupancy Raw Data'!$B$8:$BE$51,'Occupancy Raw Data'!BE$3,FALSE))/100</f>
        <v>0.162926098420522</v>
      </c>
      <c r="M120" s="89">
        <f>(VLOOKUP($A119,'ADR Raw Data'!$B$6:$BE$49,'ADR Raw Data'!AT$1,FALSE))/100</f>
        <v>-0.14051176874104901</v>
      </c>
      <c r="N120" s="90">
        <f>(VLOOKUP($A119,'ADR Raw Data'!$B$6:$BE$49,'ADR Raw Data'!AU$1,FALSE))/100</f>
        <v>6.7940795569522205E-2</v>
      </c>
      <c r="O120" s="90">
        <f>(VLOOKUP($A119,'ADR Raw Data'!$B$6:$BE$49,'ADR Raw Data'!AV$1,FALSE))/100</f>
        <v>9.16215906090561E-2</v>
      </c>
      <c r="P120" s="90">
        <f>(VLOOKUP($A119,'ADR Raw Data'!$B$6:$BE$49,'ADR Raw Data'!AW$1,FALSE))/100</f>
        <v>9.9884509724335407E-2</v>
      </c>
      <c r="Q120" s="90">
        <f>(VLOOKUP($A119,'ADR Raw Data'!$B$6:$BE$49,'ADR Raw Data'!AX$1,FALSE))/100</f>
        <v>6.9237315510185901E-2</v>
      </c>
      <c r="R120" s="90">
        <f>(VLOOKUP($A119,'ADR Raw Data'!$B$6:$BE$49,'ADR Raw Data'!AY$1,FALSE))/100</f>
        <v>4.0543937542805296E-2</v>
      </c>
      <c r="S120" s="91">
        <f>(VLOOKUP($A119,'ADR Raw Data'!$B$6:$BE$49,'ADR Raw Data'!BA$1,FALSE))/100</f>
        <v>-8.7424275339280898E-3</v>
      </c>
      <c r="T120" s="91">
        <f>(VLOOKUP($A119,'ADR Raw Data'!$B$6:$BE$49,'ADR Raw Data'!BB$1,FALSE))/100</f>
        <v>-0.12611454604233502</v>
      </c>
      <c r="U120" s="90">
        <f>(VLOOKUP($A119,'ADR Raw Data'!$B$6:$BE$49,'ADR Raw Data'!BC$1,FALSE))/100</f>
        <v>-7.2316893199995097E-2</v>
      </c>
      <c r="V120" s="92">
        <f>(VLOOKUP($A119,'ADR Raw Data'!$B$6:$BE$49,'ADR Raw Data'!BE$1,FALSE))/100</f>
        <v>2.3478075208124899E-3</v>
      </c>
      <c r="X120" s="89">
        <f>(VLOOKUP($A119,'RevPAR Raw Data'!$B$6:$BE$49,'RevPAR Raw Data'!AT$1,FALSE))/100</f>
        <v>-0.10193663588981901</v>
      </c>
      <c r="Y120" s="90">
        <f>(VLOOKUP($A119,'RevPAR Raw Data'!$B$6:$BE$49,'RevPAR Raw Data'!AU$1,FALSE))/100</f>
        <v>0.20327370658336702</v>
      </c>
      <c r="Z120" s="90">
        <f>(VLOOKUP($A119,'RevPAR Raw Data'!$B$6:$BE$49,'RevPAR Raw Data'!AV$1,FALSE))/100</f>
        <v>0.24740696188538902</v>
      </c>
      <c r="AA120" s="90">
        <f>(VLOOKUP($A119,'RevPAR Raw Data'!$B$6:$BE$49,'RevPAR Raw Data'!AW$1,FALSE))/100</f>
        <v>0.27210186561695998</v>
      </c>
      <c r="AB120" s="90">
        <f>(VLOOKUP($A119,'RevPAR Raw Data'!$B$6:$BE$49,'RevPAR Raw Data'!AX$1,FALSE))/100</f>
        <v>0.340816221527246</v>
      </c>
      <c r="AC120" s="90">
        <f>(VLOOKUP($A119,'RevPAR Raw Data'!$B$6:$BE$49,'RevPAR Raw Data'!AY$1,FALSE))/100</f>
        <v>0.19364793500463101</v>
      </c>
      <c r="AD120" s="91">
        <f>(VLOOKUP($A119,'RevPAR Raw Data'!$B$6:$BE$49,'RevPAR Raw Data'!BA$1,FALSE))/100</f>
        <v>0.24869749695555099</v>
      </c>
      <c r="AE120" s="91">
        <f>(VLOOKUP($A119,'RevPAR Raw Data'!$B$6:$BE$49,'RevPAR Raw Data'!BB$1,FALSE))/100</f>
        <v>-1.6435021173648999E-3</v>
      </c>
      <c r="AF120" s="90">
        <f>(VLOOKUP($A119,'RevPAR Raw Data'!$B$6:$BE$49,'RevPAR Raw Data'!BC$1,FALSE))/100</f>
        <v>0.11284078092196599</v>
      </c>
      <c r="AG120" s="92">
        <f>(VLOOKUP($A119,'RevPAR Raw Data'!$B$6:$BE$49,'RevPAR Raw Data'!BE$1,FALSE))/100</f>
        <v>0.16565642506054298</v>
      </c>
    </row>
    <row r="121" spans="1:33">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c r="A122" s="134" t="s">
        <v>71</v>
      </c>
      <c r="B122" s="117">
        <f>(VLOOKUP($A122,'Occupancy Raw Data'!$B$8:$BE$45,'Occupancy Raw Data'!AG$3,FALSE))/100</f>
        <v>0.48671265163145699</v>
      </c>
      <c r="C122" s="118">
        <f>(VLOOKUP($A122,'Occupancy Raw Data'!$B$8:$BE$45,'Occupancy Raw Data'!AH$3,FALSE))/100</f>
        <v>0.63357623197180302</v>
      </c>
      <c r="D122" s="118">
        <f>(VLOOKUP($A122,'Occupancy Raw Data'!$B$8:$BE$45,'Occupancy Raw Data'!AI$3,FALSE))/100</f>
        <v>0.70018595800808692</v>
      </c>
      <c r="E122" s="118">
        <f>(VLOOKUP($A122,'Occupancy Raw Data'!$B$8:$BE$45,'Occupancy Raw Data'!AJ$3,FALSE))/100</f>
        <v>0.70526418215432496</v>
      </c>
      <c r="F122" s="118">
        <f>(VLOOKUP($A122,'Occupancy Raw Data'!$B$8:$BE$45,'Occupancy Raw Data'!AK$3,FALSE))/100</f>
        <v>0.74988377498837711</v>
      </c>
      <c r="G122" s="119">
        <f>(VLOOKUP($A122,'Occupancy Raw Data'!$B$8:$BE$45,'Occupancy Raw Data'!AL$3,FALSE))/100</f>
        <v>0.65512424643434697</v>
      </c>
      <c r="H122" s="99">
        <f>(VLOOKUP($A122,'Occupancy Raw Data'!$B$8:$BE$45,'Occupancy Raw Data'!AN$3,FALSE))/100</f>
        <v>0.87337420129090804</v>
      </c>
      <c r="I122" s="99">
        <f>(VLOOKUP($A122,'Occupancy Raw Data'!$B$8:$BE$45,'Occupancy Raw Data'!AO$3,FALSE))/100</f>
        <v>0.88629409793173497</v>
      </c>
      <c r="J122" s="119">
        <f>(VLOOKUP($A122,'Occupancy Raw Data'!$B$8:$BE$45,'Occupancy Raw Data'!AP$3,FALSE))/100</f>
        <v>0.879834149611321</v>
      </c>
      <c r="K122" s="120">
        <f>(VLOOKUP($A122,'Occupancy Raw Data'!$B$8:$BE$45,'Occupancy Raw Data'!AR$3,FALSE))/100</f>
        <v>0.71932677842750192</v>
      </c>
      <c r="M122" s="121">
        <f>VLOOKUP($A122,'ADR Raw Data'!$B$6:$BE$43,'ADR Raw Data'!AG$1,FALSE)</f>
        <v>99.087117783997499</v>
      </c>
      <c r="N122" s="122">
        <f>VLOOKUP($A122,'ADR Raw Data'!$B$6:$BE$43,'ADR Raw Data'!AH$1,FALSE)</f>
        <v>109.777685108016</v>
      </c>
      <c r="O122" s="122">
        <f>VLOOKUP($A122,'ADR Raw Data'!$B$6:$BE$43,'ADR Raw Data'!AI$1,FALSE)</f>
        <v>115.687225639639</v>
      </c>
      <c r="P122" s="122">
        <f>VLOOKUP($A122,'ADR Raw Data'!$B$6:$BE$43,'ADR Raw Data'!AJ$1,FALSE)</f>
        <v>115.756116183774</v>
      </c>
      <c r="Q122" s="122">
        <f>VLOOKUP($A122,'ADR Raw Data'!$B$6:$BE$43,'ADR Raw Data'!AK$1,FALSE)</f>
        <v>122.920475035683</v>
      </c>
      <c r="R122" s="123">
        <f>VLOOKUP($A122,'ADR Raw Data'!$B$6:$BE$43,'ADR Raw Data'!AL$1,FALSE)</f>
        <v>113.748347264451</v>
      </c>
      <c r="S122" s="122">
        <f>VLOOKUP($A122,'ADR Raw Data'!$B$6:$BE$43,'ADR Raw Data'!AN$1,FALSE)</f>
        <v>144.15559069706899</v>
      </c>
      <c r="T122" s="122">
        <f>VLOOKUP($A122,'ADR Raw Data'!$B$6:$BE$43,'ADR Raw Data'!AO$1,FALSE)</f>
        <v>145.207077906948</v>
      </c>
      <c r="U122" s="123">
        <f>VLOOKUP($A122,'ADR Raw Data'!$B$6:$BE$43,'ADR Raw Data'!AP$1,FALSE)</f>
        <v>144.685194434647</v>
      </c>
      <c r="V122" s="124">
        <f>VLOOKUP($A122,'ADR Raw Data'!$B$6:$BE$43,'ADR Raw Data'!AR$1,FALSE)</f>
        <v>124.55971355718199</v>
      </c>
      <c r="X122" s="121">
        <f>VLOOKUP($A122,'RevPAR Raw Data'!$B$6:$BE$43,'RevPAR Raw Data'!AG$1,FALSE)</f>
        <v>48.226953839167898</v>
      </c>
      <c r="Y122" s="122">
        <f>VLOOKUP($A122,'RevPAR Raw Data'!$B$6:$BE$43,'RevPAR Raw Data'!AH$1,FALSE)</f>
        <v>69.552532085324401</v>
      </c>
      <c r="Z122" s="122">
        <f>VLOOKUP($A122,'RevPAR Raw Data'!$B$6:$BE$43,'RevPAR Raw Data'!AI$1,FALSE)</f>
        <v>81.002570913789</v>
      </c>
      <c r="AA122" s="122">
        <f>VLOOKUP($A122,'RevPAR Raw Data'!$B$6:$BE$43,'RevPAR Raw Data'!AJ$1,FALSE)</f>
        <v>81.638642609710999</v>
      </c>
      <c r="AB122" s="122">
        <f>VLOOKUP($A122,'RevPAR Raw Data'!$B$6:$BE$43,'RevPAR Raw Data'!AK$1,FALSE)</f>
        <v>92.176069843123202</v>
      </c>
      <c r="AC122" s="123">
        <f>VLOOKUP($A122,'RevPAR Raw Data'!$B$6:$BE$43,'RevPAR Raw Data'!AL$1,FALSE)</f>
        <v>74.519300284776406</v>
      </c>
      <c r="AD122" s="122">
        <f>VLOOKUP($A122,'RevPAR Raw Data'!$B$6:$BE$43,'RevPAR Raw Data'!AN$1,FALSE)</f>
        <v>125.901773886672</v>
      </c>
      <c r="AE122" s="122">
        <f>VLOOKUP($A122,'RevPAR Raw Data'!$B$6:$BE$43,'RevPAR Raw Data'!AO$1,FALSE)</f>
        <v>128.696176126842</v>
      </c>
      <c r="AF122" s="123">
        <f>VLOOKUP($A122,'RevPAR Raw Data'!$B$6:$BE$43,'RevPAR Raw Data'!AP$1,FALSE)</f>
        <v>127.298975006757</v>
      </c>
      <c r="AG122" s="124">
        <f>VLOOKUP($A122,'RevPAR Raw Data'!$B$6:$BE$43,'RevPAR Raw Data'!AR$1,FALSE)</f>
        <v>89.599137474940306</v>
      </c>
    </row>
    <row r="123" spans="1:33" ht="14.25">
      <c r="A123" s="101" t="s">
        <v>123</v>
      </c>
      <c r="B123" s="89">
        <f>(VLOOKUP($A122,'Occupancy Raw Data'!$B$8:$BE$51,'Occupancy Raw Data'!AT$3,FALSE))/100</f>
        <v>1.11884617887193E-2</v>
      </c>
      <c r="C123" s="90">
        <f>(VLOOKUP($A122,'Occupancy Raw Data'!$B$8:$BE$51,'Occupancy Raw Data'!AU$3,FALSE))/100</f>
        <v>4.0016339572822197E-2</v>
      </c>
      <c r="D123" s="90">
        <f>(VLOOKUP($A122,'Occupancy Raw Data'!$B$8:$BE$51,'Occupancy Raw Data'!AV$3,FALSE))/100</f>
        <v>3.4433901564087099E-2</v>
      </c>
      <c r="E123" s="90">
        <f>(VLOOKUP($A122,'Occupancy Raw Data'!$B$8:$BE$51,'Occupancy Raw Data'!AW$3,FALSE))/100</f>
        <v>3.0467294242915499E-2</v>
      </c>
      <c r="F123" s="90">
        <f>(VLOOKUP($A122,'Occupancy Raw Data'!$B$8:$BE$51,'Occupancy Raw Data'!AX$3,FALSE))/100</f>
        <v>5.2404353378866099E-2</v>
      </c>
      <c r="G123" s="90">
        <f>(VLOOKUP($A122,'Occupancy Raw Data'!$B$8:$BE$51,'Occupancy Raw Data'!AY$3,FALSE))/100</f>
        <v>3.5160909009928097E-2</v>
      </c>
      <c r="H123" s="91">
        <f>(VLOOKUP($A122,'Occupancy Raw Data'!$B$8:$BE$51,'Occupancy Raw Data'!BA$3,FALSE))/100</f>
        <v>7.2593705667475708E-2</v>
      </c>
      <c r="I123" s="91">
        <f>(VLOOKUP($A122,'Occupancy Raw Data'!$B$8:$BE$51,'Occupancy Raw Data'!BB$3,FALSE))/100</f>
        <v>0.10204553439882399</v>
      </c>
      <c r="J123" s="90">
        <f>(VLOOKUP($A122,'Occupancy Raw Data'!$B$8:$BE$51,'Occupancy Raw Data'!BC$3,FALSE))/100</f>
        <v>8.7228294335577009E-2</v>
      </c>
      <c r="K123" s="92">
        <f>(VLOOKUP($A122,'Occupancy Raw Data'!$B$8:$BE$51,'Occupancy Raw Data'!BE$3,FALSE))/100</f>
        <v>5.2779792083552497E-2</v>
      </c>
      <c r="M123" s="89">
        <f>(VLOOKUP($A122,'ADR Raw Data'!$B$6:$BE$49,'ADR Raw Data'!AT$1,FALSE))/100</f>
        <v>-3.65614638794007E-2</v>
      </c>
      <c r="N123" s="90">
        <f>(VLOOKUP($A122,'ADR Raw Data'!$B$6:$BE$49,'ADR Raw Data'!AU$1,FALSE))/100</f>
        <v>-1.7078325168911199E-2</v>
      </c>
      <c r="O123" s="90">
        <f>(VLOOKUP($A122,'ADR Raw Data'!$B$6:$BE$49,'ADR Raw Data'!AV$1,FALSE))/100</f>
        <v>-1.45342197398582E-2</v>
      </c>
      <c r="P123" s="90">
        <f>(VLOOKUP($A122,'ADR Raw Data'!$B$6:$BE$49,'ADR Raw Data'!AW$1,FALSE))/100</f>
        <v>-9.7171151253762408E-3</v>
      </c>
      <c r="Q123" s="90">
        <f>(VLOOKUP($A122,'ADR Raw Data'!$B$6:$BE$49,'ADR Raw Data'!AX$1,FALSE))/100</f>
        <v>-8.3613412478880794E-3</v>
      </c>
      <c r="R123" s="90">
        <f>(VLOOKUP($A122,'ADR Raw Data'!$B$6:$BE$49,'ADR Raw Data'!AY$1,FALSE))/100</f>
        <v>-1.47510481395091E-2</v>
      </c>
      <c r="S123" s="91">
        <f>(VLOOKUP($A122,'ADR Raw Data'!$B$6:$BE$49,'ADR Raw Data'!BA$1,FALSE))/100</f>
        <v>2.1308939223800796E-2</v>
      </c>
      <c r="T123" s="91">
        <f>(VLOOKUP($A122,'ADR Raw Data'!$B$6:$BE$49,'ADR Raw Data'!BB$1,FALSE))/100</f>
        <v>3.5581963149342297E-2</v>
      </c>
      <c r="U123" s="90">
        <f>(VLOOKUP($A122,'ADR Raw Data'!$B$6:$BE$49,'ADR Raw Data'!BC$1,FALSE))/100</f>
        <v>2.8428218785779502E-2</v>
      </c>
      <c r="V123" s="92">
        <f>(VLOOKUP($A122,'ADR Raw Data'!$B$6:$BE$49,'ADR Raw Data'!BE$1,FALSE))/100</f>
        <v>4.5903790422689604E-3</v>
      </c>
      <c r="X123" s="89">
        <f>(VLOOKUP($A122,'RevPAR Raw Data'!$B$6:$BE$49,'RevPAR Raw Data'!AT$1,FALSE))/100</f>
        <v>-2.5782068632235599E-2</v>
      </c>
      <c r="Y123" s="90">
        <f>(VLOOKUP($A122,'RevPAR Raw Data'!$B$6:$BE$49,'RevPAR Raw Data'!AU$1,FALSE))/100</f>
        <v>2.2254602344616702E-2</v>
      </c>
      <c r="Z123" s="90">
        <f>(VLOOKUP($A122,'RevPAR Raw Data'!$B$6:$BE$49,'RevPAR Raw Data'!AV$1,FALSE))/100</f>
        <v>1.9399211932395799E-2</v>
      </c>
      <c r="AA123" s="90">
        <f>(VLOOKUP($A122,'RevPAR Raw Data'!$B$6:$BE$49,'RevPAR Raw Data'!AW$1,FALSE))/100</f>
        <v>2.0454124911822098E-2</v>
      </c>
      <c r="AB123" s="90">
        <f>(VLOOKUP($A122,'RevPAR Raw Data'!$B$6:$BE$49,'RevPAR Raw Data'!AX$1,FALSE))/100</f>
        <v>4.3604841449502399E-2</v>
      </c>
      <c r="AC123" s="90">
        <f>(VLOOKUP($A122,'RevPAR Raw Data'!$B$6:$BE$49,'RevPAR Raw Data'!AY$1,FALSE))/100</f>
        <v>1.9891200608984701E-2</v>
      </c>
      <c r="AD123" s="91">
        <f>(VLOOKUP($A122,'RevPAR Raw Data'!$B$6:$BE$49,'RevPAR Raw Data'!BA$1,FALSE))/100</f>
        <v>9.5449539753375209E-2</v>
      </c>
      <c r="AE123" s="91">
        <f>(VLOOKUP($A122,'RevPAR Raw Data'!$B$6:$BE$49,'RevPAR Raw Data'!BB$1,FALSE))/100</f>
        <v>0.141258477992701</v>
      </c>
      <c r="AF123" s="90">
        <f>(VLOOKUP($A122,'RevPAR Raw Data'!$B$6:$BE$49,'RevPAR Raw Data'!BC$1,FALSE))/100</f>
        <v>0.118136258157038</v>
      </c>
      <c r="AG123" s="92">
        <f>(VLOOKUP($A122,'RevPAR Raw Data'!$B$6:$BE$49,'RevPAR Raw Data'!BE$1,FALSE))/100</f>
        <v>5.7612450377257103E-2</v>
      </c>
    </row>
    <row r="124" spans="1:33">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c r="A125" s="116" t="s">
        <v>45</v>
      </c>
      <c r="B125" s="117">
        <f>(VLOOKUP($A125,'Occupancy Raw Data'!$B$8:$BE$45,'Occupancy Raw Data'!AG$3,FALSE))/100</f>
        <v>0.57290476190476103</v>
      </c>
      <c r="C125" s="118">
        <f>(VLOOKUP($A125,'Occupancy Raw Data'!$B$8:$BE$45,'Occupancy Raw Data'!AH$3,FALSE))/100</f>
        <v>0.67809523809523797</v>
      </c>
      <c r="D125" s="118">
        <f>(VLOOKUP($A125,'Occupancy Raw Data'!$B$8:$BE$45,'Occupancy Raw Data'!AI$3,FALSE))/100</f>
        <v>0.70742857142857107</v>
      </c>
      <c r="E125" s="118">
        <f>(VLOOKUP($A125,'Occupancy Raw Data'!$B$8:$BE$45,'Occupancy Raw Data'!AJ$3,FALSE))/100</f>
        <v>0.71133333333333293</v>
      </c>
      <c r="F125" s="118">
        <f>(VLOOKUP($A125,'Occupancy Raw Data'!$B$8:$BE$45,'Occupancy Raw Data'!AK$3,FALSE))/100</f>
        <v>0.72861904761904694</v>
      </c>
      <c r="G125" s="119">
        <f>(VLOOKUP($A125,'Occupancy Raw Data'!$B$8:$BE$45,'Occupancy Raw Data'!AL$3,FALSE))/100</f>
        <v>0.67967619047618999</v>
      </c>
      <c r="H125" s="99">
        <f>(VLOOKUP($A125,'Occupancy Raw Data'!$B$8:$BE$45,'Occupancy Raw Data'!AN$3,FALSE))/100</f>
        <v>0.80442857142857094</v>
      </c>
      <c r="I125" s="99">
        <f>(VLOOKUP($A125,'Occupancy Raw Data'!$B$8:$BE$45,'Occupancy Raw Data'!AO$3,FALSE))/100</f>
        <v>0.82523809523809499</v>
      </c>
      <c r="J125" s="119">
        <f>(VLOOKUP($A125,'Occupancy Raw Data'!$B$8:$BE$45,'Occupancy Raw Data'!AP$3,FALSE))/100</f>
        <v>0.81483333333333308</v>
      </c>
      <c r="K125" s="120">
        <f>(VLOOKUP($A125,'Occupancy Raw Data'!$B$8:$BE$45,'Occupancy Raw Data'!AR$3,FALSE))/100</f>
        <v>0.71829251700680208</v>
      </c>
      <c r="M125" s="121">
        <f>VLOOKUP($A125,'ADR Raw Data'!$B$6:$BE$43,'ADR Raw Data'!AG$1,FALSE)</f>
        <v>89.820836206466595</v>
      </c>
      <c r="N125" s="122">
        <f>VLOOKUP($A125,'ADR Raw Data'!$B$6:$BE$43,'ADR Raw Data'!AH$1,FALSE)</f>
        <v>96.784167233145993</v>
      </c>
      <c r="O125" s="122">
        <f>VLOOKUP($A125,'ADR Raw Data'!$B$6:$BE$43,'ADR Raw Data'!AI$1,FALSE)</f>
        <v>97.979224831717801</v>
      </c>
      <c r="P125" s="122">
        <f>VLOOKUP($A125,'ADR Raw Data'!$B$6:$BE$43,'ADR Raw Data'!AJ$1,FALSE)</f>
        <v>97.528099852724495</v>
      </c>
      <c r="Q125" s="122">
        <f>VLOOKUP($A125,'ADR Raw Data'!$B$6:$BE$43,'ADR Raw Data'!AK$1,FALSE)</f>
        <v>101.24649479119</v>
      </c>
      <c r="R125" s="123">
        <f>VLOOKUP($A125,'ADR Raw Data'!$B$6:$BE$43,'ADR Raw Data'!AL$1,FALSE)</f>
        <v>96.971495646386202</v>
      </c>
      <c r="S125" s="122">
        <f>VLOOKUP($A125,'ADR Raw Data'!$B$6:$BE$43,'ADR Raw Data'!AN$1,FALSE)</f>
        <v>111.135177375244</v>
      </c>
      <c r="T125" s="122">
        <f>VLOOKUP($A125,'ADR Raw Data'!$B$6:$BE$43,'ADR Raw Data'!AO$1,FALSE)</f>
        <v>112.636395533756</v>
      </c>
      <c r="U125" s="123">
        <f>VLOOKUP($A125,'ADR Raw Data'!$B$6:$BE$43,'ADR Raw Data'!AP$1,FALSE)</f>
        <v>111.895371124682</v>
      </c>
      <c r="V125" s="124">
        <f>VLOOKUP($A125,'ADR Raw Data'!$B$6:$BE$43,'ADR Raw Data'!AR$1,FALSE)</f>
        <v>101.80855055261399</v>
      </c>
      <c r="X125" s="121">
        <f>VLOOKUP($A125,'RevPAR Raw Data'!$B$6:$BE$43,'RevPAR Raw Data'!AG$1,FALSE)</f>
        <v>51.4587847809523</v>
      </c>
      <c r="Y125" s="122">
        <f>VLOOKUP($A125,'RevPAR Raw Data'!$B$6:$BE$43,'RevPAR Raw Data'!AH$1,FALSE)</f>
        <v>65.628882923809499</v>
      </c>
      <c r="Z125" s="122">
        <f>VLOOKUP($A125,'RevPAR Raw Data'!$B$6:$BE$43,'RevPAR Raw Data'!AI$1,FALSE)</f>
        <v>69.313303052380903</v>
      </c>
      <c r="AA125" s="122">
        <f>VLOOKUP($A125,'RevPAR Raw Data'!$B$6:$BE$43,'RevPAR Raw Data'!AJ$1,FALSE)</f>
        <v>69.374988361904698</v>
      </c>
      <c r="AB125" s="122">
        <f>VLOOKUP($A125,'RevPAR Raw Data'!$B$6:$BE$43,'RevPAR Raw Data'!AK$1,FALSE)</f>
        <v>73.770124609523805</v>
      </c>
      <c r="AC125" s="123">
        <f>VLOOKUP($A125,'RevPAR Raw Data'!$B$6:$BE$43,'RevPAR Raw Data'!AL$1,FALSE)</f>
        <v>65.909216745714204</v>
      </c>
      <c r="AD125" s="122">
        <f>VLOOKUP($A125,'RevPAR Raw Data'!$B$6:$BE$43,'RevPAR Raw Data'!AN$1,FALSE)</f>
        <v>89.400311971428494</v>
      </c>
      <c r="AE125" s="122">
        <f>VLOOKUP($A125,'RevPAR Raw Data'!$B$6:$BE$43,'RevPAR Raw Data'!AO$1,FALSE)</f>
        <v>92.951844504761894</v>
      </c>
      <c r="AF125" s="123">
        <f>VLOOKUP($A125,'RevPAR Raw Data'!$B$6:$BE$43,'RevPAR Raw Data'!AP$1,FALSE)</f>
        <v>91.176078238095201</v>
      </c>
      <c r="AG125" s="124">
        <f>VLOOKUP($A125,'RevPAR Raw Data'!$B$6:$BE$43,'RevPAR Raw Data'!AR$1,FALSE)</f>
        <v>73.128320029251697</v>
      </c>
    </row>
    <row r="126" spans="1:33" ht="14.25">
      <c r="A126" s="101" t="s">
        <v>123</v>
      </c>
      <c r="B126" s="89">
        <f>(VLOOKUP($A125,'Occupancy Raw Data'!$B$8:$BE$51,'Occupancy Raw Data'!AT$3,FALSE))/100</f>
        <v>8.4746331438846599E-3</v>
      </c>
      <c r="C126" s="90">
        <f>(VLOOKUP($A125,'Occupancy Raw Data'!$B$8:$BE$51,'Occupancy Raw Data'!AU$3,FALSE))/100</f>
        <v>2.2701014832162299E-2</v>
      </c>
      <c r="D126" s="90">
        <f>(VLOOKUP($A125,'Occupancy Raw Data'!$B$8:$BE$51,'Occupancy Raw Data'!AV$3,FALSE))/100</f>
        <v>2.8969096372355799E-2</v>
      </c>
      <c r="E126" s="90">
        <f>(VLOOKUP($A125,'Occupancy Raw Data'!$B$8:$BE$51,'Occupancy Raw Data'!AW$3,FALSE))/100</f>
        <v>3.5297604943433897E-2</v>
      </c>
      <c r="F126" s="90">
        <f>(VLOOKUP($A125,'Occupancy Raw Data'!$B$8:$BE$51,'Occupancy Raw Data'!AX$3,FALSE))/100</f>
        <v>3.8809406777456999E-2</v>
      </c>
      <c r="G126" s="90">
        <f>(VLOOKUP($A125,'Occupancy Raw Data'!$B$8:$BE$51,'Occupancy Raw Data'!AY$3,FALSE))/100</f>
        <v>2.7593719189236497E-2</v>
      </c>
      <c r="H126" s="91">
        <f>(VLOOKUP($A125,'Occupancy Raw Data'!$B$8:$BE$51,'Occupancy Raw Data'!BA$3,FALSE))/100</f>
        <v>4.7035605217468704E-2</v>
      </c>
      <c r="I126" s="91">
        <f>(VLOOKUP($A125,'Occupancy Raw Data'!$B$8:$BE$51,'Occupancy Raw Data'!BB$3,FALSE))/100</f>
        <v>7.9435824937515997E-2</v>
      </c>
      <c r="J126" s="90">
        <f>(VLOOKUP($A125,'Occupancy Raw Data'!$B$8:$BE$51,'Occupancy Raw Data'!BC$3,FALSE))/100</f>
        <v>6.3195734799496001E-2</v>
      </c>
      <c r="K126" s="92">
        <f>(VLOOKUP($A125,'Occupancy Raw Data'!$B$8:$BE$51,'Occupancy Raw Data'!BE$3,FALSE))/100</f>
        <v>3.88688472767343E-2</v>
      </c>
      <c r="M126" s="89">
        <f>(VLOOKUP($A125,'ADR Raw Data'!$B$6:$BE$49,'ADR Raw Data'!AT$1,FALSE))/100</f>
        <v>-9.586108873839691E-3</v>
      </c>
      <c r="N126" s="90">
        <f>(VLOOKUP($A125,'ADR Raw Data'!$B$6:$BE$49,'ADR Raw Data'!AU$1,FALSE))/100</f>
        <v>2.0022630214223E-2</v>
      </c>
      <c r="O126" s="90">
        <f>(VLOOKUP($A125,'ADR Raw Data'!$B$6:$BE$49,'ADR Raw Data'!AV$1,FALSE))/100</f>
        <v>1.2573004604676301E-2</v>
      </c>
      <c r="P126" s="90">
        <f>(VLOOKUP($A125,'ADR Raw Data'!$B$6:$BE$49,'ADR Raw Data'!AW$1,FALSE))/100</f>
        <v>1.89352410599786E-2</v>
      </c>
      <c r="Q126" s="90">
        <f>(VLOOKUP($A125,'ADR Raw Data'!$B$6:$BE$49,'ADR Raw Data'!AX$1,FALSE))/100</f>
        <v>1.3644882385966199E-2</v>
      </c>
      <c r="R126" s="90">
        <f>(VLOOKUP($A125,'ADR Raw Data'!$B$6:$BE$49,'ADR Raw Data'!AY$1,FALSE))/100</f>
        <v>1.2362219245430399E-2</v>
      </c>
      <c r="S126" s="91">
        <f>(VLOOKUP($A125,'ADR Raw Data'!$B$6:$BE$49,'ADR Raw Data'!BA$1,FALSE))/100</f>
        <v>7.3134206592261599E-3</v>
      </c>
      <c r="T126" s="91">
        <f>(VLOOKUP($A125,'ADR Raw Data'!$B$6:$BE$49,'ADR Raw Data'!BB$1,FALSE))/100</f>
        <v>1.55663264478254E-2</v>
      </c>
      <c r="U126" s="90">
        <f>(VLOOKUP($A125,'ADR Raw Data'!$B$6:$BE$49,'ADR Raw Data'!BC$1,FALSE))/100</f>
        <v>1.1543930699071401E-2</v>
      </c>
      <c r="V126" s="92">
        <f>(VLOOKUP($A125,'ADR Raw Data'!$B$6:$BE$49,'ADR Raw Data'!BE$1,FALSE))/100</f>
        <v>1.3178359662355399E-2</v>
      </c>
      <c r="X126" s="89">
        <f>(VLOOKUP($A125,'RevPAR Raw Data'!$B$6:$BE$49,'RevPAR Raw Data'!AT$1,FALSE))/100</f>
        <v>-1.19271448593816E-3</v>
      </c>
      <c r="Y126" s="90">
        <f>(VLOOKUP($A125,'RevPAR Raw Data'!$B$6:$BE$49,'RevPAR Raw Data'!AU$1,FALSE))/100</f>
        <v>4.3178179071857399E-2</v>
      </c>
      <c r="Z126" s="90">
        <f>(VLOOKUP($A125,'RevPAR Raw Data'!$B$6:$BE$49,'RevPAR Raw Data'!AV$1,FALSE))/100</f>
        <v>4.1906329559115101E-2</v>
      </c>
      <c r="AA126" s="90">
        <f>(VLOOKUP($A125,'RevPAR Raw Data'!$B$6:$BE$49,'RevPAR Raw Data'!AW$1,FALSE))/100</f>
        <v>5.4901214661856296E-2</v>
      </c>
      <c r="AB126" s="90">
        <f>(VLOOKUP($A125,'RevPAR Raw Data'!$B$6:$BE$49,'RevPAR Raw Data'!AX$1,FALSE))/100</f>
        <v>5.2983838954370803E-2</v>
      </c>
      <c r="AC126" s="90">
        <f>(VLOOKUP($A125,'RevPAR Raw Data'!$B$6:$BE$49,'RevPAR Raw Data'!AY$1,FALSE))/100</f>
        <v>4.0297058041081101E-2</v>
      </c>
      <c r="AD126" s="91">
        <f>(VLOOKUP($A125,'RevPAR Raw Data'!$B$6:$BE$49,'RevPAR Raw Data'!BA$1,FALSE))/100</f>
        <v>5.4693017043611493E-2</v>
      </c>
      <c r="AE126" s="91">
        <f>(VLOOKUP($A125,'RevPAR Raw Data'!$B$6:$BE$49,'RevPAR Raw Data'!BB$1,FALSE))/100</f>
        <v>9.6238675367971108E-2</v>
      </c>
      <c r="AF126" s="90">
        <f>(VLOOKUP($A125,'RevPAR Raw Data'!$B$6:$BE$49,'RevPAR Raw Data'!BC$1,FALSE))/100</f>
        <v>7.5469192681569708E-2</v>
      </c>
      <c r="AG126" s="92">
        <f>(VLOOKUP($A125,'RevPAR Raw Data'!$B$6:$BE$49,'RevPAR Raw Data'!BE$1,FALSE))/100</f>
        <v>5.25594345881637E-2</v>
      </c>
    </row>
    <row r="127" spans="1:33">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c r="A128" s="116" t="s">
        <v>105</v>
      </c>
      <c r="B128" s="117">
        <f>(VLOOKUP($A128,'Occupancy Raw Data'!$B$8:$BE$45,'Occupancy Raw Data'!AG$3,FALSE))/100</f>
        <v>0.38885180240320399</v>
      </c>
      <c r="C128" s="118">
        <f>(VLOOKUP($A128,'Occupancy Raw Data'!$B$8:$BE$45,'Occupancy Raw Data'!AH$3,FALSE))/100</f>
        <v>0.58477970627503306</v>
      </c>
      <c r="D128" s="118">
        <f>(VLOOKUP($A128,'Occupancy Raw Data'!$B$8:$BE$45,'Occupancy Raw Data'!AI$3,FALSE))/100</f>
        <v>0.72863818424566007</v>
      </c>
      <c r="E128" s="118">
        <f>(VLOOKUP($A128,'Occupancy Raw Data'!$B$8:$BE$45,'Occupancy Raw Data'!AJ$3,FALSE))/100</f>
        <v>0.72638518024031995</v>
      </c>
      <c r="F128" s="118">
        <f>(VLOOKUP($A128,'Occupancy Raw Data'!$B$8:$BE$45,'Occupancy Raw Data'!AK$3,FALSE))/100</f>
        <v>0.78604806408544703</v>
      </c>
      <c r="G128" s="119">
        <f>(VLOOKUP($A128,'Occupancy Raw Data'!$B$8:$BE$45,'Occupancy Raw Data'!AL$3,FALSE))/100</f>
        <v>0.64294058744993299</v>
      </c>
      <c r="H128" s="99">
        <f>(VLOOKUP($A128,'Occupancy Raw Data'!$B$8:$BE$45,'Occupancy Raw Data'!AN$3,FALSE))/100</f>
        <v>0.9130507343124159</v>
      </c>
      <c r="I128" s="99">
        <f>(VLOOKUP($A128,'Occupancy Raw Data'!$B$8:$BE$45,'Occupancy Raw Data'!AO$3,FALSE))/100</f>
        <v>0.92356475300400509</v>
      </c>
      <c r="J128" s="119">
        <f>(VLOOKUP($A128,'Occupancy Raw Data'!$B$8:$BE$45,'Occupancy Raw Data'!AP$3,FALSE))/100</f>
        <v>0.91830774365821</v>
      </c>
      <c r="K128" s="120">
        <f>(VLOOKUP($A128,'Occupancy Raw Data'!$B$8:$BE$45,'Occupancy Raw Data'!AR$3,FALSE))/100</f>
        <v>0.72161691779515491</v>
      </c>
      <c r="M128" s="121">
        <f>VLOOKUP($A128,'ADR Raw Data'!$B$6:$BE$43,'ADR Raw Data'!AG$1,FALSE)</f>
        <v>158.80879613733899</v>
      </c>
      <c r="N128" s="122">
        <f>VLOOKUP($A128,'ADR Raw Data'!$B$6:$BE$43,'ADR Raw Data'!AH$1,FALSE)</f>
        <v>171.80705907534201</v>
      </c>
      <c r="O128" s="122">
        <f>VLOOKUP($A128,'ADR Raw Data'!$B$6:$BE$43,'ADR Raw Data'!AI$1,FALSE)</f>
        <v>186.18044548786</v>
      </c>
      <c r="P128" s="122">
        <f>VLOOKUP($A128,'ADR Raw Data'!$B$6:$BE$43,'ADR Raw Data'!AJ$1,FALSE)</f>
        <v>186.98731533601301</v>
      </c>
      <c r="Q128" s="122">
        <f>VLOOKUP($A128,'ADR Raw Data'!$B$6:$BE$43,'ADR Raw Data'!AK$1,FALSE)</f>
        <v>190.650711252653</v>
      </c>
      <c r="R128" s="123">
        <f>VLOOKUP($A128,'ADR Raw Data'!$B$6:$BE$43,'ADR Raw Data'!AL$1,FALSE)</f>
        <v>181.53029954574899</v>
      </c>
      <c r="S128" s="122">
        <f>VLOOKUP($A128,'ADR Raw Data'!$B$6:$BE$43,'ADR Raw Data'!AN$1,FALSE)</f>
        <v>213.38948638274499</v>
      </c>
      <c r="T128" s="122">
        <f>VLOOKUP($A128,'ADR Raw Data'!$B$6:$BE$43,'ADR Raw Data'!AO$1,FALSE)</f>
        <v>217.292363570654</v>
      </c>
      <c r="U128" s="123">
        <f>VLOOKUP($A128,'ADR Raw Data'!$B$6:$BE$43,'ADR Raw Data'!AP$1,FALSE)</f>
        <v>215.35209631985401</v>
      </c>
      <c r="V128" s="124">
        <f>VLOOKUP($A128,'ADR Raw Data'!$B$6:$BE$43,'ADR Raw Data'!AR$1,FALSE)</f>
        <v>193.82761096886</v>
      </c>
      <c r="X128" s="121">
        <f>VLOOKUP($A128,'RevPAR Raw Data'!$B$6:$BE$43,'RevPAR Raw Data'!AG$1,FALSE)</f>
        <v>61.753086615487298</v>
      </c>
      <c r="Y128" s="122">
        <f>VLOOKUP($A128,'RevPAR Raw Data'!$B$6:$BE$43,'RevPAR Raw Data'!AH$1,FALSE)</f>
        <v>100.469281542056</v>
      </c>
      <c r="Z128" s="122">
        <f>VLOOKUP($A128,'RevPAR Raw Data'!$B$6:$BE$43,'RevPAR Raw Data'!AI$1,FALSE)</f>
        <v>135.65818174232299</v>
      </c>
      <c r="AA128" s="122">
        <f>VLOOKUP($A128,'RevPAR Raw Data'!$B$6:$BE$43,'RevPAR Raw Data'!AJ$1,FALSE)</f>
        <v>135.82481475300401</v>
      </c>
      <c r="AB128" s="122">
        <f>VLOOKUP($A128,'RevPAR Raw Data'!$B$6:$BE$43,'RevPAR Raw Data'!AK$1,FALSE)</f>
        <v>149.86062249666199</v>
      </c>
      <c r="AC128" s="123">
        <f>VLOOKUP($A128,'RevPAR Raw Data'!$B$6:$BE$43,'RevPAR Raw Data'!AL$1,FALSE)</f>
        <v>116.713197429906</v>
      </c>
      <c r="AD128" s="122">
        <f>VLOOKUP($A128,'RevPAR Raw Data'!$B$6:$BE$43,'RevPAR Raw Data'!AN$1,FALSE)</f>
        <v>194.83542723631501</v>
      </c>
      <c r="AE128" s="122">
        <f>VLOOKUP($A128,'RevPAR Raw Data'!$B$6:$BE$43,'RevPAR Raw Data'!AO$1,FALSE)</f>
        <v>200.68356809078699</v>
      </c>
      <c r="AF128" s="123">
        <f>VLOOKUP($A128,'RevPAR Raw Data'!$B$6:$BE$43,'RevPAR Raw Data'!AP$1,FALSE)</f>
        <v>197.759497663551</v>
      </c>
      <c r="AG128" s="124">
        <f>VLOOKUP($A128,'RevPAR Raw Data'!$B$6:$BE$43,'RevPAR Raw Data'!AR$1,FALSE)</f>
        <v>139.869283210947</v>
      </c>
    </row>
    <row r="129" spans="1:33" ht="14.25">
      <c r="A129" s="101" t="s">
        <v>123</v>
      </c>
      <c r="B129" s="89">
        <f>(VLOOKUP($A128,'Occupancy Raw Data'!$B$8:$BE$51,'Occupancy Raw Data'!AT$3,FALSE))/100</f>
        <v>-8.3939453508944301E-2</v>
      </c>
      <c r="C129" s="90">
        <f>(VLOOKUP($A128,'Occupancy Raw Data'!$B$8:$BE$51,'Occupancy Raw Data'!AU$3,FALSE))/100</f>
        <v>3.7760995113282896E-2</v>
      </c>
      <c r="D129" s="90">
        <f>(VLOOKUP($A128,'Occupancy Raw Data'!$B$8:$BE$51,'Occupancy Raw Data'!AV$3,FALSE))/100</f>
        <v>2.6690182245737798E-2</v>
      </c>
      <c r="E129" s="90">
        <f>(VLOOKUP($A128,'Occupancy Raw Data'!$B$8:$BE$51,'Occupancy Raw Data'!AW$3,FALSE))/100</f>
        <v>6.5353077958634098E-2</v>
      </c>
      <c r="F129" s="90">
        <f>(VLOOKUP($A128,'Occupancy Raw Data'!$B$8:$BE$51,'Occupancy Raw Data'!AX$3,FALSE))/100</f>
        <v>0.131395628152774</v>
      </c>
      <c r="G129" s="90">
        <f>(VLOOKUP($A128,'Occupancy Raw Data'!$B$8:$BE$51,'Occupancy Raw Data'!AY$3,FALSE))/100</f>
        <v>4.5681559090168807E-2</v>
      </c>
      <c r="H129" s="91">
        <f>(VLOOKUP($A128,'Occupancy Raw Data'!$B$8:$BE$51,'Occupancy Raw Data'!BA$3,FALSE))/100</f>
        <v>0.114029729179393</v>
      </c>
      <c r="I129" s="91">
        <f>(VLOOKUP($A128,'Occupancy Raw Data'!$B$8:$BE$51,'Occupancy Raw Data'!BB$3,FALSE))/100</f>
        <v>0.15147732001664499</v>
      </c>
      <c r="J129" s="90">
        <f>(VLOOKUP($A128,'Occupancy Raw Data'!$B$8:$BE$51,'Occupancy Raw Data'!BC$3,FALSE))/100</f>
        <v>0.13255119892971001</v>
      </c>
      <c r="K129" s="92">
        <f>(VLOOKUP($A128,'Occupancy Raw Data'!$B$8:$BE$51,'Occupancy Raw Data'!BE$3,FALSE))/100</f>
        <v>7.5680574312317797E-2</v>
      </c>
      <c r="M129" s="89">
        <f>(VLOOKUP($A128,'ADR Raw Data'!$B$6:$BE$49,'ADR Raw Data'!AT$1,FALSE))/100</f>
        <v>-7.5162254713476692E-2</v>
      </c>
      <c r="N129" s="90">
        <f>(VLOOKUP($A128,'ADR Raw Data'!$B$6:$BE$49,'ADR Raw Data'!AU$1,FALSE))/100</f>
        <v>-7.3671426145108493E-2</v>
      </c>
      <c r="O129" s="90">
        <f>(VLOOKUP($A128,'ADR Raw Data'!$B$6:$BE$49,'ADR Raw Data'!AV$1,FALSE))/100</f>
        <v>-3.2444110471294599E-2</v>
      </c>
      <c r="P129" s="90">
        <f>(VLOOKUP($A128,'ADR Raw Data'!$B$6:$BE$49,'ADR Raw Data'!AW$1,FALSE))/100</f>
        <v>-2.20160617024798E-2</v>
      </c>
      <c r="Q129" s="90">
        <f>(VLOOKUP($A128,'ADR Raw Data'!$B$6:$BE$49,'ADR Raw Data'!AX$1,FALSE))/100</f>
        <v>-2.5376931617546301E-2</v>
      </c>
      <c r="R129" s="90">
        <f>(VLOOKUP($A128,'ADR Raw Data'!$B$6:$BE$49,'ADR Raw Data'!AY$1,FALSE))/100</f>
        <v>-3.8193705420770101E-2</v>
      </c>
      <c r="S129" s="91">
        <f>(VLOOKUP($A128,'ADR Raw Data'!$B$6:$BE$49,'ADR Raw Data'!BA$1,FALSE))/100</f>
        <v>5.9041508113452101E-3</v>
      </c>
      <c r="T129" s="91">
        <f>(VLOOKUP($A128,'ADR Raw Data'!$B$6:$BE$49,'ADR Raw Data'!BB$1,FALSE))/100</f>
        <v>6.4399638241697504E-2</v>
      </c>
      <c r="U129" s="90">
        <f>(VLOOKUP($A128,'ADR Raw Data'!$B$6:$BE$49,'ADR Raw Data'!BC$1,FALSE))/100</f>
        <v>3.44295015415216E-2</v>
      </c>
      <c r="V129" s="92">
        <f>(VLOOKUP($A128,'ADR Raw Data'!$B$6:$BE$49,'ADR Raw Data'!BE$1,FALSE))/100</f>
        <v>-8.3216717503850294E-3</v>
      </c>
      <c r="X129" s="89">
        <f>(VLOOKUP($A128,'RevPAR Raw Data'!$B$6:$BE$49,'RevPAR Raw Data'!AT$1,FALSE))/100</f>
        <v>-0.152792629637271</v>
      </c>
      <c r="Y129" s="90">
        <f>(VLOOKUP($A128,'RevPAR Raw Data'!$B$6:$BE$49,'RevPAR Raw Data'!AU$1,FALSE))/100</f>
        <v>-3.8692337394479602E-2</v>
      </c>
      <c r="Z129" s="90">
        <f>(VLOOKUP($A128,'RevPAR Raw Data'!$B$6:$BE$49,'RevPAR Raw Data'!AV$1,FALSE))/100</f>
        <v>-6.6198674468365606E-3</v>
      </c>
      <c r="AA129" s="90">
        <f>(VLOOKUP($A128,'RevPAR Raw Data'!$B$6:$BE$49,'RevPAR Raw Data'!AW$1,FALSE))/100</f>
        <v>4.1898198859370003E-2</v>
      </c>
      <c r="AB129" s="90">
        <f>(VLOOKUP($A128,'RevPAR Raw Data'!$B$6:$BE$49,'RevPAR Raw Data'!AX$1,FALSE))/100</f>
        <v>0.10268427866474999</v>
      </c>
      <c r="AC129" s="90">
        <f>(VLOOKUP($A128,'RevPAR Raw Data'!$B$6:$BE$49,'RevPAR Raw Data'!AY$1,FALSE))/100</f>
        <v>5.7431056583472891E-3</v>
      </c>
      <c r="AD129" s="91">
        <f>(VLOOKUP($A128,'RevPAR Raw Data'!$B$6:$BE$49,'RevPAR Raw Data'!BA$1,FALSE))/100</f>
        <v>0.12060712870878999</v>
      </c>
      <c r="AE129" s="91">
        <f>(VLOOKUP($A128,'RevPAR Raw Data'!$B$6:$BE$49,'RevPAR Raw Data'!BB$1,FALSE))/100</f>
        <v>0.22563204286923699</v>
      </c>
      <c r="AF129" s="90">
        <f>(VLOOKUP($A128,'RevPAR Raw Data'!$B$6:$BE$49,'RevPAR Raw Data'!BC$1,FALSE))/100</f>
        <v>0.171544372179113</v>
      </c>
      <c r="AG129" s="92">
        <f>(VLOOKUP($A128,'RevPAR Raw Data'!$B$6:$BE$49,'RevPAR Raw Data'!BE$1,FALSE))/100</f>
        <v>6.6729113664625E-2</v>
      </c>
    </row>
    <row r="130" spans="1:33">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c r="A131" s="116" t="s">
        <v>90</v>
      </c>
      <c r="B131" s="117">
        <f>(VLOOKUP($A131,'Occupancy Raw Data'!$B$8:$BE$45,'Occupancy Raw Data'!AG$3,FALSE))/100</f>
        <v>0.44297667488108206</v>
      </c>
      <c r="C131" s="118">
        <f>(VLOOKUP($A131,'Occupancy Raw Data'!$B$8:$BE$45,'Occupancy Raw Data'!AH$3,FALSE))/100</f>
        <v>0.60805776835348702</v>
      </c>
      <c r="D131" s="118">
        <f>(VLOOKUP($A131,'Occupancy Raw Data'!$B$8:$BE$45,'Occupancy Raw Data'!AI$3,FALSE))/100</f>
        <v>0.69127170611496291</v>
      </c>
      <c r="E131" s="118">
        <f>(VLOOKUP($A131,'Occupancy Raw Data'!$B$8:$BE$45,'Occupancy Raw Data'!AJ$3,FALSE))/100</f>
        <v>0.69398515631716096</v>
      </c>
      <c r="F131" s="118">
        <f>(VLOOKUP($A131,'Occupancy Raw Data'!$B$8:$BE$45,'Occupancy Raw Data'!AK$3,FALSE))/100</f>
        <v>0.7285440009169839</v>
      </c>
      <c r="G131" s="119">
        <f>(VLOOKUP($A131,'Occupancy Raw Data'!$B$8:$BE$45,'Occupancy Raw Data'!AL$3,FALSE))/100</f>
        <v>0.632966163862271</v>
      </c>
      <c r="H131" s="99">
        <f>(VLOOKUP($A131,'Occupancy Raw Data'!$B$8:$BE$45,'Occupancy Raw Data'!AN$3,FALSE))/100</f>
        <v>0.88804195203025993</v>
      </c>
      <c r="I131" s="99">
        <f>(VLOOKUP($A131,'Occupancy Raw Data'!$B$8:$BE$45,'Occupancy Raw Data'!AO$3,FALSE))/100</f>
        <v>0.90254176576783096</v>
      </c>
      <c r="J131" s="119">
        <f>(VLOOKUP($A131,'Occupancy Raw Data'!$B$8:$BE$45,'Occupancy Raw Data'!AP$3,FALSE))/100</f>
        <v>0.89529185889904495</v>
      </c>
      <c r="K131" s="120">
        <f>(VLOOKUP($A131,'Occupancy Raw Data'!$B$8:$BE$45,'Occupancy Raw Data'!AR$3,FALSE))/100</f>
        <v>0.70791544198917611</v>
      </c>
      <c r="M131" s="121">
        <f>VLOOKUP($A131,'ADR Raw Data'!$B$6:$BE$43,'ADR Raw Data'!AG$1,FALSE)</f>
        <v>94.309140306617493</v>
      </c>
      <c r="N131" s="122">
        <f>VLOOKUP($A131,'ADR Raw Data'!$B$6:$BE$43,'ADR Raw Data'!AH$1,FALSE)</f>
        <v>106.873087653157</v>
      </c>
      <c r="O131" s="122">
        <f>VLOOKUP($A131,'ADR Raw Data'!$B$6:$BE$43,'ADR Raw Data'!AI$1,FALSE)</f>
        <v>111.84881777483</v>
      </c>
      <c r="P131" s="122">
        <f>VLOOKUP($A131,'ADR Raw Data'!$B$6:$BE$43,'ADR Raw Data'!AJ$1,FALSE)</f>
        <v>111.209671318853</v>
      </c>
      <c r="Q131" s="122">
        <f>VLOOKUP($A131,'ADR Raw Data'!$B$6:$BE$43,'ADR Raw Data'!AK$1,FALSE)</f>
        <v>119.69531466331</v>
      </c>
      <c r="R131" s="123">
        <f>VLOOKUP($A131,'ADR Raw Data'!$B$6:$BE$43,'ADR Raw Data'!AL$1,FALSE)</f>
        <v>110.10387342115899</v>
      </c>
      <c r="S131" s="122">
        <f>VLOOKUP($A131,'ADR Raw Data'!$B$6:$BE$43,'ADR Raw Data'!AN$1,FALSE)</f>
        <v>146.763290738948</v>
      </c>
      <c r="T131" s="122">
        <f>VLOOKUP($A131,'ADR Raw Data'!$B$6:$BE$43,'ADR Raw Data'!AO$1,FALSE)</f>
        <v>147.935122237744</v>
      </c>
      <c r="U131" s="123">
        <f>VLOOKUP($A131,'ADR Raw Data'!$B$6:$BE$43,'ADR Raw Data'!AP$1,FALSE)</f>
        <v>147.35395112505199</v>
      </c>
      <c r="V131" s="124">
        <f>VLOOKUP($A131,'ADR Raw Data'!$B$6:$BE$43,'ADR Raw Data'!AR$1,FALSE)</f>
        <v>123.563625318768</v>
      </c>
      <c r="X131" s="121">
        <f>VLOOKUP($A131,'RevPAR Raw Data'!$B$6:$BE$43,'RevPAR Raw Data'!AG$1,FALSE)</f>
        <v>41.776749383918798</v>
      </c>
      <c r="Y131" s="122">
        <f>VLOOKUP($A131,'RevPAR Raw Data'!$B$6:$BE$43,'RevPAR Raw Data'!AH$1,FALSE)</f>
        <v>64.985011175425498</v>
      </c>
      <c r="Z131" s="122">
        <f>VLOOKUP($A131,'RevPAR Raw Data'!$B$6:$BE$43,'RevPAR Raw Data'!AI$1,FALSE)</f>
        <v>77.317923090148398</v>
      </c>
      <c r="AA131" s="122">
        <f>VLOOKUP($A131,'RevPAR Raw Data'!$B$6:$BE$43,'RevPAR Raw Data'!AJ$1,FALSE)</f>
        <v>77.177861134194899</v>
      </c>
      <c r="AB131" s="122">
        <f>VLOOKUP($A131,'RevPAR Raw Data'!$B$6:$BE$43,'RevPAR Raw Data'!AK$1,FALSE)</f>
        <v>87.203303435825404</v>
      </c>
      <c r="AC131" s="123">
        <f>VLOOKUP($A131,'RevPAR Raw Data'!$B$6:$BE$43,'RevPAR Raw Data'!AL$1,FALSE)</f>
        <v>69.6920263857686</v>
      </c>
      <c r="AD131" s="122">
        <f>VLOOKUP($A131,'RevPAR Raw Data'!$B$6:$BE$43,'RevPAR Raw Data'!AN$1,FALSE)</f>
        <v>130.33195919420001</v>
      </c>
      <c r="AE131" s="122">
        <f>VLOOKUP($A131,'RevPAR Raw Data'!$B$6:$BE$43,'RevPAR Raw Data'!AO$1,FALSE)</f>
        <v>133.517626443533</v>
      </c>
      <c r="AF131" s="123">
        <f>VLOOKUP($A131,'RevPAR Raw Data'!$B$6:$BE$43,'RevPAR Raw Data'!AP$1,FALSE)</f>
        <v>131.924792818866</v>
      </c>
      <c r="AG131" s="124">
        <f>VLOOKUP($A131,'RevPAR Raw Data'!$B$6:$BE$43,'RevPAR Raw Data'!AR$1,FALSE)</f>
        <v>87.472598431321103</v>
      </c>
    </row>
    <row r="132" spans="1:33" ht="14.25">
      <c r="A132" s="101" t="s">
        <v>123</v>
      </c>
      <c r="B132" s="89">
        <f>(VLOOKUP($A131,'Occupancy Raw Data'!$B$8:$BE$51,'Occupancy Raw Data'!AT$3,FALSE))/100</f>
        <v>-4.3779617499740599E-3</v>
      </c>
      <c r="C132" s="90">
        <f>(VLOOKUP($A131,'Occupancy Raw Data'!$B$8:$BE$51,'Occupancy Raw Data'!AU$3,FALSE))/100</f>
        <v>6.0519810284955303E-3</v>
      </c>
      <c r="D132" s="90">
        <f>(VLOOKUP($A131,'Occupancy Raw Data'!$B$8:$BE$51,'Occupancy Raw Data'!AV$3,FALSE))/100</f>
        <v>-8.6422870587290895E-3</v>
      </c>
      <c r="E132" s="90">
        <f>(VLOOKUP($A131,'Occupancy Raw Data'!$B$8:$BE$51,'Occupancy Raw Data'!AW$3,FALSE))/100</f>
        <v>-2.4669510040745298E-2</v>
      </c>
      <c r="F132" s="90">
        <f>(VLOOKUP($A131,'Occupancy Raw Data'!$B$8:$BE$51,'Occupancy Raw Data'!AX$3,FALSE))/100</f>
        <v>-2.2972728504137398E-3</v>
      </c>
      <c r="G132" s="90">
        <f>(VLOOKUP($A131,'Occupancy Raw Data'!$B$8:$BE$51,'Occupancy Raw Data'!AY$3,FALSE))/100</f>
        <v>-7.3866939689794598E-3</v>
      </c>
      <c r="H132" s="91">
        <f>(VLOOKUP($A131,'Occupancy Raw Data'!$B$8:$BE$51,'Occupancy Raw Data'!BA$3,FALSE))/100</f>
        <v>3.8450423837264401E-2</v>
      </c>
      <c r="I132" s="91">
        <f>(VLOOKUP($A131,'Occupancy Raw Data'!$B$8:$BE$51,'Occupancy Raw Data'!BB$3,FALSE))/100</f>
        <v>7.60042294926358E-2</v>
      </c>
      <c r="J132" s="90">
        <f>(VLOOKUP($A131,'Occupancy Raw Data'!$B$8:$BE$51,'Occupancy Raw Data'!BC$3,FALSE))/100</f>
        <v>5.7045864949101403E-2</v>
      </c>
      <c r="K132" s="92">
        <f>(VLOOKUP($A131,'Occupancy Raw Data'!$B$8:$BE$51,'Occupancy Raw Data'!BE$3,FALSE))/100</f>
        <v>1.4967196616617001E-2</v>
      </c>
      <c r="M132" s="89">
        <f>(VLOOKUP($A131,'ADR Raw Data'!$B$6:$BE$49,'ADR Raw Data'!AT$1,FALSE))/100</f>
        <v>-2.3072974609973599E-2</v>
      </c>
      <c r="N132" s="90">
        <f>(VLOOKUP($A131,'ADR Raw Data'!$B$6:$BE$49,'ADR Raw Data'!AU$1,FALSE))/100</f>
        <v>-1.25019334460875E-2</v>
      </c>
      <c r="O132" s="90">
        <f>(VLOOKUP($A131,'ADR Raw Data'!$B$6:$BE$49,'ADR Raw Data'!AV$1,FALSE))/100</f>
        <v>-1.8264226769266201E-2</v>
      </c>
      <c r="P132" s="90">
        <f>(VLOOKUP($A131,'ADR Raw Data'!$B$6:$BE$49,'ADR Raw Data'!AW$1,FALSE))/100</f>
        <v>-2.34611490513797E-2</v>
      </c>
      <c r="Q132" s="90">
        <f>(VLOOKUP($A131,'ADR Raw Data'!$B$6:$BE$49,'ADR Raw Data'!AX$1,FALSE))/100</f>
        <v>-2.1895301569074901E-2</v>
      </c>
      <c r="R132" s="90">
        <f>(VLOOKUP($A131,'ADR Raw Data'!$B$6:$BE$49,'ADR Raw Data'!AY$1,FALSE))/100</f>
        <v>-1.99462500608928E-2</v>
      </c>
      <c r="S132" s="91">
        <f>(VLOOKUP($A131,'ADR Raw Data'!$B$6:$BE$49,'ADR Raw Data'!BA$1,FALSE))/100</f>
        <v>1.9785246471509602E-2</v>
      </c>
      <c r="T132" s="91">
        <f>(VLOOKUP($A131,'ADR Raw Data'!$B$6:$BE$49,'ADR Raw Data'!BB$1,FALSE))/100</f>
        <v>2.9340144810625E-2</v>
      </c>
      <c r="U132" s="90">
        <f>(VLOOKUP($A131,'ADR Raw Data'!$B$6:$BE$49,'ADR Raw Data'!BC$1,FALSE))/100</f>
        <v>2.4585608396639199E-2</v>
      </c>
      <c r="V132" s="92">
        <f>(VLOOKUP($A131,'ADR Raw Data'!$B$6:$BE$49,'ADR Raw Data'!BE$1,FALSE))/100</f>
        <v>2.42606825654966E-3</v>
      </c>
      <c r="X132" s="89">
        <f>(VLOOKUP($A131,'RevPAR Raw Data'!$B$6:$BE$49,'RevPAR Raw Data'!AT$1,FALSE))/100</f>
        <v>-2.73499237596471E-2</v>
      </c>
      <c r="Y132" s="90">
        <f>(VLOOKUP($A131,'RevPAR Raw Data'!$B$6:$BE$49,'RevPAR Raw Data'!AU$1,FALSE))/100</f>
        <v>-6.5256138816272603E-3</v>
      </c>
      <c r="Z132" s="90">
        <f>(VLOOKUP($A131,'RevPAR Raw Data'!$B$6:$BE$49,'RevPAR Raw Data'!AV$1,FALSE))/100</f>
        <v>-2.67486691373496E-2</v>
      </c>
      <c r="AA132" s="90">
        <f>(VLOOKUP($A131,'RevPAR Raw Data'!$B$6:$BE$49,'RevPAR Raw Data'!AW$1,FALSE))/100</f>
        <v>-4.75518840400347E-2</v>
      </c>
      <c r="AB132" s="90">
        <f>(VLOOKUP($A131,'RevPAR Raw Data'!$B$6:$BE$49,'RevPAR Raw Data'!AX$1,FALSE))/100</f>
        <v>-2.4142274937642299E-2</v>
      </c>
      <c r="AC132" s="90">
        <f>(VLOOKUP($A131,'RevPAR Raw Data'!$B$6:$BE$49,'RevPAR Raw Data'!AY$1,FALSE))/100</f>
        <v>-2.71856071848437E-2</v>
      </c>
      <c r="AD132" s="91">
        <f>(VLOOKUP($A131,'RevPAR Raw Data'!$B$6:$BE$49,'RevPAR Raw Data'!BA$1,FALSE))/100</f>
        <v>5.8996421421328299E-2</v>
      </c>
      <c r="AE132" s="91">
        <f>(VLOOKUP($A131,'RevPAR Raw Data'!$B$6:$BE$49,'RevPAR Raw Data'!BB$1,FALSE))/100</f>
        <v>0.10757434940279399</v>
      </c>
      <c r="AF132" s="90">
        <f>(VLOOKUP($A131,'RevPAR Raw Data'!$B$6:$BE$49,'RevPAR Raw Data'!BC$1,FALSE))/100</f>
        <v>8.3033980642026911E-2</v>
      </c>
      <c r="AG132" s="92">
        <f>(VLOOKUP($A131,'RevPAR Raw Data'!$B$6:$BE$49,'RevPAR Raw Data'!BE$1,FALSE))/100</f>
        <v>1.7429576313767802E-2</v>
      </c>
    </row>
    <row r="133" spans="1:33">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c r="A134" s="116" t="s">
        <v>44</v>
      </c>
      <c r="B134" s="117">
        <f>(VLOOKUP($A134,'Occupancy Raw Data'!$B$8:$BE$45,'Occupancy Raw Data'!AG$3,FALSE))/100</f>
        <v>0.48070899772209502</v>
      </c>
      <c r="C134" s="118">
        <f>(VLOOKUP($A134,'Occupancy Raw Data'!$B$8:$BE$45,'Occupancy Raw Data'!AH$3,FALSE))/100</f>
        <v>0.60101082004555795</v>
      </c>
      <c r="D134" s="118">
        <f>(VLOOKUP($A134,'Occupancy Raw Data'!$B$8:$BE$45,'Occupancy Raw Data'!AI$3,FALSE))/100</f>
        <v>0.62827448747152603</v>
      </c>
      <c r="E134" s="118">
        <f>(VLOOKUP($A134,'Occupancy Raw Data'!$B$8:$BE$45,'Occupancy Raw Data'!AJ$3,FALSE))/100</f>
        <v>0.63674544419134305</v>
      </c>
      <c r="F134" s="118">
        <f>(VLOOKUP($A134,'Occupancy Raw Data'!$B$8:$BE$45,'Occupancy Raw Data'!AK$3,FALSE))/100</f>
        <v>0.73939350797266501</v>
      </c>
      <c r="G134" s="119">
        <f>(VLOOKUP($A134,'Occupancy Raw Data'!$B$8:$BE$45,'Occupancy Raw Data'!AL$3,FALSE))/100</f>
        <v>0.61722665148063693</v>
      </c>
      <c r="H134" s="99">
        <f>(VLOOKUP($A134,'Occupancy Raw Data'!$B$8:$BE$45,'Occupancy Raw Data'!AN$3,FALSE))/100</f>
        <v>0.87457289293849594</v>
      </c>
      <c r="I134" s="99">
        <f>(VLOOKUP($A134,'Occupancy Raw Data'!$B$8:$BE$45,'Occupancy Raw Data'!AO$3,FALSE))/100</f>
        <v>0.87976936218678803</v>
      </c>
      <c r="J134" s="119">
        <f>(VLOOKUP($A134,'Occupancy Raw Data'!$B$8:$BE$45,'Occupancy Raw Data'!AP$3,FALSE))/100</f>
        <v>0.87717112756264204</v>
      </c>
      <c r="K134" s="120">
        <f>(VLOOKUP($A134,'Occupancy Raw Data'!$B$8:$BE$45,'Occupancy Raw Data'!AR$3,FALSE))/100</f>
        <v>0.69149650178978106</v>
      </c>
      <c r="M134" s="121">
        <f>VLOOKUP($A134,'ADR Raw Data'!$B$6:$BE$43,'ADR Raw Data'!AG$1,FALSE)</f>
        <v>84.382955427217496</v>
      </c>
      <c r="N134" s="122">
        <f>VLOOKUP($A134,'ADR Raw Data'!$B$6:$BE$43,'ADR Raw Data'!AH$1,FALSE)</f>
        <v>89.120675269453898</v>
      </c>
      <c r="O134" s="122">
        <f>VLOOKUP($A134,'ADR Raw Data'!$B$6:$BE$43,'ADR Raw Data'!AI$1,FALSE)</f>
        <v>90.871307500566502</v>
      </c>
      <c r="P134" s="122">
        <f>VLOOKUP($A134,'ADR Raw Data'!$B$6:$BE$43,'ADR Raw Data'!AJ$1,FALSE)</f>
        <v>91.807247098937907</v>
      </c>
      <c r="Q134" s="122">
        <f>VLOOKUP($A134,'ADR Raw Data'!$B$6:$BE$43,'ADR Raw Data'!AK$1,FALSE)</f>
        <v>105.258758178492</v>
      </c>
      <c r="R134" s="123">
        <f>VLOOKUP($A134,'ADR Raw Data'!$B$6:$BE$43,'ADR Raw Data'!AL$1,FALSE)</f>
        <v>93.159862199566305</v>
      </c>
      <c r="S134" s="122">
        <f>VLOOKUP($A134,'ADR Raw Data'!$B$6:$BE$43,'ADR Raw Data'!AN$1,FALSE)</f>
        <v>131.119899943024</v>
      </c>
      <c r="T134" s="122">
        <f>VLOOKUP($A134,'ADR Raw Data'!$B$6:$BE$43,'ADR Raw Data'!AO$1,FALSE)</f>
        <v>129.513638150335</v>
      </c>
      <c r="U134" s="123">
        <f>VLOOKUP($A134,'ADR Raw Data'!$B$6:$BE$43,'ADR Raw Data'!AP$1,FALSE)</f>
        <v>130.31439012375699</v>
      </c>
      <c r="V134" s="124">
        <f>VLOOKUP($A134,'ADR Raw Data'!$B$6:$BE$43,'ADR Raw Data'!AR$1,FALSE)</f>
        <v>106.62584465065601</v>
      </c>
      <c r="X134" s="121">
        <f>VLOOKUP($A134,'RevPAR Raw Data'!$B$6:$BE$43,'RevPAR Raw Data'!AG$1,FALSE)</f>
        <v>40.563645928245997</v>
      </c>
      <c r="Y134" s="122">
        <f>VLOOKUP($A134,'RevPAR Raw Data'!$B$6:$BE$43,'RevPAR Raw Data'!AH$1,FALSE)</f>
        <v>53.562490126708397</v>
      </c>
      <c r="Z134" s="122">
        <f>VLOOKUP($A134,'RevPAR Raw Data'!$B$6:$BE$43,'RevPAR Raw Data'!AI$1,FALSE)</f>
        <v>57.092124145785803</v>
      </c>
      <c r="AA134" s="122">
        <f>VLOOKUP($A134,'RevPAR Raw Data'!$B$6:$BE$43,'RevPAR Raw Data'!AJ$1,FALSE)</f>
        <v>58.457846333997701</v>
      </c>
      <c r="AB134" s="122">
        <f>VLOOKUP($A134,'RevPAR Raw Data'!$B$6:$BE$43,'RevPAR Raw Data'!AK$1,FALSE)</f>
        <v>77.8276424544419</v>
      </c>
      <c r="AC134" s="123">
        <f>VLOOKUP($A134,'RevPAR Raw Data'!$B$6:$BE$43,'RevPAR Raw Data'!AL$1,FALSE)</f>
        <v>57.500749797835901</v>
      </c>
      <c r="AD134" s="122">
        <f>VLOOKUP($A134,'RevPAR Raw Data'!$B$6:$BE$43,'RevPAR Raw Data'!AN$1,FALSE)</f>
        <v>114.673910214977</v>
      </c>
      <c r="AE134" s="122">
        <f>VLOOKUP($A134,'RevPAR Raw Data'!$B$6:$BE$43,'RevPAR Raw Data'!AO$1,FALSE)</f>
        <v>113.942130830011</v>
      </c>
      <c r="AF134" s="123">
        <f>VLOOKUP($A134,'RevPAR Raw Data'!$B$6:$BE$43,'RevPAR Raw Data'!AP$1,FALSE)</f>
        <v>114.308020522494</v>
      </c>
      <c r="AG134" s="124">
        <f>VLOOKUP($A134,'RevPAR Raw Data'!$B$6:$BE$43,'RevPAR Raw Data'!AR$1,FALSE)</f>
        <v>73.731398576309701</v>
      </c>
    </row>
    <row r="135" spans="1:33" thickBot="1">
      <c r="A135" s="105" t="s">
        <v>123</v>
      </c>
      <c r="B135" s="95">
        <f>(VLOOKUP($A134,'Occupancy Raw Data'!$B$8:$BE$51,'Occupancy Raw Data'!AT$3,FALSE))/100</f>
        <v>1.9628567114600599E-2</v>
      </c>
      <c r="C135" s="96">
        <f>(VLOOKUP($A134,'Occupancy Raw Data'!$B$8:$BE$51,'Occupancy Raw Data'!AU$3,FALSE))/100</f>
        <v>2.3642095053346201E-2</v>
      </c>
      <c r="D135" s="96">
        <f>(VLOOKUP($A134,'Occupancy Raw Data'!$B$8:$BE$51,'Occupancy Raw Data'!AV$3,FALSE))/100</f>
        <v>5.4354318480468199E-2</v>
      </c>
      <c r="E135" s="96">
        <f>(VLOOKUP($A134,'Occupancy Raw Data'!$B$8:$BE$51,'Occupancy Raw Data'!AW$3,FALSE))/100</f>
        <v>1.7633674630261598E-2</v>
      </c>
      <c r="F135" s="96">
        <f>(VLOOKUP($A134,'Occupancy Raw Data'!$B$8:$BE$51,'Occupancy Raw Data'!AX$3,FALSE))/100</f>
        <v>7.6931052358735E-2</v>
      </c>
      <c r="G135" s="96">
        <f>(VLOOKUP($A134,'Occupancy Raw Data'!$B$8:$BE$51,'Occupancy Raw Data'!AY$3,FALSE))/100</f>
        <v>4.0238020970799197E-2</v>
      </c>
      <c r="H135" s="97">
        <f>(VLOOKUP($A134,'Occupancy Raw Data'!$B$8:$BE$51,'Occupancy Raw Data'!BA$3,FALSE))/100</f>
        <v>0.128709232889297</v>
      </c>
      <c r="I135" s="97">
        <f>(VLOOKUP($A134,'Occupancy Raw Data'!$B$8:$BE$51,'Occupancy Raw Data'!BB$3,FALSE))/100</f>
        <v>0.117753459347019</v>
      </c>
      <c r="J135" s="96">
        <f>(VLOOKUP($A134,'Occupancy Raw Data'!$B$8:$BE$51,'Occupancy Raw Data'!BC$3,FALSE))/100</f>
        <v>0.123188405797101</v>
      </c>
      <c r="K135" s="98">
        <f>(VLOOKUP($A134,'Occupancy Raw Data'!$B$8:$BE$51,'Occupancy Raw Data'!BE$3,FALSE))/100</f>
        <v>6.8847356921674305E-2</v>
      </c>
      <c r="M135" s="95">
        <f>(VLOOKUP($A134,'ADR Raw Data'!$B$6:$BE$49,'ADR Raw Data'!AT$1,FALSE))/100</f>
        <v>-2.97296408783689E-2</v>
      </c>
      <c r="N135" s="96">
        <f>(VLOOKUP($A134,'ADR Raw Data'!$B$6:$BE$49,'ADR Raw Data'!AU$1,FALSE))/100</f>
        <v>-2.3947062131640398E-2</v>
      </c>
      <c r="O135" s="96">
        <f>(VLOOKUP($A134,'ADR Raw Data'!$B$6:$BE$49,'ADR Raw Data'!AV$1,FALSE))/100</f>
        <v>-3.0709841713101997E-3</v>
      </c>
      <c r="P135" s="96">
        <f>(VLOOKUP($A134,'ADR Raw Data'!$B$6:$BE$49,'ADR Raw Data'!AW$1,FALSE))/100</f>
        <v>-3.2343321349695503E-2</v>
      </c>
      <c r="Q135" s="96">
        <f>(VLOOKUP($A134,'ADR Raw Data'!$B$6:$BE$49,'ADR Raw Data'!AX$1,FALSE))/100</f>
        <v>-1.82385120075753E-3</v>
      </c>
      <c r="R135" s="96">
        <f>(VLOOKUP($A134,'ADR Raw Data'!$B$6:$BE$49,'ADR Raw Data'!AY$1,FALSE))/100</f>
        <v>-1.5351172648667699E-2</v>
      </c>
      <c r="S135" s="97">
        <f>(VLOOKUP($A134,'ADR Raw Data'!$B$6:$BE$49,'ADR Raw Data'!BA$1,FALSE))/100</f>
        <v>6.9124225216446511E-2</v>
      </c>
      <c r="T135" s="97">
        <f>(VLOOKUP($A134,'ADR Raw Data'!$B$6:$BE$49,'ADR Raw Data'!BB$1,FALSE))/100</f>
        <v>3.9238096008864E-2</v>
      </c>
      <c r="U135" s="96">
        <f>(VLOOKUP($A134,'ADR Raw Data'!$B$6:$BE$49,'ADR Raw Data'!BC$1,FALSE))/100</f>
        <v>5.3975980872029199E-2</v>
      </c>
      <c r="V135" s="98">
        <f>(VLOOKUP($A134,'ADR Raw Data'!$B$6:$BE$49,'ADR Raw Data'!BE$1,FALSE))/100</f>
        <v>1.9132645193288399E-2</v>
      </c>
      <c r="X135" s="95">
        <f>(VLOOKUP($A134,'RevPAR Raw Data'!$B$6:$BE$49,'RevPAR Raw Data'!AT$1,FALSE))/100</f>
        <v>-1.0684624015042301E-2</v>
      </c>
      <c r="Y135" s="96">
        <f>(VLOOKUP($A134,'RevPAR Raw Data'!$B$6:$BE$49,'RevPAR Raw Data'!AU$1,FALSE))/100</f>
        <v>-8.7112579745877495E-4</v>
      </c>
      <c r="Z135" s="96">
        <f>(VLOOKUP($A134,'RevPAR Raw Data'!$B$6:$BE$49,'RevPAR Raw Data'!AV$1,FALSE))/100</f>
        <v>5.1116413057462201E-2</v>
      </c>
      <c r="AA135" s="96">
        <f>(VLOOKUP($A134,'RevPAR Raw Data'!$B$6:$BE$49,'RevPAR Raw Data'!AW$1,FALSE))/100</f>
        <v>-1.52799783245764E-2</v>
      </c>
      <c r="AB135" s="96">
        <f>(VLOOKUP($A134,'RevPAR Raw Data'!$B$6:$BE$49,'RevPAR Raw Data'!AX$1,FALSE))/100</f>
        <v>7.4966890365757502E-2</v>
      </c>
      <c r="AC135" s="96">
        <f>(VLOOKUP($A134,'RevPAR Raw Data'!$B$6:$BE$49,'RevPAR Raw Data'!AY$1,FALSE))/100</f>
        <v>2.4269147515168E-2</v>
      </c>
      <c r="AD135" s="97">
        <f>(VLOOKUP($A134,'RevPAR Raw Data'!$B$6:$BE$49,'RevPAR Raw Data'!BA$1,FALSE))/100</f>
        <v>0.20673038410741898</v>
      </c>
      <c r="AE135" s="97">
        <f>(VLOOKUP($A134,'RevPAR Raw Data'!$B$6:$BE$49,'RevPAR Raw Data'!BB$1,FALSE))/100</f>
        <v>0.16161197689911799</v>
      </c>
      <c r="AF135" s="96">
        <f>(VLOOKUP($A134,'RevPAR Raw Data'!$B$6:$BE$49,'RevPAR Raw Data'!BC$1,FALSE))/100</f>
        <v>0.18381360170409</v>
      </c>
      <c r="AG135" s="98">
        <f>(VLOOKUP($A134,'RevPAR Raw Data'!$B$6:$BE$49,'RevPAR Raw Data'!BE$1,FALSE))/100</f>
        <v>8.92972341674408E-2</v>
      </c>
    </row>
    <row r="136" spans="1:33" ht="14.25" customHeight="1">
      <c r="A136" s="212" t="s">
        <v>118</v>
      </c>
      <c r="B136" s="213"/>
      <c r="C136" s="213"/>
      <c r="D136" s="213"/>
      <c r="E136" s="213"/>
      <c r="F136" s="213"/>
      <c r="G136" s="213"/>
      <c r="H136" s="213"/>
      <c r="I136" s="213"/>
      <c r="J136" s="213"/>
      <c r="K136" s="213"/>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c r="A137" s="212"/>
      <c r="B137" s="213"/>
      <c r="C137" s="213"/>
      <c r="D137" s="213"/>
      <c r="E137" s="213"/>
      <c r="F137" s="213"/>
      <c r="G137" s="213"/>
      <c r="H137" s="213"/>
      <c r="I137" s="213"/>
      <c r="J137" s="213"/>
      <c r="K137" s="213"/>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5.75" thickBot="1">
      <c r="A138" s="214"/>
      <c r="B138" s="215"/>
      <c r="C138" s="215"/>
      <c r="D138" s="215"/>
      <c r="E138" s="215"/>
      <c r="F138" s="215"/>
      <c r="G138" s="215"/>
      <c r="H138" s="215"/>
      <c r="I138" s="215"/>
      <c r="J138" s="215"/>
      <c r="K138" s="215"/>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4" sqref="AD14"/>
    </sheetView>
  </sheetViews>
  <sheetFormatPr defaultRowHeight="12.75"/>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c r="A2" s="156"/>
      <c r="B2" t="s">
        <v>137</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c r="A8" s="52"/>
      <c r="B8" s="156"/>
      <c r="C8" s="156"/>
      <c r="D8" s="221">
        <v>2025</v>
      </c>
      <c r="E8" s="221"/>
      <c r="F8" s="221"/>
      <c r="G8" s="221"/>
      <c r="H8" s="221"/>
      <c r="I8" s="221"/>
      <c r="J8" s="221"/>
      <c r="K8" s="52"/>
      <c r="L8" s="52"/>
      <c r="M8" s="52"/>
      <c r="N8" s="52"/>
      <c r="O8" s="156"/>
      <c r="P8" s="221">
        <v>2024</v>
      </c>
      <c r="Q8" s="221"/>
      <c r="R8" s="221"/>
      <c r="S8" s="221"/>
      <c r="T8" s="221"/>
      <c r="U8" s="221"/>
      <c r="V8" s="221"/>
      <c r="W8" s="52"/>
      <c r="X8" s="52"/>
      <c r="Y8" s="157"/>
      <c r="Z8" s="157"/>
      <c r="AA8" s="157"/>
      <c r="AB8" s="157"/>
      <c r="AC8" s="157"/>
      <c r="AD8" s="157"/>
      <c r="AE8" s="157"/>
      <c r="AF8" s="157"/>
      <c r="AG8" s="157"/>
      <c r="AH8" s="157"/>
      <c r="AI8" s="157"/>
      <c r="AJ8" s="157"/>
      <c r="AK8" s="157"/>
      <c r="AL8" s="157"/>
    </row>
    <row r="9" spans="1:50" ht="15.75" customHeight="1">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c r="A10" s="158"/>
      <c r="B10" s="156"/>
      <c r="C10" s="58" t="s">
        <v>122</v>
      </c>
      <c r="D10" s="59">
        <v>2</v>
      </c>
      <c r="E10" s="60">
        <v>3</v>
      </c>
      <c r="F10" s="60">
        <v>4</v>
      </c>
      <c r="G10" s="60">
        <v>5</v>
      </c>
      <c r="H10" s="60">
        <v>6</v>
      </c>
      <c r="I10" s="60">
        <v>7</v>
      </c>
      <c r="J10" s="61">
        <v>8</v>
      </c>
      <c r="K10" s="158"/>
      <c r="L10" s="158"/>
      <c r="M10" s="216" t="s">
        <v>97</v>
      </c>
      <c r="N10" s="217"/>
      <c r="O10" s="58" t="s">
        <v>122</v>
      </c>
      <c r="P10" s="59">
        <v>3</v>
      </c>
      <c r="Q10" s="60">
        <v>4</v>
      </c>
      <c r="R10" s="60">
        <v>5</v>
      </c>
      <c r="S10" s="60">
        <v>6</v>
      </c>
      <c r="T10" s="60">
        <v>7</v>
      </c>
      <c r="U10" s="60">
        <v>8</v>
      </c>
      <c r="V10" s="61">
        <v>9</v>
      </c>
      <c r="W10" s="158"/>
      <c r="X10" s="158"/>
      <c r="Y10" s="157"/>
      <c r="Z10" s="157"/>
      <c r="AA10" s="157"/>
      <c r="AB10" s="157"/>
      <c r="AC10" s="157"/>
      <c r="AD10" s="157"/>
      <c r="AE10" s="157"/>
      <c r="AF10" s="157"/>
      <c r="AG10" s="157"/>
      <c r="AH10" s="157"/>
      <c r="AI10" s="157"/>
      <c r="AJ10" s="157"/>
      <c r="AK10" s="157"/>
      <c r="AL10" s="157"/>
    </row>
    <row r="11" spans="1:50" ht="20.100000000000001" customHeight="1">
      <c r="A11" s="158"/>
      <c r="B11" s="156"/>
      <c r="C11" s="58" t="s">
        <v>122</v>
      </c>
      <c r="D11" s="62">
        <v>9</v>
      </c>
      <c r="E11" s="63">
        <v>10</v>
      </c>
      <c r="F11" s="63">
        <v>11</v>
      </c>
      <c r="G11" s="63">
        <v>12</v>
      </c>
      <c r="H11" s="63">
        <v>13</v>
      </c>
      <c r="I11" s="63">
        <v>14</v>
      </c>
      <c r="J11" s="64">
        <v>15</v>
      </c>
      <c r="K11" s="158"/>
      <c r="L11" s="158"/>
      <c r="M11" s="216" t="s">
        <v>97</v>
      </c>
      <c r="N11" s="217"/>
      <c r="O11" s="58" t="s">
        <v>122</v>
      </c>
      <c r="P11" s="62">
        <v>10</v>
      </c>
      <c r="Q11" s="63">
        <v>11</v>
      </c>
      <c r="R11" s="63">
        <v>12</v>
      </c>
      <c r="S11" s="63">
        <v>13</v>
      </c>
      <c r="T11" s="63">
        <v>14</v>
      </c>
      <c r="U11" s="63">
        <v>15</v>
      </c>
      <c r="V11" s="64">
        <v>16</v>
      </c>
      <c r="W11" s="158"/>
      <c r="X11" s="158"/>
      <c r="Y11" s="157"/>
      <c r="Z11" s="157"/>
      <c r="AA11" s="157"/>
      <c r="AB11" s="157"/>
      <c r="AC11" s="157"/>
      <c r="AD11" s="157"/>
      <c r="AE11" s="157"/>
      <c r="AF11" s="157"/>
      <c r="AG11" s="157"/>
      <c r="AH11" s="157"/>
      <c r="AI11" s="157"/>
      <c r="AJ11" s="157"/>
      <c r="AK11" s="157"/>
      <c r="AL11" s="157"/>
    </row>
    <row r="12" spans="1:50" ht="20.100000000000001" customHeight="1">
      <c r="A12" s="158"/>
      <c r="B12" s="156"/>
      <c r="C12" s="58" t="s">
        <v>122</v>
      </c>
      <c r="D12" s="65">
        <v>16</v>
      </c>
      <c r="E12" s="66">
        <v>17</v>
      </c>
      <c r="F12" s="66">
        <v>18</v>
      </c>
      <c r="G12" s="66">
        <v>19</v>
      </c>
      <c r="H12" s="66">
        <v>20</v>
      </c>
      <c r="I12" s="66">
        <v>21</v>
      </c>
      <c r="J12" s="67">
        <v>22</v>
      </c>
      <c r="K12" s="158"/>
      <c r="L12" s="158"/>
      <c r="M12" s="216" t="s">
        <v>97</v>
      </c>
      <c r="N12" s="217"/>
      <c r="O12" s="58" t="s">
        <v>122</v>
      </c>
      <c r="P12" s="65">
        <v>17</v>
      </c>
      <c r="Q12" s="66">
        <v>18</v>
      </c>
      <c r="R12" s="66">
        <v>19</v>
      </c>
      <c r="S12" s="66">
        <v>20</v>
      </c>
      <c r="T12" s="66">
        <v>21</v>
      </c>
      <c r="U12" s="66">
        <v>22</v>
      </c>
      <c r="V12" s="67">
        <v>23</v>
      </c>
      <c r="W12" s="158"/>
      <c r="X12" s="158"/>
      <c r="Y12" s="157"/>
      <c r="Z12" s="157"/>
      <c r="AA12" s="157"/>
      <c r="AB12" s="157"/>
      <c r="AC12" s="157"/>
      <c r="AD12" s="157"/>
      <c r="AE12" s="157"/>
      <c r="AF12" s="157"/>
      <c r="AG12" s="157"/>
      <c r="AH12" s="157"/>
      <c r="AI12" s="157"/>
      <c r="AJ12" s="157"/>
      <c r="AK12" s="157"/>
      <c r="AL12" s="157"/>
    </row>
    <row r="13" spans="1:50" ht="20.100000000000001" customHeight="1">
      <c r="A13" s="158"/>
      <c r="B13" s="156"/>
      <c r="C13" s="58" t="s">
        <v>122</v>
      </c>
      <c r="D13" s="79">
        <v>23</v>
      </c>
      <c r="E13" s="80">
        <v>24</v>
      </c>
      <c r="F13" s="80">
        <v>25</v>
      </c>
      <c r="G13" s="80">
        <v>26</v>
      </c>
      <c r="H13" s="80">
        <v>27</v>
      </c>
      <c r="I13" s="80">
        <v>28</v>
      </c>
      <c r="J13" s="81">
        <v>29</v>
      </c>
      <c r="K13" s="158"/>
      <c r="L13" s="158"/>
      <c r="M13" s="216" t="s">
        <v>97</v>
      </c>
      <c r="N13" s="217"/>
      <c r="O13" s="58" t="s">
        <v>122</v>
      </c>
      <c r="P13" s="79">
        <v>24</v>
      </c>
      <c r="Q13" s="80">
        <v>25</v>
      </c>
      <c r="R13" s="80">
        <v>26</v>
      </c>
      <c r="S13" s="80">
        <v>27</v>
      </c>
      <c r="T13" s="80">
        <v>28</v>
      </c>
      <c r="U13" s="80">
        <v>29</v>
      </c>
      <c r="V13" s="81">
        <v>30</v>
      </c>
      <c r="W13" s="158"/>
      <c r="X13" s="158"/>
      <c r="Y13" s="157"/>
      <c r="Z13" s="157"/>
      <c r="AA13" s="157"/>
      <c r="AB13" s="157"/>
      <c r="AC13" s="157"/>
      <c r="AD13" s="157"/>
      <c r="AE13" s="157"/>
      <c r="AF13" s="157"/>
      <c r="AG13" s="157"/>
      <c r="AH13" s="157"/>
      <c r="AI13" s="157"/>
      <c r="AJ13" s="157"/>
      <c r="AK13" s="157"/>
      <c r="AL13" s="157"/>
    </row>
    <row r="14" spans="1:50" ht="20.100000000000001" customHeight="1">
      <c r="A14" s="158"/>
      <c r="B14" s="156"/>
      <c r="C14" s="58" t="s">
        <v>132</v>
      </c>
      <c r="D14" s="68">
        <v>30</v>
      </c>
      <c r="E14" s="69">
        <v>31</v>
      </c>
      <c r="F14" s="69">
        <v>1</v>
      </c>
      <c r="G14" s="69">
        <v>2</v>
      </c>
      <c r="H14" s="69">
        <v>3</v>
      </c>
      <c r="I14" s="69">
        <v>4</v>
      </c>
      <c r="J14" s="70">
        <v>5</v>
      </c>
      <c r="K14" s="158"/>
      <c r="L14" s="158"/>
      <c r="M14" s="216" t="s">
        <v>97</v>
      </c>
      <c r="N14" s="217"/>
      <c r="O14" s="58" t="s">
        <v>132</v>
      </c>
      <c r="P14" s="68">
        <v>31</v>
      </c>
      <c r="Q14" s="69">
        <v>1</v>
      </c>
      <c r="R14" s="69">
        <v>2</v>
      </c>
      <c r="S14" s="69">
        <v>3</v>
      </c>
      <c r="T14" s="69">
        <v>4</v>
      </c>
      <c r="U14" s="69">
        <v>5</v>
      </c>
      <c r="V14" s="70">
        <v>6</v>
      </c>
      <c r="W14" s="158"/>
      <c r="X14" s="158"/>
      <c r="Y14" s="157"/>
      <c r="Z14" s="157"/>
      <c r="AA14" s="157"/>
      <c r="AB14" s="157"/>
      <c r="AC14" s="157"/>
      <c r="AD14" s="157"/>
      <c r="AE14" s="157"/>
      <c r="AF14" s="157"/>
      <c r="AG14" s="157"/>
      <c r="AH14" s="157"/>
      <c r="AI14" s="157"/>
      <c r="AJ14" s="157"/>
      <c r="AK14" s="157"/>
      <c r="AL14" s="157"/>
    </row>
    <row r="15" spans="1:50" ht="20.100000000000001" customHeight="1">
      <c r="A15" s="158"/>
      <c r="B15" s="156"/>
      <c r="C15" s="58" t="s">
        <v>138</v>
      </c>
      <c r="D15" s="82">
        <v>6</v>
      </c>
      <c r="E15" s="83">
        <v>7</v>
      </c>
      <c r="F15" s="83">
        <v>8</v>
      </c>
      <c r="G15" s="83">
        <v>9</v>
      </c>
      <c r="H15" s="83">
        <v>10</v>
      </c>
      <c r="I15" s="83">
        <v>11</v>
      </c>
      <c r="J15" s="84">
        <v>12</v>
      </c>
      <c r="K15" s="158"/>
      <c r="L15" s="158"/>
      <c r="M15" s="216" t="s">
        <v>97</v>
      </c>
      <c r="N15" s="217"/>
      <c r="O15" s="58" t="s">
        <v>138</v>
      </c>
      <c r="P15" s="82">
        <v>7</v>
      </c>
      <c r="Q15" s="83">
        <v>8</v>
      </c>
      <c r="R15" s="83">
        <v>9</v>
      </c>
      <c r="S15" s="83">
        <v>10</v>
      </c>
      <c r="T15" s="83">
        <v>11</v>
      </c>
      <c r="U15" s="83">
        <v>12</v>
      </c>
      <c r="V15" s="84">
        <v>13</v>
      </c>
      <c r="W15" s="158"/>
      <c r="X15" s="158"/>
      <c r="Y15" s="157"/>
      <c r="Z15" s="157"/>
      <c r="AA15" s="157"/>
      <c r="AB15" s="157"/>
      <c r="AC15" s="157"/>
      <c r="AD15" s="157"/>
      <c r="AE15" s="157"/>
      <c r="AF15" s="157"/>
      <c r="AG15" s="157"/>
      <c r="AH15" s="157"/>
      <c r="AI15" s="157"/>
      <c r="AJ15" s="157"/>
      <c r="AK15" s="157"/>
      <c r="AL15" s="157"/>
    </row>
    <row r="16" spans="1:50">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c r="A18" s="156"/>
      <c r="B18" s="156"/>
      <c r="C18" s="156"/>
      <c r="D18" s="222" t="s">
        <v>98</v>
      </c>
      <c r="E18" s="222"/>
      <c r="F18" s="222"/>
      <c r="G18" s="222"/>
      <c r="H18" s="222"/>
      <c r="I18" s="222"/>
      <c r="J18" s="222"/>
      <c r="K18" s="156"/>
      <c r="L18" s="156"/>
      <c r="M18" s="156"/>
      <c r="N18" s="156"/>
      <c r="O18" s="156"/>
      <c r="P18" s="222" t="s">
        <v>99</v>
      </c>
      <c r="Q18" s="222"/>
      <c r="R18" s="222"/>
      <c r="S18" s="222"/>
      <c r="T18" s="222"/>
      <c r="U18" s="222"/>
      <c r="V18" s="222"/>
      <c r="W18" s="156"/>
      <c r="X18" s="156"/>
      <c r="Y18" s="157"/>
      <c r="Z18" s="157"/>
      <c r="AA18" s="157"/>
      <c r="AB18" s="157"/>
      <c r="AC18" s="157"/>
      <c r="AD18" s="157"/>
      <c r="AE18" s="157"/>
      <c r="AF18" s="157"/>
      <c r="AG18" s="157"/>
      <c r="AH18" s="157"/>
      <c r="AI18" s="157"/>
      <c r="AJ18" s="157"/>
      <c r="AK18" s="157"/>
      <c r="AL18" s="157"/>
    </row>
    <row r="19" spans="1:50" ht="13.15" customHeight="1">
      <c r="A19" s="156"/>
      <c r="B19" s="156"/>
      <c r="C19" s="218" t="s">
        <v>127</v>
      </c>
      <c r="D19" s="218"/>
      <c r="E19" s="218"/>
      <c r="F19" s="218"/>
      <c r="G19" s="156"/>
      <c r="H19" s="156" t="s">
        <v>128</v>
      </c>
      <c r="I19" s="156"/>
      <c r="J19" s="156"/>
      <c r="K19" s="156"/>
      <c r="L19" s="156"/>
      <c r="M19" s="156"/>
      <c r="N19" s="156"/>
      <c r="O19" s="218" t="s">
        <v>126</v>
      </c>
      <c r="P19" s="218"/>
      <c r="Q19" s="218"/>
      <c r="R19" s="218"/>
      <c r="S19" s="156"/>
      <c r="T19" s="156" t="s">
        <v>121</v>
      </c>
      <c r="U19" s="156"/>
      <c r="V19" s="156"/>
      <c r="W19" s="156"/>
      <c r="X19" s="156"/>
      <c r="Y19" s="157"/>
      <c r="Z19" s="157"/>
      <c r="AA19" s="157"/>
      <c r="AB19" s="157"/>
      <c r="AC19" s="157"/>
      <c r="AD19" s="157"/>
      <c r="AE19" s="157"/>
      <c r="AF19" s="157"/>
      <c r="AG19" s="157"/>
      <c r="AH19" s="157"/>
      <c r="AI19" s="157"/>
      <c r="AJ19" s="157"/>
      <c r="AK19" s="157"/>
      <c r="AL19" s="157"/>
    </row>
    <row r="20" spans="1:50">
      <c r="A20" s="71"/>
      <c r="B20" s="71"/>
      <c r="C20" s="218"/>
      <c r="D20" s="218"/>
      <c r="E20" s="218"/>
      <c r="F20" s="218"/>
      <c r="G20" s="7"/>
      <c r="H20" s="7"/>
      <c r="I20" s="7"/>
      <c r="J20" s="7"/>
      <c r="K20" s="71"/>
      <c r="L20" s="71"/>
      <c r="M20" s="71"/>
      <c r="N20" s="71"/>
      <c r="O20" s="218" t="s">
        <v>129</v>
      </c>
      <c r="P20" s="218"/>
      <c r="Q20" s="218"/>
      <c r="R20" s="218"/>
      <c r="S20" s="7"/>
      <c r="T20" s="7" t="s">
        <v>128</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c r="A21" s="73"/>
      <c r="B21" s="73"/>
      <c r="C21" s="218"/>
      <c r="D21" s="218"/>
      <c r="E21" s="218"/>
      <c r="F21" s="218"/>
      <c r="G21" s="7"/>
      <c r="H21" s="7"/>
      <c r="I21" s="7"/>
      <c r="J21" s="7"/>
      <c r="K21" s="71"/>
      <c r="L21" s="71"/>
      <c r="M21" s="71"/>
      <c r="N21" s="71"/>
      <c r="O21" s="218" t="s">
        <v>130</v>
      </c>
      <c r="P21" s="218"/>
      <c r="Q21" s="218"/>
      <c r="R21" s="218"/>
      <c r="S21" s="74"/>
      <c r="T21" s="74" t="s">
        <v>131</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c r="A22" s="71"/>
      <c r="B22" s="71"/>
      <c r="C22" s="218"/>
      <c r="D22" s="218"/>
      <c r="E22" s="218"/>
      <c r="F22" s="218"/>
      <c r="G22" s="7"/>
      <c r="H22" s="7"/>
      <c r="I22" s="7"/>
      <c r="J22" s="7"/>
      <c r="K22" s="71"/>
      <c r="L22" s="71"/>
      <c r="M22" s="71"/>
      <c r="N22" s="71"/>
      <c r="O22" s="218" t="s">
        <v>133</v>
      </c>
      <c r="P22" s="218"/>
      <c r="Q22" s="218"/>
      <c r="R22" s="218"/>
      <c r="S22" s="7"/>
      <c r="T22" s="7" t="s">
        <v>134</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c r="A23" s="71"/>
      <c r="B23" s="71"/>
      <c r="C23" s="218"/>
      <c r="D23" s="218"/>
      <c r="E23" s="218"/>
      <c r="F23" s="218"/>
      <c r="G23" s="7"/>
      <c r="H23" s="7"/>
      <c r="I23" s="7"/>
      <c r="J23" s="71"/>
      <c r="K23" s="71"/>
      <c r="L23" s="71"/>
      <c r="M23" s="71"/>
      <c r="N23" s="71"/>
      <c r="O23" s="218"/>
      <c r="P23" s="218"/>
      <c r="Q23" s="218"/>
      <c r="R23" s="218"/>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c r="A24" s="156"/>
      <c r="B24" s="156"/>
      <c r="C24" s="218"/>
      <c r="D24" s="218"/>
      <c r="E24" s="218"/>
      <c r="F24" s="218"/>
      <c r="G24" s="7"/>
      <c r="H24" s="7"/>
      <c r="I24" s="7"/>
      <c r="J24" s="156"/>
      <c r="K24" s="156"/>
      <c r="L24" s="156"/>
      <c r="M24" s="156"/>
      <c r="N24" s="156"/>
      <c r="O24" s="218"/>
      <c r="P24" s="218"/>
      <c r="Q24" s="218"/>
      <c r="R24" s="218"/>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c r="Y25" s="157"/>
      <c r="Z25" s="157"/>
      <c r="AA25" s="157"/>
      <c r="AB25" s="157"/>
      <c r="AC25" s="157"/>
      <c r="AD25" s="157"/>
      <c r="AE25" s="157"/>
      <c r="AF25" s="157"/>
      <c r="AG25" s="157"/>
      <c r="AH25" s="157"/>
      <c r="AI25" s="157"/>
      <c r="AJ25" s="157"/>
      <c r="AK25" s="157"/>
      <c r="AL25" s="157"/>
    </row>
    <row r="26" spans="1:50">
      <c r="A26" s="156"/>
      <c r="B26" s="156"/>
      <c r="C26" s="218"/>
      <c r="D26" s="218"/>
      <c r="E26" s="218"/>
      <c r="F26" s="218"/>
      <c r="G26" s="7"/>
      <c r="H26" s="7"/>
      <c r="I26" s="7"/>
      <c r="J26" s="156"/>
      <c r="K26" s="156"/>
      <c r="L26" s="156"/>
      <c r="M26" s="156"/>
      <c r="N26" s="156"/>
      <c r="O26" s="218"/>
      <c r="P26" s="218"/>
      <c r="Q26" s="218"/>
      <c r="R26" s="218"/>
      <c r="S26" s="7"/>
      <c r="T26" s="7"/>
      <c r="U26" s="7"/>
      <c r="V26" s="7"/>
      <c r="W26" s="7"/>
      <c r="X26" s="156"/>
      <c r="Y26" s="157"/>
      <c r="Z26" s="157"/>
      <c r="AA26" s="157"/>
      <c r="AB26" s="157"/>
      <c r="AC26" s="157"/>
      <c r="AD26" s="157"/>
      <c r="AE26" s="157"/>
      <c r="AF26" s="157"/>
      <c r="AG26" s="157"/>
      <c r="AH26" s="157"/>
      <c r="AI26" s="157"/>
      <c r="AJ26" s="157"/>
      <c r="AK26" s="157"/>
      <c r="AL26" s="157"/>
    </row>
    <row r="27" spans="1:50">
      <c r="A27" s="156"/>
      <c r="B27" s="156"/>
      <c r="C27" s="218"/>
      <c r="D27" s="219"/>
      <c r="E27" s="219"/>
      <c r="F27" s="7"/>
      <c r="G27" s="7"/>
      <c r="H27" s="7"/>
      <c r="I27" s="7"/>
      <c r="J27" s="156"/>
      <c r="K27" s="156"/>
      <c r="L27" s="156"/>
      <c r="M27" s="156"/>
      <c r="N27" s="156"/>
      <c r="O27" s="218"/>
      <c r="P27" s="219"/>
      <c r="Q27" s="219"/>
      <c r="R27" s="7"/>
      <c r="S27" s="7"/>
      <c r="T27" s="7"/>
      <c r="U27" s="7"/>
      <c r="V27" s="7"/>
      <c r="W27" s="7"/>
      <c r="X27" s="156"/>
      <c r="Y27" s="157"/>
      <c r="Z27" s="157"/>
      <c r="AA27" s="157"/>
      <c r="AB27" s="157"/>
      <c r="AC27" s="157"/>
      <c r="AD27" s="157"/>
      <c r="AE27" s="157"/>
      <c r="AF27" s="157"/>
      <c r="AG27" s="157"/>
      <c r="AH27" s="157"/>
      <c r="AI27" s="157"/>
      <c r="AJ27" s="157"/>
      <c r="AK27" s="157"/>
      <c r="AL27" s="157"/>
    </row>
    <row r="28" spans="1:50">
      <c r="A28" s="156"/>
      <c r="B28" s="156"/>
      <c r="C28" s="218"/>
      <c r="D28" s="219"/>
      <c r="E28" s="219"/>
      <c r="F28" s="156"/>
      <c r="G28" s="156"/>
      <c r="H28" s="156"/>
      <c r="I28" s="156"/>
      <c r="J28" s="156"/>
      <c r="K28" s="156"/>
      <c r="L28" s="156"/>
      <c r="M28" s="156"/>
      <c r="N28" s="156"/>
      <c r="O28" s="218"/>
      <c r="P28" s="219"/>
      <c r="Q28" s="219"/>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c r="A29" s="156"/>
      <c r="B29" s="156"/>
      <c r="C29" s="218"/>
      <c r="D29" s="219"/>
      <c r="E29" s="219"/>
      <c r="F29" s="156"/>
      <c r="G29" s="156"/>
      <c r="H29" s="156"/>
      <c r="I29" s="156"/>
      <c r="J29" s="156"/>
      <c r="K29" s="156"/>
      <c r="L29" s="156"/>
      <c r="M29" s="156"/>
      <c r="N29" s="156"/>
      <c r="O29" s="218"/>
      <c r="P29" s="219"/>
      <c r="Q29" s="219"/>
      <c r="R29" s="156"/>
      <c r="T29" s="156"/>
      <c r="U29" s="156"/>
      <c r="V29" s="156"/>
      <c r="W29" s="156"/>
      <c r="X29" s="156"/>
      <c r="Y29" s="157"/>
      <c r="Z29" s="157"/>
      <c r="AA29" s="157"/>
      <c r="AB29" s="157"/>
      <c r="AC29" s="157"/>
      <c r="AD29" s="157"/>
      <c r="AE29" s="157"/>
      <c r="AF29" s="157"/>
      <c r="AG29" s="157"/>
      <c r="AH29" s="157"/>
      <c r="AI29" s="157"/>
      <c r="AJ29" s="157"/>
      <c r="AK29" s="157"/>
      <c r="AL29" s="157"/>
    </row>
    <row r="30" spans="1:50">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c r="A37" s="156"/>
      <c r="C37" s="78" t="s">
        <v>139</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c r="A43" s="156"/>
      <c r="X43" s="156"/>
      <c r="Y43" s="157"/>
      <c r="Z43" s="157"/>
      <c r="AA43" s="157"/>
      <c r="AB43" s="157"/>
      <c r="AC43" s="157"/>
      <c r="AD43" s="157"/>
      <c r="AE43" s="157"/>
      <c r="AF43" s="157"/>
      <c r="AG43" s="157"/>
      <c r="AH43" s="157"/>
      <c r="AI43" s="157"/>
      <c r="AJ43" s="157"/>
      <c r="AK43" s="157"/>
      <c r="AL43" s="157"/>
    </row>
    <row r="44" spans="1:38" ht="41.25" customHeight="1">
      <c r="A44" s="156"/>
      <c r="B44" s="220" t="s">
        <v>120</v>
      </c>
      <c r="C44" s="220"/>
      <c r="D44" s="220"/>
      <c r="E44" s="220"/>
      <c r="F44" s="220"/>
      <c r="G44" s="220"/>
      <c r="H44" s="220"/>
      <c r="I44" s="220"/>
      <c r="J44" s="220"/>
      <c r="K44" s="220"/>
      <c r="L44" s="220"/>
      <c r="M44" s="220"/>
      <c r="N44" s="220"/>
      <c r="O44" s="220"/>
      <c r="P44" s="220"/>
      <c r="Q44" s="220"/>
      <c r="R44" s="220"/>
      <c r="S44" s="220"/>
      <c r="T44" s="220"/>
      <c r="U44" s="220"/>
      <c r="V44" s="220"/>
      <c r="W44" s="220"/>
      <c r="X44" s="156"/>
      <c r="Y44" s="157"/>
      <c r="Z44" s="157"/>
      <c r="AA44" s="157"/>
      <c r="AB44" s="157"/>
      <c r="AC44" s="157"/>
      <c r="AD44" s="157"/>
      <c r="AE44" s="157"/>
      <c r="AF44" s="157"/>
      <c r="AG44" s="157"/>
      <c r="AH44" s="157"/>
      <c r="AI44" s="157"/>
      <c r="AJ44" s="157"/>
      <c r="AK44" s="157"/>
      <c r="AL44" s="157"/>
    </row>
    <row r="45" spans="1:38">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AQ46" sqref="AQ46"/>
    </sheetView>
  </sheetViews>
  <sheetFormatPr defaultRowHeight="12.75"/>
  <cols>
    <col min="1" max="1" width="28" customWidth="1"/>
    <col min="2" max="2" width="19.5703125" customWidth="1"/>
    <col min="3" max="3" width="2.85546875" customWidth="1"/>
    <col min="4" max="5" width="5.42578125" customWidth="1"/>
    <col min="6" max="6" width="4.42578125" customWidth="1"/>
  </cols>
  <sheetData>
    <row r="1" spans="1:57" ht="18">
      <c r="A1" s="44" t="s">
        <v>104</v>
      </c>
      <c r="B1" s="44" t="s">
        <v>135</v>
      </c>
    </row>
    <row r="2" spans="1:57" ht="90">
      <c r="A2" s="45" t="s">
        <v>103</v>
      </c>
      <c r="B2" s="88" t="s">
        <v>136</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c r="C4" s="3"/>
      <c r="D4" s="223" t="s">
        <v>5</v>
      </c>
      <c r="E4" s="224"/>
      <c r="G4" s="225" t="s">
        <v>6</v>
      </c>
      <c r="H4" s="226"/>
      <c r="I4" s="226"/>
      <c r="J4" s="226"/>
      <c r="K4" s="226"/>
      <c r="L4" s="226"/>
      <c r="M4" s="226"/>
      <c r="N4" s="226"/>
      <c r="O4" s="226"/>
      <c r="P4" s="226"/>
      <c r="Q4" s="226"/>
      <c r="R4" s="226"/>
      <c r="T4" s="225" t="s">
        <v>7</v>
      </c>
      <c r="U4" s="226"/>
      <c r="V4" s="226"/>
      <c r="W4" s="226"/>
      <c r="X4" s="226"/>
      <c r="Y4" s="226"/>
      <c r="Z4" s="226"/>
      <c r="AA4" s="226"/>
      <c r="AB4" s="226"/>
      <c r="AC4" s="226"/>
      <c r="AD4" s="226"/>
      <c r="AE4" s="226"/>
      <c r="AF4" s="4"/>
      <c r="AG4" s="225" t="s">
        <v>34</v>
      </c>
      <c r="AH4" s="226"/>
      <c r="AI4" s="226"/>
      <c r="AJ4" s="226"/>
      <c r="AK4" s="226"/>
      <c r="AL4" s="226"/>
      <c r="AM4" s="226"/>
      <c r="AN4" s="226"/>
      <c r="AO4" s="226"/>
      <c r="AP4" s="226"/>
      <c r="AQ4" s="226"/>
      <c r="AR4" s="226"/>
      <c r="AT4" s="225" t="s">
        <v>35</v>
      </c>
      <c r="AU4" s="226"/>
      <c r="AV4" s="226"/>
      <c r="AW4" s="226"/>
      <c r="AX4" s="226"/>
      <c r="AY4" s="226"/>
      <c r="AZ4" s="226"/>
      <c r="BA4" s="226"/>
      <c r="BB4" s="226"/>
      <c r="BC4" s="226"/>
      <c r="BD4" s="226"/>
      <c r="BE4" s="226"/>
    </row>
    <row r="5" spans="1:57">
      <c r="A5" s="32"/>
      <c r="B5" s="32"/>
      <c r="C5" s="3"/>
      <c r="D5" s="227" t="s">
        <v>8</v>
      </c>
      <c r="E5" s="229" t="s">
        <v>9</v>
      </c>
      <c r="F5" s="5"/>
      <c r="G5" s="231" t="s">
        <v>0</v>
      </c>
      <c r="H5" s="233" t="s">
        <v>1</v>
      </c>
      <c r="I5" s="233" t="s">
        <v>10</v>
      </c>
      <c r="J5" s="233" t="s">
        <v>2</v>
      </c>
      <c r="K5" s="233" t="s">
        <v>11</v>
      </c>
      <c r="L5" s="235" t="s">
        <v>12</v>
      </c>
      <c r="M5" s="5"/>
      <c r="N5" s="231" t="s">
        <v>3</v>
      </c>
      <c r="O5" s="233" t="s">
        <v>4</v>
      </c>
      <c r="P5" s="235" t="s">
        <v>13</v>
      </c>
      <c r="Q5" s="2"/>
      <c r="R5" s="237" t="s">
        <v>14</v>
      </c>
      <c r="S5" s="2"/>
      <c r="T5" s="231" t="s">
        <v>0</v>
      </c>
      <c r="U5" s="233" t="s">
        <v>1</v>
      </c>
      <c r="V5" s="233" t="s">
        <v>10</v>
      </c>
      <c r="W5" s="233" t="s">
        <v>2</v>
      </c>
      <c r="X5" s="233" t="s">
        <v>11</v>
      </c>
      <c r="Y5" s="235" t="s">
        <v>12</v>
      </c>
      <c r="Z5" s="2"/>
      <c r="AA5" s="231" t="s">
        <v>3</v>
      </c>
      <c r="AB5" s="233" t="s">
        <v>4</v>
      </c>
      <c r="AC5" s="235" t="s">
        <v>13</v>
      </c>
      <c r="AD5" s="1"/>
      <c r="AE5" s="239" t="s">
        <v>14</v>
      </c>
      <c r="AF5" s="38"/>
      <c r="AG5" s="231" t="s">
        <v>0</v>
      </c>
      <c r="AH5" s="233" t="s">
        <v>1</v>
      </c>
      <c r="AI5" s="233" t="s">
        <v>10</v>
      </c>
      <c r="AJ5" s="233" t="s">
        <v>2</v>
      </c>
      <c r="AK5" s="233" t="s">
        <v>11</v>
      </c>
      <c r="AL5" s="235" t="s">
        <v>12</v>
      </c>
      <c r="AM5" s="5"/>
      <c r="AN5" s="231" t="s">
        <v>3</v>
      </c>
      <c r="AO5" s="233" t="s">
        <v>4</v>
      </c>
      <c r="AP5" s="235" t="s">
        <v>13</v>
      </c>
      <c r="AQ5" s="2"/>
      <c r="AR5" s="237" t="s">
        <v>14</v>
      </c>
      <c r="AS5" s="2"/>
      <c r="AT5" s="231" t="s">
        <v>0</v>
      </c>
      <c r="AU5" s="233" t="s">
        <v>1</v>
      </c>
      <c r="AV5" s="233" t="s">
        <v>10</v>
      </c>
      <c r="AW5" s="233" t="s">
        <v>2</v>
      </c>
      <c r="AX5" s="233" t="s">
        <v>11</v>
      </c>
      <c r="AY5" s="235" t="s">
        <v>12</v>
      </c>
      <c r="AZ5" s="2"/>
      <c r="BA5" s="231" t="s">
        <v>3</v>
      </c>
      <c r="BB5" s="233" t="s">
        <v>4</v>
      </c>
      <c r="BC5" s="235" t="s">
        <v>13</v>
      </c>
      <c r="BD5" s="1"/>
      <c r="BE5" s="239" t="s">
        <v>14</v>
      </c>
    </row>
    <row r="6" spans="1:57">
      <c r="A6" s="32"/>
      <c r="B6" s="32"/>
      <c r="C6" s="3"/>
      <c r="D6" s="228"/>
      <c r="E6" s="230"/>
      <c r="F6" s="5"/>
      <c r="G6" s="232"/>
      <c r="H6" s="234"/>
      <c r="I6" s="234"/>
      <c r="J6" s="234"/>
      <c r="K6" s="234"/>
      <c r="L6" s="236"/>
      <c r="M6" s="5"/>
      <c r="N6" s="232"/>
      <c r="O6" s="234"/>
      <c r="P6" s="236"/>
      <c r="Q6" s="2"/>
      <c r="R6" s="238"/>
      <c r="S6" s="2"/>
      <c r="T6" s="232"/>
      <c r="U6" s="234"/>
      <c r="V6" s="234"/>
      <c r="W6" s="234"/>
      <c r="X6" s="234"/>
      <c r="Y6" s="236"/>
      <c r="Z6" s="2"/>
      <c r="AA6" s="232"/>
      <c r="AB6" s="234"/>
      <c r="AC6" s="236"/>
      <c r="AD6" s="1"/>
      <c r="AE6" s="240"/>
      <c r="AF6" s="39"/>
      <c r="AG6" s="232"/>
      <c r="AH6" s="234"/>
      <c r="AI6" s="234"/>
      <c r="AJ6" s="234"/>
      <c r="AK6" s="234"/>
      <c r="AL6" s="236"/>
      <c r="AM6" s="5"/>
      <c r="AN6" s="232"/>
      <c r="AO6" s="234"/>
      <c r="AP6" s="236"/>
      <c r="AQ6" s="2"/>
      <c r="AR6" s="238"/>
      <c r="AS6" s="2"/>
      <c r="AT6" s="232"/>
      <c r="AU6" s="234"/>
      <c r="AV6" s="234"/>
      <c r="AW6" s="234"/>
      <c r="AX6" s="234"/>
      <c r="AY6" s="236"/>
      <c r="AZ6" s="2"/>
      <c r="BA6" s="232"/>
      <c r="BB6" s="234"/>
      <c r="BC6" s="236"/>
      <c r="BD6" s="1"/>
      <c r="BE6" s="240"/>
    </row>
    <row r="7" spans="1:57" ht="14.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c r="A8" s="19" t="s">
        <v>15</v>
      </c>
      <c r="B8" s="3" t="str">
        <f>TRIM(A8)</f>
        <v>United States</v>
      </c>
      <c r="C8" s="9"/>
      <c r="D8" s="23" t="s">
        <v>16</v>
      </c>
      <c r="E8" s="26" t="s">
        <v>17</v>
      </c>
      <c r="F8" s="3"/>
      <c r="G8" s="160">
        <v>51.001665652873299</v>
      </c>
      <c r="H8" s="161">
        <v>61.733825791129497</v>
      </c>
      <c r="I8" s="161">
        <v>66.537623692346898</v>
      </c>
      <c r="J8" s="161">
        <v>66.800918154342696</v>
      </c>
      <c r="K8" s="161">
        <v>64.961013212179296</v>
      </c>
      <c r="L8" s="162">
        <v>62.207043256702399</v>
      </c>
      <c r="M8" s="163"/>
      <c r="N8" s="164">
        <v>71.789687378605507</v>
      </c>
      <c r="O8" s="165">
        <v>72.696158276464899</v>
      </c>
      <c r="P8" s="166">
        <v>72.242922827535196</v>
      </c>
      <c r="Q8" s="163"/>
      <c r="R8" s="167">
        <v>65.074713403528705</v>
      </c>
      <c r="S8" s="168"/>
      <c r="T8" s="160">
        <v>-4.9812631315435798</v>
      </c>
      <c r="U8" s="161">
        <v>-1.5665905448972</v>
      </c>
      <c r="V8" s="161">
        <v>0.168632450385757</v>
      </c>
      <c r="W8" s="161">
        <v>2.72535004988208</v>
      </c>
      <c r="X8" s="161">
        <v>5.3704767763318699</v>
      </c>
      <c r="Y8" s="162">
        <v>0.49727326219719897</v>
      </c>
      <c r="Z8" s="163"/>
      <c r="AA8" s="164">
        <v>9.4795454675664494</v>
      </c>
      <c r="AB8" s="165">
        <v>18.8671253870763</v>
      </c>
      <c r="AC8" s="166">
        <v>14.0097439856865</v>
      </c>
      <c r="AD8" s="163"/>
      <c r="AE8" s="167">
        <v>4.4232594154345604</v>
      </c>
      <c r="AF8" s="29"/>
      <c r="AG8" s="160">
        <v>50.99785484081</v>
      </c>
      <c r="AH8" s="161">
        <v>61.4272512050578</v>
      </c>
      <c r="AI8" s="161">
        <v>66.072270699328996</v>
      </c>
      <c r="AJ8" s="161">
        <v>65.928323520105707</v>
      </c>
      <c r="AK8" s="161">
        <v>63.956268291717599</v>
      </c>
      <c r="AL8" s="162">
        <v>61.6763779295527</v>
      </c>
      <c r="AM8" s="163"/>
      <c r="AN8" s="164">
        <v>70.456514824563996</v>
      </c>
      <c r="AO8" s="165">
        <v>71.912692446996502</v>
      </c>
      <c r="AP8" s="166">
        <v>71.184607663101303</v>
      </c>
      <c r="AQ8" s="163"/>
      <c r="AR8" s="167">
        <v>64.393210840239306</v>
      </c>
      <c r="AS8" s="168"/>
      <c r="AT8" s="160">
        <v>-1.83888780440377</v>
      </c>
      <c r="AU8" s="161">
        <v>-1.30452380437425</v>
      </c>
      <c r="AV8" s="161">
        <v>-0.90616666350130604</v>
      </c>
      <c r="AW8" s="161">
        <v>-1.0751074242187999</v>
      </c>
      <c r="AX8" s="161">
        <v>-0.40595303800478999</v>
      </c>
      <c r="AY8" s="162">
        <v>-1.0742071358574901</v>
      </c>
      <c r="AZ8" s="163"/>
      <c r="BA8" s="164">
        <v>1.5569548744574799</v>
      </c>
      <c r="BB8" s="165">
        <v>3.2710544237085299</v>
      </c>
      <c r="BC8" s="166">
        <v>2.4156049216223598</v>
      </c>
      <c r="BD8" s="163"/>
      <c r="BE8" s="167">
        <v>2.2264042886599601E-3</v>
      </c>
    </row>
    <row r="9" spans="1:57">
      <c r="A9" s="20" t="s">
        <v>18</v>
      </c>
      <c r="B9" s="3" t="str">
        <f>TRIM(A9)</f>
        <v>Virginia</v>
      </c>
      <c r="C9" s="10"/>
      <c r="D9" s="24" t="s">
        <v>16</v>
      </c>
      <c r="E9" s="27" t="s">
        <v>17</v>
      </c>
      <c r="F9" s="3"/>
      <c r="G9" s="169">
        <v>48.1538737424018</v>
      </c>
      <c r="H9" s="163">
        <v>60.530432793089098</v>
      </c>
      <c r="I9" s="163">
        <v>65.519394992486795</v>
      </c>
      <c r="J9" s="163">
        <v>66.769108999053898</v>
      </c>
      <c r="K9" s="163">
        <v>67.943382575734105</v>
      </c>
      <c r="L9" s="170">
        <v>61.783238620553099</v>
      </c>
      <c r="M9" s="163"/>
      <c r="N9" s="171">
        <v>77.219463630910695</v>
      </c>
      <c r="O9" s="172">
        <v>81.713734486788596</v>
      </c>
      <c r="P9" s="173">
        <v>79.466599058849695</v>
      </c>
      <c r="Q9" s="163"/>
      <c r="R9" s="174">
        <v>66.835627317209301</v>
      </c>
      <c r="S9" s="168"/>
      <c r="T9" s="169">
        <v>-6.7440812183227203</v>
      </c>
      <c r="U9" s="163">
        <v>-4.0168194899301799</v>
      </c>
      <c r="V9" s="163">
        <v>-1.2705662031526599</v>
      </c>
      <c r="W9" s="163">
        <v>3.09917874119308</v>
      </c>
      <c r="X9" s="163">
        <v>12.2159584013187</v>
      </c>
      <c r="Y9" s="170">
        <v>0.82707052231847999</v>
      </c>
      <c r="Z9" s="163"/>
      <c r="AA9" s="171">
        <v>16.7219187081222</v>
      </c>
      <c r="AB9" s="172">
        <v>29.795678991163498</v>
      </c>
      <c r="AC9" s="173">
        <v>23.096728491292499</v>
      </c>
      <c r="AD9" s="163"/>
      <c r="AE9" s="174">
        <v>7.4291668477512598</v>
      </c>
      <c r="AF9" s="30"/>
      <c r="AG9" s="169">
        <v>47.459060363258502</v>
      </c>
      <c r="AH9" s="163">
        <v>60.040935771959298</v>
      </c>
      <c r="AI9" s="163">
        <v>65.123897184428898</v>
      </c>
      <c r="AJ9" s="163">
        <v>65.354803004022401</v>
      </c>
      <c r="AK9" s="163">
        <v>63.8438813542814</v>
      </c>
      <c r="AL9" s="170">
        <v>60.364513992679697</v>
      </c>
      <c r="AM9" s="163"/>
      <c r="AN9" s="171">
        <v>71.851864448178603</v>
      </c>
      <c r="AO9" s="172">
        <v>73.789357008473104</v>
      </c>
      <c r="AP9" s="173">
        <v>72.820610728325903</v>
      </c>
      <c r="AQ9" s="163"/>
      <c r="AR9" s="174">
        <v>63.923399560253898</v>
      </c>
      <c r="AS9" s="168"/>
      <c r="AT9" s="169">
        <v>-3.4347923831818701</v>
      </c>
      <c r="AU9" s="163">
        <v>-3.7407735801785802</v>
      </c>
      <c r="AV9" s="163">
        <v>-2.8188297949292598</v>
      </c>
      <c r="AW9" s="163">
        <v>-2.6056807798347998</v>
      </c>
      <c r="AX9" s="163">
        <v>-7.7962453496989104E-2</v>
      </c>
      <c r="AY9" s="170">
        <v>-2.4915595555634402</v>
      </c>
      <c r="AZ9" s="163"/>
      <c r="BA9" s="171">
        <v>3.9623270118277198</v>
      </c>
      <c r="BB9" s="172">
        <v>5.6721110382445801</v>
      </c>
      <c r="BC9" s="173">
        <v>4.8216197698648999</v>
      </c>
      <c r="BD9" s="163"/>
      <c r="BE9" s="174">
        <v>-0.22600677320047699</v>
      </c>
    </row>
    <row r="10" spans="1:57">
      <c r="A10" s="21" t="s">
        <v>19</v>
      </c>
      <c r="B10" s="3" t="str">
        <f t="shared" ref="B10:B45" si="0">TRIM(A10)</f>
        <v>Norfolk/Virginia Beach, VA</v>
      </c>
      <c r="C10" s="3"/>
      <c r="D10" s="24" t="s">
        <v>16</v>
      </c>
      <c r="E10" s="27" t="s">
        <v>17</v>
      </c>
      <c r="F10" s="3"/>
      <c r="G10" s="169">
        <v>46.147736298649697</v>
      </c>
      <c r="H10" s="163">
        <v>52.199646416767003</v>
      </c>
      <c r="I10" s="163">
        <v>55.325527172102703</v>
      </c>
      <c r="J10" s="163">
        <v>58.377104204565804</v>
      </c>
      <c r="K10" s="163">
        <v>63.7551564221476</v>
      </c>
      <c r="L10" s="170">
        <v>55.1610341028466</v>
      </c>
      <c r="M10" s="163"/>
      <c r="N10" s="171">
        <v>72.387199262087094</v>
      </c>
      <c r="O10" s="172">
        <v>76.830049450408595</v>
      </c>
      <c r="P10" s="173">
        <v>74.608624356247901</v>
      </c>
      <c r="Q10" s="163"/>
      <c r="R10" s="174">
        <v>60.717488460961199</v>
      </c>
      <c r="S10" s="168"/>
      <c r="T10" s="169">
        <v>-10.775390323701201</v>
      </c>
      <c r="U10" s="163">
        <v>-15.8590281696444</v>
      </c>
      <c r="V10" s="163">
        <v>-12.9890097382997</v>
      </c>
      <c r="W10" s="163">
        <v>-3.3937954222567099</v>
      </c>
      <c r="X10" s="163">
        <v>10.997775796623699</v>
      </c>
      <c r="Y10" s="170">
        <v>-6.5731791433467999</v>
      </c>
      <c r="Z10" s="163"/>
      <c r="AA10" s="171">
        <v>9.3432867534472006</v>
      </c>
      <c r="AB10" s="172">
        <v>16.829446387369501</v>
      </c>
      <c r="AC10" s="173">
        <v>13.0739088221318</v>
      </c>
      <c r="AD10" s="163"/>
      <c r="AE10" s="174">
        <v>-0.50372261133348095</v>
      </c>
      <c r="AF10" s="30"/>
      <c r="AG10" s="169">
        <v>46.282892208357801</v>
      </c>
      <c r="AH10" s="163">
        <v>53.305234569166501</v>
      </c>
      <c r="AI10" s="163">
        <v>56.260088652027903</v>
      </c>
      <c r="AJ10" s="163">
        <v>57.763457941530604</v>
      </c>
      <c r="AK10" s="163">
        <v>59.930436342207003</v>
      </c>
      <c r="AL10" s="170">
        <v>54.708421942657999</v>
      </c>
      <c r="AM10" s="163"/>
      <c r="AN10" s="171">
        <v>73.285249429911005</v>
      </c>
      <c r="AO10" s="172">
        <v>76.005662456122295</v>
      </c>
      <c r="AP10" s="173">
        <v>74.6454559430167</v>
      </c>
      <c r="AQ10" s="163"/>
      <c r="AR10" s="174">
        <v>60.404717371331898</v>
      </c>
      <c r="AS10" s="168"/>
      <c r="AT10" s="169">
        <v>-2.2907657557941099</v>
      </c>
      <c r="AU10" s="163">
        <v>-4.0915926977169104</v>
      </c>
      <c r="AV10" s="163">
        <v>-4.6498948056129104</v>
      </c>
      <c r="AW10" s="163">
        <v>-2.0572044466703798</v>
      </c>
      <c r="AX10" s="163">
        <v>2.3424721667375099</v>
      </c>
      <c r="AY10" s="170">
        <v>-2.1268756026637998</v>
      </c>
      <c r="AZ10" s="163"/>
      <c r="BA10" s="171">
        <v>6.9207787343235498</v>
      </c>
      <c r="BB10" s="172">
        <v>6.6706725327278003</v>
      </c>
      <c r="BC10" s="173">
        <v>6.7933005074792403</v>
      </c>
      <c r="BD10" s="163"/>
      <c r="BE10" s="174">
        <v>0.847240462121988</v>
      </c>
    </row>
    <row r="11" spans="1:57">
      <c r="A11" s="21" t="s">
        <v>20</v>
      </c>
      <c r="B11" s="2" t="s">
        <v>71</v>
      </c>
      <c r="C11" s="3"/>
      <c r="D11" s="24" t="s">
        <v>16</v>
      </c>
      <c r="E11" s="27" t="s">
        <v>17</v>
      </c>
      <c r="F11" s="3"/>
      <c r="G11" s="169">
        <v>48.302555896726197</v>
      </c>
      <c r="H11" s="163">
        <v>64.308264498551196</v>
      </c>
      <c r="I11" s="163">
        <v>70.933702374259298</v>
      </c>
      <c r="J11" s="163">
        <v>70.341218699995594</v>
      </c>
      <c r="K11" s="163">
        <v>80.781040522423496</v>
      </c>
      <c r="L11" s="170">
        <v>66.933356398391197</v>
      </c>
      <c r="M11" s="163"/>
      <c r="N11" s="171">
        <v>91.692254465250997</v>
      </c>
      <c r="O11" s="172">
        <v>92.998313367642595</v>
      </c>
      <c r="P11" s="173">
        <v>92.345283916446803</v>
      </c>
      <c r="Q11" s="163"/>
      <c r="R11" s="174">
        <v>74.193907117835593</v>
      </c>
      <c r="S11" s="168"/>
      <c r="T11" s="169">
        <v>4.8570123466857504</v>
      </c>
      <c r="U11" s="163">
        <v>11.779456110209001</v>
      </c>
      <c r="V11" s="163">
        <v>10.997879608561</v>
      </c>
      <c r="W11" s="163">
        <v>12.3239618533017</v>
      </c>
      <c r="X11" s="163">
        <v>38.811905795989503</v>
      </c>
      <c r="Y11" s="170">
        <v>16.074720169069099</v>
      </c>
      <c r="Z11" s="163"/>
      <c r="AA11" s="171">
        <v>35.657437524947603</v>
      </c>
      <c r="AB11" s="172">
        <v>44.059857141105802</v>
      </c>
      <c r="AC11" s="173">
        <v>39.762136113372001</v>
      </c>
      <c r="AD11" s="163"/>
      <c r="AE11" s="174">
        <v>23.519322279488801</v>
      </c>
      <c r="AF11" s="30"/>
      <c r="AG11" s="169">
        <v>48.671265163145698</v>
      </c>
      <c r="AH11" s="163">
        <v>63.357623197180303</v>
      </c>
      <c r="AI11" s="163">
        <v>70.018595800808697</v>
      </c>
      <c r="AJ11" s="163">
        <v>70.5264182154325</v>
      </c>
      <c r="AK11" s="163">
        <v>74.988377498837707</v>
      </c>
      <c r="AL11" s="170">
        <v>65.512424643434699</v>
      </c>
      <c r="AM11" s="163"/>
      <c r="AN11" s="171">
        <v>87.337420129090802</v>
      </c>
      <c r="AO11" s="172">
        <v>88.629409793173494</v>
      </c>
      <c r="AP11" s="173">
        <v>87.983414961132098</v>
      </c>
      <c r="AQ11" s="163"/>
      <c r="AR11" s="174">
        <v>71.932677842750195</v>
      </c>
      <c r="AS11" s="168"/>
      <c r="AT11" s="169">
        <v>1.1188461788719299</v>
      </c>
      <c r="AU11" s="163">
        <v>4.0016339572822197</v>
      </c>
      <c r="AV11" s="163">
        <v>3.4433901564087099</v>
      </c>
      <c r="AW11" s="163">
        <v>3.0467294242915499</v>
      </c>
      <c r="AX11" s="163">
        <v>5.24043533788661</v>
      </c>
      <c r="AY11" s="170">
        <v>3.5160909009928099</v>
      </c>
      <c r="AZ11" s="163"/>
      <c r="BA11" s="171">
        <v>7.2593705667475703</v>
      </c>
      <c r="BB11" s="172">
        <v>10.2045534398824</v>
      </c>
      <c r="BC11" s="173">
        <v>8.7228294335577008</v>
      </c>
      <c r="BD11" s="163"/>
      <c r="BE11" s="174">
        <v>5.2779792083552497</v>
      </c>
    </row>
    <row r="12" spans="1:57">
      <c r="A12" s="21" t="s">
        <v>21</v>
      </c>
      <c r="B12" s="3" t="str">
        <f t="shared" si="0"/>
        <v>Virginia Area</v>
      </c>
      <c r="C12" s="3"/>
      <c r="D12" s="24" t="s">
        <v>16</v>
      </c>
      <c r="E12" s="27" t="s">
        <v>17</v>
      </c>
      <c r="F12" s="3"/>
      <c r="G12" s="169">
        <v>41.900198879045298</v>
      </c>
      <c r="H12" s="163">
        <v>52.393328512023103</v>
      </c>
      <c r="I12" s="163">
        <v>55.475953715422101</v>
      </c>
      <c r="J12" s="163">
        <v>58.309980112095403</v>
      </c>
      <c r="K12" s="163">
        <v>59.523594286747397</v>
      </c>
      <c r="L12" s="170">
        <v>53.520611101066699</v>
      </c>
      <c r="M12" s="163"/>
      <c r="N12" s="171">
        <v>71.252937985897603</v>
      </c>
      <c r="O12" s="172">
        <v>72.572771650695998</v>
      </c>
      <c r="P12" s="173">
        <v>71.912854818296793</v>
      </c>
      <c r="Q12" s="163"/>
      <c r="R12" s="174">
        <v>58.775537877418103</v>
      </c>
      <c r="S12" s="168"/>
      <c r="T12" s="169">
        <v>-8.3868822564949301</v>
      </c>
      <c r="U12" s="163">
        <v>-9.6297592346359799</v>
      </c>
      <c r="V12" s="163">
        <v>-8.5710037156693897</v>
      </c>
      <c r="W12" s="163">
        <v>-3.5519863068292201</v>
      </c>
      <c r="X12" s="163">
        <v>-3.1929545884367201</v>
      </c>
      <c r="Y12" s="170">
        <v>-6.55666063648113</v>
      </c>
      <c r="Z12" s="163"/>
      <c r="AA12" s="171">
        <v>14.1793147805472</v>
      </c>
      <c r="AB12" s="172">
        <v>31.890558708617601</v>
      </c>
      <c r="AC12" s="173">
        <v>22.478437321686499</v>
      </c>
      <c r="AD12" s="163"/>
      <c r="AE12" s="174">
        <v>1.8864413633246599</v>
      </c>
      <c r="AF12" s="30"/>
      <c r="AG12" s="169">
        <v>40.213798597652897</v>
      </c>
      <c r="AH12" s="163">
        <v>52.659769816203202</v>
      </c>
      <c r="AI12" s="163">
        <v>55.992745311855501</v>
      </c>
      <c r="AJ12" s="163">
        <v>56.957212030126101</v>
      </c>
      <c r="AK12" s="163">
        <v>56.171535114978198</v>
      </c>
      <c r="AL12" s="170">
        <v>52.399016437161102</v>
      </c>
      <c r="AM12" s="163"/>
      <c r="AN12" s="171">
        <v>64.506469292050298</v>
      </c>
      <c r="AO12" s="172">
        <v>63.793999660997699</v>
      </c>
      <c r="AP12" s="173">
        <v>64.150234476524005</v>
      </c>
      <c r="AQ12" s="163"/>
      <c r="AR12" s="174">
        <v>55.756518145555098</v>
      </c>
      <c r="AS12" s="168"/>
      <c r="AT12" s="169">
        <v>-3.3783769707383402</v>
      </c>
      <c r="AU12" s="163">
        <v>-3.6679924130791801</v>
      </c>
      <c r="AV12" s="163">
        <v>-1.8659524157668499</v>
      </c>
      <c r="AW12" s="163">
        <v>-1.6126544746112601</v>
      </c>
      <c r="AX12" s="163">
        <v>-2.4150418636731099</v>
      </c>
      <c r="AY12" s="170">
        <v>-2.5341266316471298</v>
      </c>
      <c r="AZ12" s="163"/>
      <c r="BA12" s="171">
        <v>3.2044436814480299</v>
      </c>
      <c r="BB12" s="172">
        <v>6.1835456039492103</v>
      </c>
      <c r="BC12" s="173">
        <v>4.6645324647795601</v>
      </c>
      <c r="BD12" s="163"/>
      <c r="BE12" s="174">
        <v>-0.28005760377765399</v>
      </c>
    </row>
    <row r="13" spans="1:57">
      <c r="A13" s="34" t="s">
        <v>22</v>
      </c>
      <c r="B13" s="2" t="s">
        <v>83</v>
      </c>
      <c r="C13" s="3"/>
      <c r="D13" s="24" t="s">
        <v>16</v>
      </c>
      <c r="E13" s="27" t="s">
        <v>17</v>
      </c>
      <c r="F13" s="3"/>
      <c r="G13" s="169">
        <v>55.3133347392098</v>
      </c>
      <c r="H13" s="163">
        <v>73.151272318290395</v>
      </c>
      <c r="I13" s="163">
        <v>81.131379164909305</v>
      </c>
      <c r="J13" s="163">
        <v>79.485624912132707</v>
      </c>
      <c r="K13" s="163">
        <v>73.383241951356595</v>
      </c>
      <c r="L13" s="170">
        <v>72.492970617179793</v>
      </c>
      <c r="M13" s="163"/>
      <c r="N13" s="171">
        <v>82.681358076760802</v>
      </c>
      <c r="O13" s="172">
        <v>91.076198509770805</v>
      </c>
      <c r="P13" s="173">
        <v>86.878778293265796</v>
      </c>
      <c r="Q13" s="163"/>
      <c r="R13" s="174">
        <v>76.603201381775804</v>
      </c>
      <c r="S13" s="168"/>
      <c r="T13" s="169">
        <v>-12.580009607305399</v>
      </c>
      <c r="U13" s="163">
        <v>-1.69682493423347</v>
      </c>
      <c r="V13" s="163">
        <v>6.2269123709375398</v>
      </c>
      <c r="W13" s="163">
        <v>11.378110254188201</v>
      </c>
      <c r="X13" s="163">
        <v>10.722762835307099</v>
      </c>
      <c r="Y13" s="170">
        <v>3.0594227321494798</v>
      </c>
      <c r="Z13" s="163"/>
      <c r="AA13" s="171">
        <v>11.190552663337799</v>
      </c>
      <c r="AB13" s="172">
        <v>24.182445744107699</v>
      </c>
      <c r="AC13" s="173">
        <v>17.641664701887301</v>
      </c>
      <c r="AD13" s="163"/>
      <c r="AE13" s="174">
        <v>7.3721658767347904</v>
      </c>
      <c r="AF13" s="30"/>
      <c r="AG13" s="169">
        <v>55.978050752143901</v>
      </c>
      <c r="AH13" s="163">
        <v>72.185830521580201</v>
      </c>
      <c r="AI13" s="163">
        <v>78.845951075495506</v>
      </c>
      <c r="AJ13" s="163">
        <v>75.799152959370105</v>
      </c>
      <c r="AK13" s="163">
        <v>67.653855616476804</v>
      </c>
      <c r="AL13" s="170">
        <v>70.092568185013306</v>
      </c>
      <c r="AM13" s="163"/>
      <c r="AN13" s="171">
        <v>71.267837058906196</v>
      </c>
      <c r="AO13" s="172">
        <v>75.478657036412201</v>
      </c>
      <c r="AP13" s="173">
        <v>73.373247047659206</v>
      </c>
      <c r="AQ13" s="163"/>
      <c r="AR13" s="174">
        <v>71.029905002912102</v>
      </c>
      <c r="AS13" s="168"/>
      <c r="AT13" s="169">
        <v>-6.2435385404010599</v>
      </c>
      <c r="AU13" s="163">
        <v>-5.65652844132814</v>
      </c>
      <c r="AV13" s="163">
        <v>-4.2447887600649397</v>
      </c>
      <c r="AW13" s="163">
        <v>-4.9941056496957001</v>
      </c>
      <c r="AX13" s="163">
        <v>-4.6112399790123897</v>
      </c>
      <c r="AY13" s="170">
        <v>-5.0927568267106302</v>
      </c>
      <c r="AZ13" s="163"/>
      <c r="BA13" s="171">
        <v>-1.0747573724741899</v>
      </c>
      <c r="BB13" s="172">
        <v>0.61049747229995099</v>
      </c>
      <c r="BC13" s="173">
        <v>-0.21506375578748499</v>
      </c>
      <c r="BD13" s="163"/>
      <c r="BE13" s="174">
        <v>-3.7034808238169901</v>
      </c>
    </row>
    <row r="14" spans="1:57">
      <c r="A14" s="21" t="s">
        <v>23</v>
      </c>
      <c r="B14" s="3" t="str">
        <f t="shared" si="0"/>
        <v>Arlington, VA</v>
      </c>
      <c r="C14" s="3"/>
      <c r="D14" s="24" t="s">
        <v>16</v>
      </c>
      <c r="E14" s="27" t="s">
        <v>17</v>
      </c>
      <c r="F14" s="3"/>
      <c r="G14" s="169">
        <v>65.091946734305594</v>
      </c>
      <c r="H14" s="163">
        <v>85.172268019446193</v>
      </c>
      <c r="I14" s="163">
        <v>92.221517649545504</v>
      </c>
      <c r="J14" s="163">
        <v>88.406256605368796</v>
      </c>
      <c r="K14" s="163">
        <v>81.959416613823706</v>
      </c>
      <c r="L14" s="170">
        <v>82.570281124497896</v>
      </c>
      <c r="M14" s="163"/>
      <c r="N14" s="171">
        <v>90.6785034876347</v>
      </c>
      <c r="O14" s="172">
        <v>96.163601775523105</v>
      </c>
      <c r="P14" s="173">
        <v>93.421052631578902</v>
      </c>
      <c r="Q14" s="163"/>
      <c r="R14" s="174">
        <v>85.6705015550925</v>
      </c>
      <c r="S14" s="168"/>
      <c r="T14" s="169">
        <v>-7.06082089733495</v>
      </c>
      <c r="U14" s="163">
        <v>5.85914614573898</v>
      </c>
      <c r="V14" s="163">
        <v>10.5107503782635</v>
      </c>
      <c r="W14" s="163">
        <v>10.5734209600251</v>
      </c>
      <c r="X14" s="163">
        <v>15.8790176252632</v>
      </c>
      <c r="Y14" s="170">
        <v>7.3382644802074299</v>
      </c>
      <c r="Z14" s="163"/>
      <c r="AA14" s="171">
        <v>12.328227991073099</v>
      </c>
      <c r="AB14" s="172">
        <v>19.443499731945401</v>
      </c>
      <c r="AC14" s="173">
        <v>15.881083010848201</v>
      </c>
      <c r="AD14" s="163"/>
      <c r="AE14" s="174">
        <v>9.8616294774350006</v>
      </c>
      <c r="AF14" s="30"/>
      <c r="AG14" s="169">
        <v>63.752377932783702</v>
      </c>
      <c r="AH14" s="163">
        <v>82.157577679137603</v>
      </c>
      <c r="AI14" s="163">
        <v>89.135489325723896</v>
      </c>
      <c r="AJ14" s="163">
        <v>81.692559712534305</v>
      </c>
      <c r="AK14" s="163">
        <v>71.8109279222151</v>
      </c>
      <c r="AL14" s="170">
        <v>77.709786514478907</v>
      </c>
      <c r="AM14" s="163"/>
      <c r="AN14" s="171">
        <v>73.686852673853295</v>
      </c>
      <c r="AO14" s="172">
        <v>78.614457831325296</v>
      </c>
      <c r="AP14" s="173">
        <v>76.150655252589303</v>
      </c>
      <c r="AQ14" s="163"/>
      <c r="AR14" s="174">
        <v>77.264320439653304</v>
      </c>
      <c r="AS14" s="168"/>
      <c r="AT14" s="169">
        <v>-7.2414266204480704</v>
      </c>
      <c r="AU14" s="163">
        <v>-7.4883101029711403</v>
      </c>
      <c r="AV14" s="163">
        <v>-4.0642795619193199</v>
      </c>
      <c r="AW14" s="163">
        <v>-9.3339109978090598</v>
      </c>
      <c r="AX14" s="163">
        <v>-8.9016343688338306</v>
      </c>
      <c r="AY14" s="170">
        <v>-7.3514468249432401</v>
      </c>
      <c r="AZ14" s="163"/>
      <c r="BA14" s="171">
        <v>-3.7437864930269802</v>
      </c>
      <c r="BB14" s="172">
        <v>-1.8445957744019501</v>
      </c>
      <c r="BC14" s="173">
        <v>-2.7727373589651498</v>
      </c>
      <c r="BD14" s="163"/>
      <c r="BE14" s="174">
        <v>-6.1063071848420396</v>
      </c>
    </row>
    <row r="15" spans="1:57">
      <c r="A15" s="21" t="s">
        <v>24</v>
      </c>
      <c r="B15" s="3" t="str">
        <f t="shared" si="0"/>
        <v>Suburban Virginia Area</v>
      </c>
      <c r="C15" s="3"/>
      <c r="D15" s="24" t="s">
        <v>16</v>
      </c>
      <c r="E15" s="27" t="s">
        <v>17</v>
      </c>
      <c r="F15" s="3"/>
      <c r="G15" s="169">
        <v>47.332242225859197</v>
      </c>
      <c r="H15" s="163">
        <v>63.4206219312602</v>
      </c>
      <c r="I15" s="163">
        <v>73.0278232405891</v>
      </c>
      <c r="J15" s="163">
        <v>70.376432078559702</v>
      </c>
      <c r="K15" s="163">
        <v>65.1391162029459</v>
      </c>
      <c r="L15" s="170">
        <v>63.8592471358428</v>
      </c>
      <c r="M15" s="163"/>
      <c r="N15" s="171">
        <v>70.916530278232401</v>
      </c>
      <c r="O15" s="172">
        <v>77.872340425531902</v>
      </c>
      <c r="P15" s="173">
        <v>74.394435351882095</v>
      </c>
      <c r="Q15" s="163"/>
      <c r="R15" s="174">
        <v>66.869300911854097</v>
      </c>
      <c r="S15" s="168"/>
      <c r="T15" s="169">
        <v>-2.9252975186900101</v>
      </c>
      <c r="U15" s="163">
        <v>-2.3979267312279702</v>
      </c>
      <c r="V15" s="163">
        <v>6.4720966608447403</v>
      </c>
      <c r="W15" s="163">
        <v>3.1468798623276699</v>
      </c>
      <c r="X15" s="163">
        <v>21.914298194569</v>
      </c>
      <c r="Y15" s="170">
        <v>5.0366230428882597</v>
      </c>
      <c r="Z15" s="163"/>
      <c r="AA15" s="171">
        <v>23.303322454796501</v>
      </c>
      <c r="AB15" s="172">
        <v>40.920623140734897</v>
      </c>
      <c r="AC15" s="173">
        <v>31.935901861014599</v>
      </c>
      <c r="AD15" s="163"/>
      <c r="AE15" s="174">
        <v>12.315474691408401</v>
      </c>
      <c r="AF15" s="30"/>
      <c r="AG15" s="169">
        <v>48.5556464811783</v>
      </c>
      <c r="AH15" s="163">
        <v>63.371522094926299</v>
      </c>
      <c r="AI15" s="163">
        <v>69.226677577741398</v>
      </c>
      <c r="AJ15" s="163">
        <v>69.275777414075193</v>
      </c>
      <c r="AK15" s="163">
        <v>62.626841243862501</v>
      </c>
      <c r="AL15" s="170">
        <v>62.6112929623567</v>
      </c>
      <c r="AM15" s="163"/>
      <c r="AN15" s="171">
        <v>61.039279869067101</v>
      </c>
      <c r="AO15" s="172">
        <v>65.871522094926306</v>
      </c>
      <c r="AP15" s="173">
        <v>63.455400981996704</v>
      </c>
      <c r="AQ15" s="163"/>
      <c r="AR15" s="174">
        <v>62.852466682253898</v>
      </c>
      <c r="AS15" s="168"/>
      <c r="AT15" s="169">
        <v>-1.02957624179319</v>
      </c>
      <c r="AU15" s="163">
        <v>-4.4079196094273403</v>
      </c>
      <c r="AV15" s="163">
        <v>-3.6148009709045001</v>
      </c>
      <c r="AW15" s="163">
        <v>-3.0891038379962499</v>
      </c>
      <c r="AX15" s="163">
        <v>5.9047088170502997</v>
      </c>
      <c r="AY15" s="170">
        <v>-1.4915228301641399</v>
      </c>
      <c r="AZ15" s="163"/>
      <c r="BA15" s="171">
        <v>1.88329939565913</v>
      </c>
      <c r="BB15" s="172">
        <v>6.2203235256523399</v>
      </c>
      <c r="BC15" s="173">
        <v>4.0892158788314799</v>
      </c>
      <c r="BD15" s="163"/>
      <c r="BE15" s="174">
        <v>5.5892317027807698E-2</v>
      </c>
    </row>
    <row r="16" spans="1:57">
      <c r="A16" s="21" t="s">
        <v>25</v>
      </c>
      <c r="B16" s="3" t="str">
        <f t="shared" si="0"/>
        <v>Alexandria, VA</v>
      </c>
      <c r="C16" s="3"/>
      <c r="D16" s="24" t="s">
        <v>16</v>
      </c>
      <c r="E16" s="27" t="s">
        <v>17</v>
      </c>
      <c r="F16" s="3"/>
      <c r="G16" s="169">
        <v>56.144829987234502</v>
      </c>
      <c r="H16" s="163">
        <v>74.341418126958303</v>
      </c>
      <c r="I16" s="163">
        <v>80.712544969246807</v>
      </c>
      <c r="J16" s="163">
        <v>78.368341650226199</v>
      </c>
      <c r="K16" s="163">
        <v>74.144133689218904</v>
      </c>
      <c r="L16" s="170">
        <v>72.742253684576895</v>
      </c>
      <c r="M16" s="163"/>
      <c r="N16" s="171">
        <v>86.178484391319401</v>
      </c>
      <c r="O16" s="172">
        <v>94.719740048740803</v>
      </c>
      <c r="P16" s="173">
        <v>90.449112220030102</v>
      </c>
      <c r="Q16" s="163"/>
      <c r="R16" s="174">
        <v>77.801356123277898</v>
      </c>
      <c r="S16" s="168"/>
      <c r="T16" s="169">
        <v>-10.832497103684799</v>
      </c>
      <c r="U16" s="163">
        <v>-0.76539998768155304</v>
      </c>
      <c r="V16" s="163">
        <v>4.3671331256851698</v>
      </c>
      <c r="W16" s="163">
        <v>6.5654187226515397</v>
      </c>
      <c r="X16" s="163">
        <v>14.8599784908887</v>
      </c>
      <c r="Y16" s="170">
        <v>2.9446825921906901</v>
      </c>
      <c r="Z16" s="163"/>
      <c r="AA16" s="171">
        <v>18.034290417528101</v>
      </c>
      <c r="AB16" s="172">
        <v>28.882447250972501</v>
      </c>
      <c r="AC16" s="173">
        <v>23.476204042774299</v>
      </c>
      <c r="AD16" s="163"/>
      <c r="AE16" s="174">
        <v>8.9628668693793401</v>
      </c>
      <c r="AF16" s="30"/>
      <c r="AG16" s="169">
        <v>52.663339909481202</v>
      </c>
      <c r="AH16" s="163">
        <v>69.870604618776795</v>
      </c>
      <c r="AI16" s="163">
        <v>76.349077405129293</v>
      </c>
      <c r="AJ16" s="163">
        <v>73.485551816177306</v>
      </c>
      <c r="AK16" s="163">
        <v>66.174422652895402</v>
      </c>
      <c r="AL16" s="170">
        <v>67.708599280491995</v>
      </c>
      <c r="AM16" s="163"/>
      <c r="AN16" s="171">
        <v>70.166531275385793</v>
      </c>
      <c r="AO16" s="172">
        <v>75.310432865266307</v>
      </c>
      <c r="AP16" s="173">
        <v>72.738482070326</v>
      </c>
      <c r="AQ16" s="163"/>
      <c r="AR16" s="174">
        <v>69.145708649016001</v>
      </c>
      <c r="AS16" s="168"/>
      <c r="AT16" s="169">
        <v>-10.6602180646611</v>
      </c>
      <c r="AU16" s="163">
        <v>-9.5973371981742606</v>
      </c>
      <c r="AV16" s="163">
        <v>-9.7646939357672196</v>
      </c>
      <c r="AW16" s="163">
        <v>-10.9383365599878</v>
      </c>
      <c r="AX16" s="163">
        <v>-8.5771428944415007</v>
      </c>
      <c r="AY16" s="170">
        <v>-9.8997180239893297</v>
      </c>
      <c r="AZ16" s="163"/>
      <c r="BA16" s="171">
        <v>-1.0173044901488999</v>
      </c>
      <c r="BB16" s="172">
        <v>-0.55587710553381897</v>
      </c>
      <c r="BC16" s="173">
        <v>-0.778968903047912</v>
      </c>
      <c r="BD16" s="163"/>
      <c r="BE16" s="174">
        <v>-7.3396490129463698</v>
      </c>
    </row>
    <row r="17" spans="1:57">
      <c r="A17" s="21" t="s">
        <v>26</v>
      </c>
      <c r="B17" s="3" t="str">
        <f t="shared" si="0"/>
        <v>Fairfax/Tysons Corner, VA</v>
      </c>
      <c r="C17" s="3"/>
      <c r="D17" s="24" t="s">
        <v>16</v>
      </c>
      <c r="E17" s="27" t="s">
        <v>17</v>
      </c>
      <c r="F17" s="3"/>
      <c r="G17" s="169">
        <v>49.560998151571098</v>
      </c>
      <c r="H17" s="163">
        <v>72.885859519408498</v>
      </c>
      <c r="I17" s="163">
        <v>83.6529574861367</v>
      </c>
      <c r="J17" s="163">
        <v>84.011090573012893</v>
      </c>
      <c r="K17" s="163">
        <v>74.930683918669104</v>
      </c>
      <c r="L17" s="170">
        <v>73.008317929759698</v>
      </c>
      <c r="M17" s="163"/>
      <c r="N17" s="171">
        <v>79.829020332717107</v>
      </c>
      <c r="O17" s="172">
        <v>93.160813308687594</v>
      </c>
      <c r="P17" s="173">
        <v>86.4949168207024</v>
      </c>
      <c r="Q17" s="163"/>
      <c r="R17" s="174">
        <v>76.861631898600393</v>
      </c>
      <c r="S17" s="168"/>
      <c r="T17" s="169">
        <v>-13.774284453241</v>
      </c>
      <c r="U17" s="163">
        <v>4.0967338032381999</v>
      </c>
      <c r="V17" s="163">
        <v>13.3417885637233</v>
      </c>
      <c r="W17" s="163">
        <v>20.205426401858301</v>
      </c>
      <c r="X17" s="163">
        <v>19.8473113606222</v>
      </c>
      <c r="Y17" s="170">
        <v>9.3878979986039504</v>
      </c>
      <c r="Z17" s="163"/>
      <c r="AA17" s="171">
        <v>13.748753098697</v>
      </c>
      <c r="AB17" s="172">
        <v>33.652683981536597</v>
      </c>
      <c r="AC17" s="173">
        <v>23.666820510450101</v>
      </c>
      <c r="AD17" s="163"/>
      <c r="AE17" s="174">
        <v>13.605388496851701</v>
      </c>
      <c r="AF17" s="30"/>
      <c r="AG17" s="169">
        <v>49.754505545286499</v>
      </c>
      <c r="AH17" s="163">
        <v>70.170979667282793</v>
      </c>
      <c r="AI17" s="163">
        <v>80.975623844731899</v>
      </c>
      <c r="AJ17" s="163">
        <v>79.104089648798507</v>
      </c>
      <c r="AK17" s="163">
        <v>67.588955637707897</v>
      </c>
      <c r="AL17" s="170">
        <v>69.518830868761498</v>
      </c>
      <c r="AM17" s="163"/>
      <c r="AN17" s="171">
        <v>67.025762476894599</v>
      </c>
      <c r="AO17" s="172">
        <v>71.970309611829904</v>
      </c>
      <c r="AP17" s="173">
        <v>69.498036044362195</v>
      </c>
      <c r="AQ17" s="163"/>
      <c r="AR17" s="174">
        <v>69.512889490361701</v>
      </c>
      <c r="AS17" s="168"/>
      <c r="AT17" s="169">
        <v>-5.9400186264205201</v>
      </c>
      <c r="AU17" s="163">
        <v>-5.0408838156919797</v>
      </c>
      <c r="AV17" s="163">
        <v>-2.9195063484613399</v>
      </c>
      <c r="AW17" s="163">
        <v>-3.25601315691994</v>
      </c>
      <c r="AX17" s="163">
        <v>0.70611025712772502</v>
      </c>
      <c r="AY17" s="170">
        <v>-3.1999903515954</v>
      </c>
      <c r="AZ17" s="163"/>
      <c r="BA17" s="171">
        <v>-3.0008936909387098</v>
      </c>
      <c r="BB17" s="172">
        <v>0.15841413654577599</v>
      </c>
      <c r="BC17" s="173">
        <v>-1.39034150310406</v>
      </c>
      <c r="BD17" s="163"/>
      <c r="BE17" s="174">
        <v>-2.6898707030935101</v>
      </c>
    </row>
    <row r="18" spans="1:57">
      <c r="A18" s="21" t="s">
        <v>27</v>
      </c>
      <c r="B18" s="3" t="str">
        <f t="shared" si="0"/>
        <v>I-95 Fredericksburg, VA</v>
      </c>
      <c r="C18" s="3"/>
      <c r="D18" s="24" t="s">
        <v>16</v>
      </c>
      <c r="E18" s="27" t="s">
        <v>17</v>
      </c>
      <c r="F18" s="3"/>
      <c r="G18" s="169">
        <v>50.983208130799802</v>
      </c>
      <c r="H18" s="163">
        <v>57.832523199292901</v>
      </c>
      <c r="I18" s="163">
        <v>60.760053026955298</v>
      </c>
      <c r="J18" s="163">
        <v>64.858594785682698</v>
      </c>
      <c r="K18" s="163">
        <v>64.438798055678305</v>
      </c>
      <c r="L18" s="170">
        <v>59.774635439681802</v>
      </c>
      <c r="M18" s="163"/>
      <c r="N18" s="171">
        <v>77.629253203711798</v>
      </c>
      <c r="O18" s="172">
        <v>86.301369863013605</v>
      </c>
      <c r="P18" s="173">
        <v>81.965311533362694</v>
      </c>
      <c r="Q18" s="163"/>
      <c r="R18" s="174">
        <v>66.114828609304894</v>
      </c>
      <c r="S18" s="168"/>
      <c r="T18" s="169">
        <v>-4.6791222313856196</v>
      </c>
      <c r="U18" s="163">
        <v>-5.4417961486228803</v>
      </c>
      <c r="V18" s="163">
        <v>-5.7252949428286701</v>
      </c>
      <c r="W18" s="163">
        <v>-2.2226969373582901</v>
      </c>
      <c r="X18" s="163">
        <v>-3.5874563653791498E-2</v>
      </c>
      <c r="Y18" s="170">
        <v>-3.55555782517972</v>
      </c>
      <c r="Z18" s="163"/>
      <c r="AA18" s="171">
        <v>17.4516883577977</v>
      </c>
      <c r="AB18" s="172">
        <v>36.994853295601203</v>
      </c>
      <c r="AC18" s="173">
        <v>26.9887239801416</v>
      </c>
      <c r="AD18" s="163"/>
      <c r="AE18" s="174">
        <v>5.4265423652706897</v>
      </c>
      <c r="AF18" s="30"/>
      <c r="AG18" s="169">
        <v>51.612903225806399</v>
      </c>
      <c r="AH18" s="163">
        <v>59.655324790101602</v>
      </c>
      <c r="AI18" s="163">
        <v>64.549270879363604</v>
      </c>
      <c r="AJ18" s="163">
        <v>67.794410075121505</v>
      </c>
      <c r="AK18" s="163">
        <v>67.029385771100294</v>
      </c>
      <c r="AL18" s="170">
        <v>62.128258948298701</v>
      </c>
      <c r="AM18" s="163"/>
      <c r="AN18" s="171">
        <v>78.419133893062295</v>
      </c>
      <c r="AO18" s="172">
        <v>81.675320371188604</v>
      </c>
      <c r="AP18" s="173">
        <v>80.0472271321254</v>
      </c>
      <c r="AQ18" s="163"/>
      <c r="AR18" s="174">
        <v>67.247964143677706</v>
      </c>
      <c r="AS18" s="168"/>
      <c r="AT18" s="169">
        <v>-3.0427333144362301</v>
      </c>
      <c r="AU18" s="163">
        <v>-4.6719043394129001</v>
      </c>
      <c r="AV18" s="163">
        <v>-3.5983034709013699</v>
      </c>
      <c r="AW18" s="163">
        <v>-2.9740926248772501</v>
      </c>
      <c r="AX18" s="163">
        <v>-3.17721191163665</v>
      </c>
      <c r="AY18" s="170">
        <v>-3.4890781825600401</v>
      </c>
      <c r="AZ18" s="163"/>
      <c r="BA18" s="171">
        <v>5.4595644677755901</v>
      </c>
      <c r="BB18" s="172">
        <v>9.42641118228393</v>
      </c>
      <c r="BC18" s="173">
        <v>7.44671591532334</v>
      </c>
      <c r="BD18" s="163"/>
      <c r="BE18" s="174">
        <v>-2.86334755173508E-2</v>
      </c>
    </row>
    <row r="19" spans="1:57">
      <c r="A19" s="21" t="s">
        <v>28</v>
      </c>
      <c r="B19" s="3" t="str">
        <f t="shared" si="0"/>
        <v>Dulles Airport Area, VA</v>
      </c>
      <c r="C19" s="3"/>
      <c r="D19" s="24" t="s">
        <v>16</v>
      </c>
      <c r="E19" s="27" t="s">
        <v>17</v>
      </c>
      <c r="F19" s="3"/>
      <c r="G19" s="169">
        <v>55.989270187771702</v>
      </c>
      <c r="H19" s="163">
        <v>75.1549347886411</v>
      </c>
      <c r="I19" s="163">
        <v>82.776801405975306</v>
      </c>
      <c r="J19" s="163">
        <v>81.759319211913706</v>
      </c>
      <c r="K19" s="163">
        <v>72.028489501433697</v>
      </c>
      <c r="L19" s="170">
        <v>73.541763019147098</v>
      </c>
      <c r="M19" s="163"/>
      <c r="N19" s="171">
        <v>71.316251965590595</v>
      </c>
      <c r="O19" s="172">
        <v>82.138562575154907</v>
      </c>
      <c r="P19" s="173">
        <v>76.727407270372694</v>
      </c>
      <c r="Q19" s="163"/>
      <c r="R19" s="174">
        <v>74.451947090925898</v>
      </c>
      <c r="S19" s="168"/>
      <c r="T19" s="169">
        <v>-5.5164260733969197</v>
      </c>
      <c r="U19" s="163">
        <v>4.66094089060178</v>
      </c>
      <c r="V19" s="163">
        <v>6.7963579025569203</v>
      </c>
      <c r="W19" s="163">
        <v>6.8170458708631996</v>
      </c>
      <c r="X19" s="163">
        <v>16.3002506240028</v>
      </c>
      <c r="Y19" s="170">
        <v>5.9527231383383503</v>
      </c>
      <c r="Z19" s="163"/>
      <c r="AA19" s="171">
        <v>10.626240173816299</v>
      </c>
      <c r="AB19" s="172">
        <v>35.530556686067101</v>
      </c>
      <c r="AC19" s="173">
        <v>22.694020090143301</v>
      </c>
      <c r="AD19" s="163"/>
      <c r="AE19" s="174">
        <v>10.3877154091295</v>
      </c>
      <c r="AF19" s="30"/>
      <c r="AG19" s="169">
        <v>54.4052354083803</v>
      </c>
      <c r="AH19" s="163">
        <v>72.000739987050196</v>
      </c>
      <c r="AI19" s="163">
        <v>81.171954490796395</v>
      </c>
      <c r="AJ19" s="163">
        <v>81.389325686800404</v>
      </c>
      <c r="AK19" s="163">
        <v>72.139487558967701</v>
      </c>
      <c r="AL19" s="170">
        <v>72.221348626399006</v>
      </c>
      <c r="AM19" s="163"/>
      <c r="AN19" s="171">
        <v>68.423365091110895</v>
      </c>
      <c r="AO19" s="172">
        <v>70.356581259827905</v>
      </c>
      <c r="AP19" s="173">
        <v>69.389973175469393</v>
      </c>
      <c r="AQ19" s="163"/>
      <c r="AR19" s="174">
        <v>71.412384211847694</v>
      </c>
      <c r="AS19" s="168"/>
      <c r="AT19" s="169">
        <v>-5.6638855750408004</v>
      </c>
      <c r="AU19" s="163">
        <v>-6.7471219431803497</v>
      </c>
      <c r="AV19" s="163">
        <v>-4.8121756175671404</v>
      </c>
      <c r="AW19" s="163">
        <v>-4.0234602320813497</v>
      </c>
      <c r="AX19" s="163">
        <v>2.56127376148904E-3</v>
      </c>
      <c r="AY19" s="170">
        <v>-4.2401980681576799</v>
      </c>
      <c r="AZ19" s="163"/>
      <c r="BA19" s="171">
        <v>0.73585850017333498</v>
      </c>
      <c r="BB19" s="172">
        <v>1.75943469608729</v>
      </c>
      <c r="BC19" s="173">
        <v>1.2521891746351801</v>
      </c>
      <c r="BD19" s="163"/>
      <c r="BE19" s="174">
        <v>-2.7760495449199301</v>
      </c>
    </row>
    <row r="20" spans="1:57">
      <c r="A20" s="21" t="s">
        <v>29</v>
      </c>
      <c r="B20" s="3" t="str">
        <f t="shared" si="0"/>
        <v>Williamsburg, VA</v>
      </c>
      <c r="C20" s="3"/>
      <c r="D20" s="24" t="s">
        <v>16</v>
      </c>
      <c r="E20" s="27" t="s">
        <v>17</v>
      </c>
      <c r="F20" s="3"/>
      <c r="G20" s="169">
        <v>40.443505807814098</v>
      </c>
      <c r="H20" s="163">
        <v>48.284054910242801</v>
      </c>
      <c r="I20" s="163">
        <v>47.043294614572297</v>
      </c>
      <c r="J20" s="163">
        <v>50.6731784582893</v>
      </c>
      <c r="K20" s="163">
        <v>55.1874340021119</v>
      </c>
      <c r="L20" s="170">
        <v>48.326293558606103</v>
      </c>
      <c r="M20" s="163"/>
      <c r="N20" s="171">
        <v>67.172650475184696</v>
      </c>
      <c r="O20" s="172">
        <v>70.234952481520494</v>
      </c>
      <c r="P20" s="173">
        <v>68.703801478352602</v>
      </c>
      <c r="Q20" s="163"/>
      <c r="R20" s="174">
        <v>54.148438678533701</v>
      </c>
      <c r="S20" s="168"/>
      <c r="T20" s="169">
        <v>-19.597089676892999</v>
      </c>
      <c r="U20" s="163">
        <v>-22.043495453454</v>
      </c>
      <c r="V20" s="163">
        <v>-18.7955782071096</v>
      </c>
      <c r="W20" s="163">
        <v>-8.1728929266293804</v>
      </c>
      <c r="X20" s="163">
        <v>-6.3456251052565102</v>
      </c>
      <c r="Y20" s="170">
        <v>-15.0023291155783</v>
      </c>
      <c r="Z20" s="163"/>
      <c r="AA20" s="171">
        <v>-1.0223626556582699</v>
      </c>
      <c r="AB20" s="172">
        <v>13.902576302020201</v>
      </c>
      <c r="AC20" s="173">
        <v>6.0826684103909798</v>
      </c>
      <c r="AD20" s="163"/>
      <c r="AE20" s="174">
        <v>-8.4023880902108701</v>
      </c>
      <c r="AF20" s="30"/>
      <c r="AG20" s="169">
        <v>37.981784582893297</v>
      </c>
      <c r="AH20" s="163">
        <v>45.040258711721201</v>
      </c>
      <c r="AI20" s="163">
        <v>45.984028511087601</v>
      </c>
      <c r="AJ20" s="163">
        <v>45.759635691657799</v>
      </c>
      <c r="AK20" s="163">
        <v>48.3071541710665</v>
      </c>
      <c r="AL20" s="170">
        <v>44.614572333685302</v>
      </c>
      <c r="AM20" s="163"/>
      <c r="AN20" s="171">
        <v>64.786826821541695</v>
      </c>
      <c r="AO20" s="172">
        <v>69.106388595564894</v>
      </c>
      <c r="AP20" s="173">
        <v>66.946607708553302</v>
      </c>
      <c r="AQ20" s="163"/>
      <c r="AR20" s="174">
        <v>50.995153869361801</v>
      </c>
      <c r="AS20" s="168"/>
      <c r="AT20" s="169">
        <v>-3.89772008170055</v>
      </c>
      <c r="AU20" s="163">
        <v>-3.44227946473513</v>
      </c>
      <c r="AV20" s="163">
        <v>-5.3306446174320596</v>
      </c>
      <c r="AW20" s="163">
        <v>-4.6362202170578</v>
      </c>
      <c r="AX20" s="163">
        <v>-4.5105671754338204</v>
      </c>
      <c r="AY20" s="170">
        <v>-4.3897469518363303</v>
      </c>
      <c r="AZ20" s="163"/>
      <c r="BA20" s="171">
        <v>0.79856570951607098</v>
      </c>
      <c r="BB20" s="172">
        <v>4.6682477811599599</v>
      </c>
      <c r="BC20" s="173">
        <v>2.75940287668648</v>
      </c>
      <c r="BD20" s="163"/>
      <c r="BE20" s="174">
        <v>-1.8279039260808401</v>
      </c>
    </row>
    <row r="21" spans="1:57">
      <c r="A21" s="21" t="s">
        <v>30</v>
      </c>
      <c r="B21" s="3" t="str">
        <f t="shared" si="0"/>
        <v>Virginia Beach, VA</v>
      </c>
      <c r="C21" s="3"/>
      <c r="D21" s="24" t="s">
        <v>16</v>
      </c>
      <c r="E21" s="27" t="s">
        <v>17</v>
      </c>
      <c r="F21" s="3"/>
      <c r="G21" s="169">
        <v>39.515494730218599</v>
      </c>
      <c r="H21" s="163">
        <v>42.622306119238601</v>
      </c>
      <c r="I21" s="163">
        <v>47.9707409155261</v>
      </c>
      <c r="J21" s="163">
        <v>54.0899795501022</v>
      </c>
      <c r="K21" s="163">
        <v>69.395941481831002</v>
      </c>
      <c r="L21" s="170">
        <v>50.718892559383299</v>
      </c>
      <c r="M21" s="163"/>
      <c r="N21" s="171">
        <v>80.257983325467904</v>
      </c>
      <c r="O21" s="172">
        <v>85.873839861569905</v>
      </c>
      <c r="P21" s="173">
        <v>83.065911593518905</v>
      </c>
      <c r="Q21" s="163"/>
      <c r="R21" s="174">
        <v>59.960897997707796</v>
      </c>
      <c r="S21" s="168"/>
      <c r="T21" s="169">
        <v>-21.4506808925798</v>
      </c>
      <c r="U21" s="163">
        <v>-30.412561437977701</v>
      </c>
      <c r="V21" s="163">
        <v>-25.3044651186812</v>
      </c>
      <c r="W21" s="163">
        <v>-5.41317846064055</v>
      </c>
      <c r="X21" s="163">
        <v>33.947856699376402</v>
      </c>
      <c r="Y21" s="170">
        <v>-10.9482492676812</v>
      </c>
      <c r="Z21" s="163"/>
      <c r="AA21" s="171">
        <v>23.788231829750501</v>
      </c>
      <c r="AB21" s="172">
        <v>26.6452455697587</v>
      </c>
      <c r="AC21" s="173">
        <v>25.248742943286</v>
      </c>
      <c r="AD21" s="163"/>
      <c r="AE21" s="174">
        <v>0.55407020841705801</v>
      </c>
      <c r="AF21" s="30"/>
      <c r="AG21" s="169">
        <v>40.543888626710697</v>
      </c>
      <c r="AH21" s="163">
        <v>45.970976875884801</v>
      </c>
      <c r="AI21" s="163">
        <v>49.065990246971801</v>
      </c>
      <c r="AJ21" s="163">
        <v>52.743039169419497</v>
      </c>
      <c r="AK21" s="163">
        <v>58.651879817523898</v>
      </c>
      <c r="AL21" s="170">
        <v>49.395154947302103</v>
      </c>
      <c r="AM21" s="163"/>
      <c r="AN21" s="171">
        <v>78.6888469403806</v>
      </c>
      <c r="AO21" s="172">
        <v>82.462246342614407</v>
      </c>
      <c r="AP21" s="173">
        <v>80.575546641497496</v>
      </c>
      <c r="AQ21" s="163"/>
      <c r="AR21" s="174">
        <v>58.303838288500799</v>
      </c>
      <c r="AS21" s="168"/>
      <c r="AT21" s="169">
        <v>-7.7880714618460898</v>
      </c>
      <c r="AU21" s="163">
        <v>-8.5540971364054492</v>
      </c>
      <c r="AV21" s="163">
        <v>-9.3014501810743901</v>
      </c>
      <c r="AW21" s="163">
        <v>-3.0468646649060198</v>
      </c>
      <c r="AX21" s="163">
        <v>7.8148648836887302</v>
      </c>
      <c r="AY21" s="170">
        <v>-3.9521873960982301</v>
      </c>
      <c r="AZ21" s="163"/>
      <c r="BA21" s="171">
        <v>11.9787585256633</v>
      </c>
      <c r="BB21" s="172">
        <v>9.7598256137765507</v>
      </c>
      <c r="BC21" s="173">
        <v>10.8322198734629</v>
      </c>
      <c r="BD21" s="163"/>
      <c r="BE21" s="174">
        <v>1.3880780658968599</v>
      </c>
    </row>
    <row r="22" spans="1:57">
      <c r="A22" s="34" t="s">
        <v>31</v>
      </c>
      <c r="B22" s="3" t="str">
        <f t="shared" si="0"/>
        <v>Norfolk/Portsmouth, VA</v>
      </c>
      <c r="C22" s="3"/>
      <c r="D22" s="24" t="s">
        <v>16</v>
      </c>
      <c r="E22" s="27" t="s">
        <v>17</v>
      </c>
      <c r="F22" s="3"/>
      <c r="G22" s="169">
        <v>48.8241488241488</v>
      </c>
      <c r="H22" s="163">
        <v>55.300105300105301</v>
      </c>
      <c r="I22" s="163">
        <v>59.9333099333099</v>
      </c>
      <c r="J22" s="163">
        <v>63.969813969813899</v>
      </c>
      <c r="K22" s="163">
        <v>63.917163917163897</v>
      </c>
      <c r="L22" s="170">
        <v>58.388908388908298</v>
      </c>
      <c r="M22" s="163"/>
      <c r="N22" s="171">
        <v>67.585117585117501</v>
      </c>
      <c r="O22" s="172">
        <v>72.253422253422201</v>
      </c>
      <c r="P22" s="173">
        <v>69.919269919269894</v>
      </c>
      <c r="Q22" s="163"/>
      <c r="R22" s="174">
        <v>61.683297397583097</v>
      </c>
      <c r="S22" s="168"/>
      <c r="T22" s="169">
        <v>-2.5230151545941002</v>
      </c>
      <c r="U22" s="163">
        <v>-3.2120580874810298</v>
      </c>
      <c r="V22" s="163">
        <v>-5.7433572358945399</v>
      </c>
      <c r="W22" s="163">
        <v>-0.84765963273181999</v>
      </c>
      <c r="X22" s="163">
        <v>5.0516067847090298</v>
      </c>
      <c r="Y22" s="170">
        <v>-1.4262732219057801</v>
      </c>
      <c r="Z22" s="163"/>
      <c r="AA22" s="171">
        <v>0.53838406779583203</v>
      </c>
      <c r="AB22" s="172">
        <v>8.2184713403455092</v>
      </c>
      <c r="AC22" s="173">
        <v>4.3653320673257703</v>
      </c>
      <c r="AD22" s="163"/>
      <c r="AE22" s="174">
        <v>0.37774699075565199</v>
      </c>
      <c r="AF22" s="30"/>
      <c r="AG22" s="169">
        <v>52.562302562302499</v>
      </c>
      <c r="AH22" s="163">
        <v>58.880308880308803</v>
      </c>
      <c r="AI22" s="163">
        <v>64.408564408564402</v>
      </c>
      <c r="AJ22" s="163">
        <v>65.878378378378301</v>
      </c>
      <c r="AK22" s="163">
        <v>65.694103194103107</v>
      </c>
      <c r="AL22" s="170">
        <v>61.484731484731398</v>
      </c>
      <c r="AM22" s="163"/>
      <c r="AN22" s="171">
        <v>72.968585468585403</v>
      </c>
      <c r="AO22" s="172">
        <v>72.007722007721995</v>
      </c>
      <c r="AP22" s="173">
        <v>72.488153738153699</v>
      </c>
      <c r="AQ22" s="163"/>
      <c r="AR22" s="174">
        <v>64.628566414280598</v>
      </c>
      <c r="AS22" s="168"/>
      <c r="AT22" s="169">
        <v>-0.16540045748090401</v>
      </c>
      <c r="AU22" s="163">
        <v>-3.3663231817255399</v>
      </c>
      <c r="AV22" s="163">
        <v>-3.0463673320816098</v>
      </c>
      <c r="AW22" s="163">
        <v>-2.7253216626513601</v>
      </c>
      <c r="AX22" s="163">
        <v>-1.6834699698981599</v>
      </c>
      <c r="AY22" s="170">
        <v>-2.2675059997144502</v>
      </c>
      <c r="AZ22" s="163"/>
      <c r="BA22" s="171">
        <v>2.63673476701101</v>
      </c>
      <c r="BB22" s="172">
        <v>1.2101372751036099</v>
      </c>
      <c r="BC22" s="173">
        <v>1.92317162416624</v>
      </c>
      <c r="BD22" s="163"/>
      <c r="BE22" s="174">
        <v>-0.96258234706011403</v>
      </c>
    </row>
    <row r="23" spans="1:57">
      <c r="A23" s="35" t="s">
        <v>32</v>
      </c>
      <c r="B23" s="3" t="str">
        <f t="shared" si="0"/>
        <v>Newport News/Hampton, VA</v>
      </c>
      <c r="C23" s="3"/>
      <c r="D23" s="24" t="s">
        <v>16</v>
      </c>
      <c r="E23" s="27" t="s">
        <v>17</v>
      </c>
      <c r="F23" s="3"/>
      <c r="G23" s="169">
        <v>54.618757957278198</v>
      </c>
      <c r="H23" s="163">
        <v>58.127033526665699</v>
      </c>
      <c r="I23" s="163">
        <v>60.277266940161198</v>
      </c>
      <c r="J23" s="163">
        <v>59.555807044843597</v>
      </c>
      <c r="K23" s="163">
        <v>59.5982458622153</v>
      </c>
      <c r="L23" s="170">
        <v>58.435422266232798</v>
      </c>
      <c r="M23" s="163"/>
      <c r="N23" s="171">
        <v>68.383081058141101</v>
      </c>
      <c r="O23" s="172">
        <v>72.089404441929503</v>
      </c>
      <c r="P23" s="173">
        <v>70.236242750035302</v>
      </c>
      <c r="Q23" s="163"/>
      <c r="R23" s="174">
        <v>61.807085261604897</v>
      </c>
      <c r="S23" s="168"/>
      <c r="T23" s="169">
        <v>2.41379310344827</v>
      </c>
      <c r="U23" s="163">
        <v>-4.4640781213671197</v>
      </c>
      <c r="V23" s="163">
        <v>-0.58329444703686395</v>
      </c>
      <c r="W23" s="163">
        <v>-4.9232158988256502</v>
      </c>
      <c r="X23" s="163">
        <v>-1.2655261307710299</v>
      </c>
      <c r="Y23" s="170">
        <v>-1.8905567167015001</v>
      </c>
      <c r="Z23" s="163"/>
      <c r="AA23" s="171">
        <v>3.5339473120582499</v>
      </c>
      <c r="AB23" s="172">
        <v>9.7093649085037601</v>
      </c>
      <c r="AC23" s="173">
        <v>6.6136998067425301</v>
      </c>
      <c r="AD23" s="163"/>
      <c r="AE23" s="174">
        <v>0.71790818678785395</v>
      </c>
      <c r="AF23" s="30"/>
      <c r="AG23" s="169">
        <v>51.736454944122201</v>
      </c>
      <c r="AH23" s="163">
        <v>57.847644645635803</v>
      </c>
      <c r="AI23" s="163">
        <v>60.086292261988902</v>
      </c>
      <c r="AJ23" s="163">
        <v>61.126043287593703</v>
      </c>
      <c r="AK23" s="163">
        <v>61.348847078794698</v>
      </c>
      <c r="AL23" s="170">
        <v>58.429056443627097</v>
      </c>
      <c r="AM23" s="163"/>
      <c r="AN23" s="171">
        <v>69.875512802376505</v>
      </c>
      <c r="AO23" s="172">
        <v>72.931107653133296</v>
      </c>
      <c r="AP23" s="173">
        <v>71.403310227754901</v>
      </c>
      <c r="AQ23" s="163"/>
      <c r="AR23" s="174">
        <v>62.135986096235001</v>
      </c>
      <c r="AS23" s="168"/>
      <c r="AT23" s="169">
        <v>2.37945272587304</v>
      </c>
      <c r="AU23" s="163">
        <v>-3.5042180402336101</v>
      </c>
      <c r="AV23" s="163">
        <v>-3.9841763209946301</v>
      </c>
      <c r="AW23" s="163">
        <v>-2.34476524097406</v>
      </c>
      <c r="AX23" s="163">
        <v>0.81362236299180501</v>
      </c>
      <c r="AY23" s="170">
        <v>-1.4718335897711099</v>
      </c>
      <c r="AZ23" s="163"/>
      <c r="BA23" s="171">
        <v>6.6731454486556503</v>
      </c>
      <c r="BB23" s="172">
        <v>6.55712292667803</v>
      </c>
      <c r="BC23" s="173">
        <v>6.61386138613861</v>
      </c>
      <c r="BD23" s="163"/>
      <c r="BE23" s="174">
        <v>1.04423411876828</v>
      </c>
    </row>
    <row r="24" spans="1:57">
      <c r="A24" s="36" t="s">
        <v>33</v>
      </c>
      <c r="B24" s="3" t="str">
        <f t="shared" si="0"/>
        <v>Chesapeake/Suffolk, VA</v>
      </c>
      <c r="C24" s="3"/>
      <c r="D24" s="25" t="s">
        <v>16</v>
      </c>
      <c r="E24" s="28" t="s">
        <v>17</v>
      </c>
      <c r="F24" s="3"/>
      <c r="G24" s="175">
        <v>54.9229738780977</v>
      </c>
      <c r="H24" s="176">
        <v>67.5820495646349</v>
      </c>
      <c r="I24" s="176">
        <v>71.232417950435305</v>
      </c>
      <c r="J24" s="176">
        <v>70.545880776959095</v>
      </c>
      <c r="K24" s="176">
        <v>67.381111855324804</v>
      </c>
      <c r="L24" s="177">
        <v>66.332886805090396</v>
      </c>
      <c r="M24" s="163"/>
      <c r="N24" s="178">
        <v>71.567314132618804</v>
      </c>
      <c r="O24" s="179">
        <v>75.920964501004605</v>
      </c>
      <c r="P24" s="180">
        <v>73.744139316811697</v>
      </c>
      <c r="Q24" s="163"/>
      <c r="R24" s="181">
        <v>68.450387522724995</v>
      </c>
      <c r="S24" s="168"/>
      <c r="T24" s="175">
        <v>-2.4802769156828499</v>
      </c>
      <c r="U24" s="176">
        <v>-3.6554012703230399</v>
      </c>
      <c r="V24" s="176">
        <v>-2.6975545262434402</v>
      </c>
      <c r="W24" s="176">
        <v>4.1707203448495198</v>
      </c>
      <c r="X24" s="176">
        <v>10.6214470465031</v>
      </c>
      <c r="Y24" s="177">
        <v>1.02292618815169</v>
      </c>
      <c r="Z24" s="163"/>
      <c r="AA24" s="178">
        <v>8.12261150459309</v>
      </c>
      <c r="AB24" s="179">
        <v>15.449897639472301</v>
      </c>
      <c r="AC24" s="180">
        <v>11.7743177706921</v>
      </c>
      <c r="AD24" s="163"/>
      <c r="AE24" s="181">
        <v>4.1052542262937104</v>
      </c>
      <c r="AF24" s="31"/>
      <c r="AG24" s="175">
        <v>56.584896182183499</v>
      </c>
      <c r="AH24" s="176">
        <v>68.708137977226997</v>
      </c>
      <c r="AI24" s="176">
        <v>72.308271935699906</v>
      </c>
      <c r="AJ24" s="176">
        <v>71.956630944407195</v>
      </c>
      <c r="AK24" s="176">
        <v>70.219356999330202</v>
      </c>
      <c r="AL24" s="177">
        <v>67.955458807769503</v>
      </c>
      <c r="AM24" s="163"/>
      <c r="AN24" s="178">
        <v>76.900535833891396</v>
      </c>
      <c r="AO24" s="179">
        <v>78.466175485599393</v>
      </c>
      <c r="AP24" s="180">
        <v>77.683355659745402</v>
      </c>
      <c r="AQ24" s="163"/>
      <c r="AR24" s="181">
        <v>70.734857908334106</v>
      </c>
      <c r="AS24" s="40"/>
      <c r="AT24" s="175">
        <v>0.87099058841115395</v>
      </c>
      <c r="AU24" s="176">
        <v>0.48106188936192401</v>
      </c>
      <c r="AV24" s="176">
        <v>0.67582935618223605</v>
      </c>
      <c r="AW24" s="176">
        <v>2.1053706543992301</v>
      </c>
      <c r="AX24" s="176">
        <v>4.4110620599898098</v>
      </c>
      <c r="AY24" s="177">
        <v>1.7223963155919799</v>
      </c>
      <c r="AZ24" s="163"/>
      <c r="BA24" s="178">
        <v>7.4620885248612803</v>
      </c>
      <c r="BB24" s="179">
        <v>7.2529377560700201</v>
      </c>
      <c r="BC24" s="180">
        <v>7.3563574740466802</v>
      </c>
      <c r="BD24" s="163"/>
      <c r="BE24" s="181">
        <v>3.4254962878961401</v>
      </c>
    </row>
    <row r="25" spans="1:57">
      <c r="A25" s="35" t="s">
        <v>105</v>
      </c>
      <c r="B25" s="3" t="s">
        <v>105</v>
      </c>
      <c r="C25" s="9"/>
      <c r="D25" s="23" t="s">
        <v>16</v>
      </c>
      <c r="E25" s="26" t="s">
        <v>17</v>
      </c>
      <c r="F25" s="3"/>
      <c r="G25" s="160">
        <v>42.222963951935903</v>
      </c>
      <c r="H25" s="161">
        <v>58.978638184245597</v>
      </c>
      <c r="I25" s="161">
        <v>72.730307076101397</v>
      </c>
      <c r="J25" s="161">
        <v>72.196261682242906</v>
      </c>
      <c r="K25" s="161">
        <v>84.145527369826397</v>
      </c>
      <c r="L25" s="162">
        <v>66.054739652870396</v>
      </c>
      <c r="M25" s="163"/>
      <c r="N25" s="164">
        <v>95.193591455273605</v>
      </c>
      <c r="O25" s="165">
        <v>96.461949265687494</v>
      </c>
      <c r="P25" s="166">
        <v>95.827770360480599</v>
      </c>
      <c r="Q25" s="163"/>
      <c r="R25" s="167">
        <v>74.5613198550448</v>
      </c>
      <c r="S25" s="168"/>
      <c r="T25" s="160">
        <v>20.591039084842699</v>
      </c>
      <c r="U25" s="161">
        <v>18.193979933110299</v>
      </c>
      <c r="V25" s="161">
        <v>8.3540527100944804</v>
      </c>
      <c r="W25" s="161">
        <v>24.812463935372101</v>
      </c>
      <c r="X25" s="161">
        <v>67.397078353253605</v>
      </c>
      <c r="Y25" s="162">
        <v>26.956633307672501</v>
      </c>
      <c r="Z25" s="163"/>
      <c r="AA25" s="164">
        <v>50.899470899470799</v>
      </c>
      <c r="AB25" s="165">
        <v>50.992685475443999</v>
      </c>
      <c r="AC25" s="166">
        <v>50.946372239747603</v>
      </c>
      <c r="AD25" s="163"/>
      <c r="AE25" s="167">
        <v>34.824969822383103</v>
      </c>
      <c r="AG25" s="160">
        <v>38.885180240320402</v>
      </c>
      <c r="AH25" s="161">
        <v>58.477970627503304</v>
      </c>
      <c r="AI25" s="161">
        <v>72.863818424566006</v>
      </c>
      <c r="AJ25" s="161">
        <v>72.638518024031995</v>
      </c>
      <c r="AK25" s="161">
        <v>78.604806408544704</v>
      </c>
      <c r="AL25" s="162">
        <v>64.294058744993293</v>
      </c>
      <c r="AM25" s="163"/>
      <c r="AN25" s="164">
        <v>91.305073431241595</v>
      </c>
      <c r="AO25" s="165">
        <v>92.356475300400504</v>
      </c>
      <c r="AP25" s="166">
        <v>91.830774365821</v>
      </c>
      <c r="AQ25" s="163"/>
      <c r="AR25" s="167">
        <v>72.161691779515493</v>
      </c>
      <c r="AS25" s="168"/>
      <c r="AT25" s="160">
        <v>-8.3939453508944304</v>
      </c>
      <c r="AU25" s="161">
        <v>3.7760995113282898</v>
      </c>
      <c r="AV25" s="161">
        <v>2.6690182245737799</v>
      </c>
      <c r="AW25" s="161">
        <v>6.5353077958634103</v>
      </c>
      <c r="AX25" s="161">
        <v>13.139562815277401</v>
      </c>
      <c r="AY25" s="162">
        <v>4.5681559090168804</v>
      </c>
      <c r="AZ25" s="163"/>
      <c r="BA25" s="164">
        <v>11.4029729179393</v>
      </c>
      <c r="BB25" s="165">
        <v>15.147732001664499</v>
      </c>
      <c r="BC25" s="166">
        <v>13.255119892971001</v>
      </c>
      <c r="BD25" s="163"/>
      <c r="BE25" s="167">
        <v>7.5680574312317797</v>
      </c>
    </row>
    <row r="26" spans="1:57">
      <c r="A26" s="35" t="s">
        <v>43</v>
      </c>
      <c r="B26" s="3" t="str">
        <f t="shared" si="0"/>
        <v>Richmond North/Glen Allen, VA</v>
      </c>
      <c r="C26" s="10"/>
      <c r="D26" s="24" t="s">
        <v>16</v>
      </c>
      <c r="E26" s="27" t="s">
        <v>17</v>
      </c>
      <c r="F26" s="3"/>
      <c r="G26" s="169">
        <v>43.512150389729399</v>
      </c>
      <c r="H26" s="163">
        <v>64.179275561668902</v>
      </c>
      <c r="I26" s="163">
        <v>72.581384685923794</v>
      </c>
      <c r="J26" s="163">
        <v>70.724438331040801</v>
      </c>
      <c r="K26" s="163">
        <v>79.585052728106305</v>
      </c>
      <c r="L26" s="170">
        <v>66.116460339293894</v>
      </c>
      <c r="M26" s="163"/>
      <c r="N26" s="171">
        <v>93.156808803301203</v>
      </c>
      <c r="O26" s="172">
        <v>94.245758826226506</v>
      </c>
      <c r="P26" s="173">
        <v>93.701283814763798</v>
      </c>
      <c r="Q26" s="163"/>
      <c r="R26" s="174">
        <v>73.997838475142402</v>
      </c>
      <c r="S26" s="168"/>
      <c r="T26" s="169">
        <v>-2.1899240486956399</v>
      </c>
      <c r="U26" s="163">
        <v>9.4658351701623697</v>
      </c>
      <c r="V26" s="163">
        <v>10.492617487409699</v>
      </c>
      <c r="W26" s="163">
        <v>7.7855658185552299</v>
      </c>
      <c r="X26" s="163">
        <v>34.182391383977397</v>
      </c>
      <c r="Y26" s="170">
        <v>12.5456507992455</v>
      </c>
      <c r="Z26" s="163"/>
      <c r="AA26" s="171">
        <v>25.946411243693099</v>
      </c>
      <c r="AB26" s="172">
        <v>35.917703092202302</v>
      </c>
      <c r="AC26" s="173">
        <v>30.771147922897899</v>
      </c>
      <c r="AD26" s="163"/>
      <c r="AE26" s="174">
        <v>18.521839373447801</v>
      </c>
      <c r="AG26" s="169">
        <v>44.297667488108203</v>
      </c>
      <c r="AH26" s="163">
        <v>60.805776835348702</v>
      </c>
      <c r="AI26" s="163">
        <v>69.127170611496297</v>
      </c>
      <c r="AJ26" s="163">
        <v>69.398515631716094</v>
      </c>
      <c r="AK26" s="163">
        <v>72.854400091698395</v>
      </c>
      <c r="AL26" s="170">
        <v>63.2966163862271</v>
      </c>
      <c r="AM26" s="163"/>
      <c r="AN26" s="171">
        <v>88.804195203025998</v>
      </c>
      <c r="AO26" s="172">
        <v>90.254176576783095</v>
      </c>
      <c r="AP26" s="173">
        <v>89.529185889904497</v>
      </c>
      <c r="AQ26" s="163"/>
      <c r="AR26" s="174">
        <v>70.791544198917606</v>
      </c>
      <c r="AS26" s="168"/>
      <c r="AT26" s="169">
        <v>-0.43779617499740597</v>
      </c>
      <c r="AU26" s="163">
        <v>0.605198102849553</v>
      </c>
      <c r="AV26" s="163">
        <v>-0.86422870587290901</v>
      </c>
      <c r="AW26" s="163">
        <v>-2.4669510040745299</v>
      </c>
      <c r="AX26" s="163">
        <v>-0.22972728504137399</v>
      </c>
      <c r="AY26" s="170">
        <v>-0.73866939689794597</v>
      </c>
      <c r="AZ26" s="163"/>
      <c r="BA26" s="171">
        <v>3.8450423837264398</v>
      </c>
      <c r="BB26" s="172">
        <v>7.6004229492635798</v>
      </c>
      <c r="BC26" s="173">
        <v>5.7045864949101404</v>
      </c>
      <c r="BD26" s="163"/>
      <c r="BE26" s="174">
        <v>1.4967196616617</v>
      </c>
    </row>
    <row r="27" spans="1:57">
      <c r="A27" s="21" t="s">
        <v>44</v>
      </c>
      <c r="B27" s="3" t="str">
        <f t="shared" si="0"/>
        <v>Richmond West/Midlothian, VA</v>
      </c>
      <c r="C27" s="3"/>
      <c r="D27" s="24" t="s">
        <v>16</v>
      </c>
      <c r="E27" s="27" t="s">
        <v>17</v>
      </c>
      <c r="F27" s="3"/>
      <c r="G27" s="169">
        <v>46.2699316628701</v>
      </c>
      <c r="H27" s="163">
        <v>57.687927107061498</v>
      </c>
      <c r="I27" s="163">
        <v>63.211845102505599</v>
      </c>
      <c r="J27" s="163">
        <v>61.845102505694697</v>
      </c>
      <c r="K27" s="163">
        <v>81.748291571753896</v>
      </c>
      <c r="L27" s="170">
        <v>62.152619589977199</v>
      </c>
      <c r="M27" s="163"/>
      <c r="N27" s="171">
        <v>92.369020501138905</v>
      </c>
      <c r="O27" s="172">
        <v>92.511389521639998</v>
      </c>
      <c r="P27" s="173">
        <v>92.440205011389494</v>
      </c>
      <c r="Q27" s="163"/>
      <c r="R27" s="174">
        <v>70.806215424666405</v>
      </c>
      <c r="S27" s="168"/>
      <c r="T27" s="169">
        <v>5.8631921824104198</v>
      </c>
      <c r="U27" s="163">
        <v>8.9247311827956892</v>
      </c>
      <c r="V27" s="163">
        <v>14.080164439876601</v>
      </c>
      <c r="W27" s="163">
        <v>9.4758064516129004</v>
      </c>
      <c r="X27" s="163">
        <v>53.283502402562704</v>
      </c>
      <c r="Y27" s="170">
        <v>18.6562296151337</v>
      </c>
      <c r="Z27" s="163"/>
      <c r="AA27" s="171">
        <v>64.004044489383205</v>
      </c>
      <c r="AB27" s="172">
        <v>57.412790697674403</v>
      </c>
      <c r="AC27" s="173">
        <v>60.638297872340402</v>
      </c>
      <c r="AD27" s="163"/>
      <c r="AE27" s="174">
        <v>31.472809667673701</v>
      </c>
      <c r="AG27" s="169">
        <v>48.070899772209501</v>
      </c>
      <c r="AH27" s="163">
        <v>60.101082004555799</v>
      </c>
      <c r="AI27" s="163">
        <v>62.827448747152602</v>
      </c>
      <c r="AJ27" s="163">
        <v>63.6745444191343</v>
      </c>
      <c r="AK27" s="163">
        <v>73.939350797266499</v>
      </c>
      <c r="AL27" s="170">
        <v>61.722665148063697</v>
      </c>
      <c r="AM27" s="163"/>
      <c r="AN27" s="171">
        <v>87.457289293849598</v>
      </c>
      <c r="AO27" s="172">
        <v>87.976936218678802</v>
      </c>
      <c r="AP27" s="173">
        <v>87.7171127562642</v>
      </c>
      <c r="AQ27" s="163"/>
      <c r="AR27" s="174">
        <v>69.149650178978106</v>
      </c>
      <c r="AS27" s="168"/>
      <c r="AT27" s="169">
        <v>1.9628567114600599</v>
      </c>
      <c r="AU27" s="163">
        <v>2.3642095053346202</v>
      </c>
      <c r="AV27" s="163">
        <v>5.4354318480468198</v>
      </c>
      <c r="AW27" s="163">
        <v>1.76336746302616</v>
      </c>
      <c r="AX27" s="163">
        <v>7.6931052358735004</v>
      </c>
      <c r="AY27" s="170">
        <v>4.02380209707992</v>
      </c>
      <c r="AZ27" s="163"/>
      <c r="BA27" s="171">
        <v>12.870923288929699</v>
      </c>
      <c r="BB27" s="172">
        <v>11.7753459347019</v>
      </c>
      <c r="BC27" s="173">
        <v>12.3188405797101</v>
      </c>
      <c r="BD27" s="163"/>
      <c r="BE27" s="174">
        <v>6.8847356921674301</v>
      </c>
    </row>
    <row r="28" spans="1:57">
      <c r="A28" s="21" t="s">
        <v>45</v>
      </c>
      <c r="B28" s="3" t="str">
        <f t="shared" si="0"/>
        <v>Petersburg/Chester, VA</v>
      </c>
      <c r="C28" s="3"/>
      <c r="D28" s="24" t="s">
        <v>16</v>
      </c>
      <c r="E28" s="27" t="s">
        <v>17</v>
      </c>
      <c r="F28" s="3"/>
      <c r="G28" s="169">
        <v>56.6666666666666</v>
      </c>
      <c r="H28" s="163">
        <v>68.285714285714207</v>
      </c>
      <c r="I28" s="163">
        <v>70.038095238095195</v>
      </c>
      <c r="J28" s="163">
        <v>71.2</v>
      </c>
      <c r="K28" s="163">
        <v>77.428571428571402</v>
      </c>
      <c r="L28" s="170">
        <v>68.723809523809507</v>
      </c>
      <c r="M28" s="163"/>
      <c r="N28" s="171">
        <v>85.504761904761907</v>
      </c>
      <c r="O28" s="172">
        <v>88.361904761904697</v>
      </c>
      <c r="P28" s="173">
        <v>86.933333333333294</v>
      </c>
      <c r="Q28" s="163"/>
      <c r="R28" s="174">
        <v>73.926530612244804</v>
      </c>
      <c r="S28" s="168"/>
      <c r="T28" s="169">
        <v>4.2850428856773499</v>
      </c>
      <c r="U28" s="163">
        <v>8.0035487081836596</v>
      </c>
      <c r="V28" s="163">
        <v>7.0772753259429599</v>
      </c>
      <c r="W28" s="163">
        <v>10.209072042691901</v>
      </c>
      <c r="X28" s="163">
        <v>25.466968165292101</v>
      </c>
      <c r="Y28" s="170">
        <v>11.099519916958601</v>
      </c>
      <c r="Z28" s="163"/>
      <c r="AA28" s="171">
        <v>28.911453047866502</v>
      </c>
      <c r="AB28" s="172">
        <v>42.608193125781902</v>
      </c>
      <c r="AC28" s="173">
        <v>35.526704488902098</v>
      </c>
      <c r="AD28" s="163"/>
      <c r="AE28" s="174">
        <v>18.261092282487699</v>
      </c>
      <c r="AG28" s="169">
        <v>57.290476190476099</v>
      </c>
      <c r="AH28" s="163">
        <v>67.809523809523796</v>
      </c>
      <c r="AI28" s="163">
        <v>70.742857142857105</v>
      </c>
      <c r="AJ28" s="163">
        <v>71.133333333333297</v>
      </c>
      <c r="AK28" s="163">
        <v>72.861904761904697</v>
      </c>
      <c r="AL28" s="170">
        <v>67.967619047618996</v>
      </c>
      <c r="AM28" s="163"/>
      <c r="AN28" s="171">
        <v>80.442857142857093</v>
      </c>
      <c r="AO28" s="172">
        <v>82.523809523809504</v>
      </c>
      <c r="AP28" s="173">
        <v>81.483333333333306</v>
      </c>
      <c r="AQ28" s="163"/>
      <c r="AR28" s="174">
        <v>71.829251700680203</v>
      </c>
      <c r="AS28" s="168"/>
      <c r="AT28" s="169">
        <v>0.847463314388466</v>
      </c>
      <c r="AU28" s="163">
        <v>2.2701014832162301</v>
      </c>
      <c r="AV28" s="163">
        <v>2.8969096372355798</v>
      </c>
      <c r="AW28" s="163">
        <v>3.5297604943433898</v>
      </c>
      <c r="AX28" s="163">
        <v>3.8809406777456998</v>
      </c>
      <c r="AY28" s="170">
        <v>2.7593719189236499</v>
      </c>
      <c r="AZ28" s="163"/>
      <c r="BA28" s="171">
        <v>4.7035605217468701</v>
      </c>
      <c r="BB28" s="172">
        <v>7.9435824937515997</v>
      </c>
      <c r="BC28" s="173">
        <v>6.3195734799496002</v>
      </c>
      <c r="BD28" s="163"/>
      <c r="BE28" s="174">
        <v>3.8868847276734302</v>
      </c>
    </row>
    <row r="29" spans="1:57">
      <c r="A29" s="42" t="s">
        <v>93</v>
      </c>
      <c r="B29" s="37" t="s">
        <v>70</v>
      </c>
      <c r="C29" s="3"/>
      <c r="D29" s="24" t="s">
        <v>16</v>
      </c>
      <c r="E29" s="27" t="s">
        <v>17</v>
      </c>
      <c r="F29" s="3"/>
      <c r="G29" s="169">
        <v>43.6888201957753</v>
      </c>
      <c r="H29" s="163">
        <v>53.415765069551703</v>
      </c>
      <c r="I29" s="163">
        <v>52.818134981968001</v>
      </c>
      <c r="J29" s="163">
        <v>53.786707882534699</v>
      </c>
      <c r="K29" s="163">
        <v>54.848016486347198</v>
      </c>
      <c r="L29" s="170">
        <v>51.7114889232354</v>
      </c>
      <c r="M29" s="163"/>
      <c r="N29" s="171">
        <v>61.071612570839697</v>
      </c>
      <c r="O29" s="172">
        <v>63.760947964966498</v>
      </c>
      <c r="P29" s="173">
        <v>62.416280267903097</v>
      </c>
      <c r="Q29" s="163"/>
      <c r="R29" s="174">
        <v>54.770000735997598</v>
      </c>
      <c r="S29" s="168"/>
      <c r="T29" s="169">
        <v>6.3438456555202496</v>
      </c>
      <c r="U29" s="163">
        <v>0.85670647634156005</v>
      </c>
      <c r="V29" s="163">
        <v>-2.3297438366229999</v>
      </c>
      <c r="W29" s="163">
        <v>-0.67277442647468499</v>
      </c>
      <c r="X29" s="163">
        <v>4.8201678435513902</v>
      </c>
      <c r="Y29" s="170">
        <v>1.55457699315502</v>
      </c>
      <c r="Z29" s="163"/>
      <c r="AA29" s="171">
        <v>6.6389767490824498</v>
      </c>
      <c r="AB29" s="172">
        <v>24.483805556525901</v>
      </c>
      <c r="AC29" s="173">
        <v>15.063890638080199</v>
      </c>
      <c r="AD29" s="163"/>
      <c r="AE29" s="174">
        <v>5.5911116363777298</v>
      </c>
      <c r="AG29" s="169">
        <v>39.755280783101398</v>
      </c>
      <c r="AH29" s="163">
        <v>50.602782071097302</v>
      </c>
      <c r="AI29" s="163">
        <v>52.168985059247802</v>
      </c>
      <c r="AJ29" s="163">
        <v>53.6888201957753</v>
      </c>
      <c r="AK29" s="163">
        <v>52.297784647089102</v>
      </c>
      <c r="AL29" s="170">
        <v>49.702730551262199</v>
      </c>
      <c r="AM29" s="163"/>
      <c r="AN29" s="171">
        <v>57.586295723853603</v>
      </c>
      <c r="AO29" s="172">
        <v>58.034518289541403</v>
      </c>
      <c r="AP29" s="173">
        <v>57.810407006697503</v>
      </c>
      <c r="AQ29" s="163"/>
      <c r="AR29" s="174">
        <v>52.019209538529402</v>
      </c>
      <c r="AS29" s="168"/>
      <c r="AT29" s="169">
        <v>-1.90474627848494</v>
      </c>
      <c r="AU29" s="163">
        <v>-2.78912552641121</v>
      </c>
      <c r="AV29" s="163">
        <v>-1.2884249350104999</v>
      </c>
      <c r="AW29" s="163">
        <v>-0.47495615310661998</v>
      </c>
      <c r="AX29" s="163">
        <v>1.03897218201411</v>
      </c>
      <c r="AY29" s="170">
        <v>-1.0445241651434101</v>
      </c>
      <c r="AZ29" s="163"/>
      <c r="BA29" s="171">
        <v>1.7717899452207899</v>
      </c>
      <c r="BB29" s="172">
        <v>4.0016749423155202</v>
      </c>
      <c r="BC29" s="173">
        <v>2.8789721832335098</v>
      </c>
      <c r="BD29" s="163"/>
      <c r="BE29" s="174">
        <v>0.168450770716675</v>
      </c>
    </row>
    <row r="30" spans="1:57">
      <c r="A30" s="21" t="s">
        <v>47</v>
      </c>
      <c r="B30" s="3" t="str">
        <f t="shared" si="0"/>
        <v>Roanoke, VA</v>
      </c>
      <c r="C30" s="3"/>
      <c r="D30" s="24" t="s">
        <v>16</v>
      </c>
      <c r="E30" s="27" t="s">
        <v>17</v>
      </c>
      <c r="F30" s="3"/>
      <c r="G30" s="169">
        <v>39.005328596802798</v>
      </c>
      <c r="H30" s="163">
        <v>49.982238010657099</v>
      </c>
      <c r="I30" s="163">
        <v>56.110124333925299</v>
      </c>
      <c r="J30" s="163">
        <v>58.792184724689101</v>
      </c>
      <c r="K30" s="163">
        <v>61.5275310834813</v>
      </c>
      <c r="L30" s="170">
        <v>53.083481349911096</v>
      </c>
      <c r="M30" s="163"/>
      <c r="N30" s="171">
        <v>74.671403197158</v>
      </c>
      <c r="O30" s="172">
        <v>70.444049733570097</v>
      </c>
      <c r="P30" s="173">
        <v>72.557726465364098</v>
      </c>
      <c r="Q30" s="163"/>
      <c r="R30" s="174">
        <v>58.647551382897703</v>
      </c>
      <c r="S30" s="168"/>
      <c r="T30" s="169">
        <v>-15.173479191385001</v>
      </c>
      <c r="U30" s="163">
        <v>-19.923131847174101</v>
      </c>
      <c r="V30" s="163">
        <v>-16.957015985790399</v>
      </c>
      <c r="W30" s="163">
        <v>-7.4335814972979097</v>
      </c>
      <c r="X30" s="163">
        <v>5.5528697409598502</v>
      </c>
      <c r="Y30" s="170">
        <v>-10.8655881662842</v>
      </c>
      <c r="Z30" s="163"/>
      <c r="AA30" s="171">
        <v>23.796731428288702</v>
      </c>
      <c r="AB30" s="172">
        <v>34.361412866955803</v>
      </c>
      <c r="AC30" s="173">
        <v>28.709462301371499</v>
      </c>
      <c r="AD30" s="163"/>
      <c r="AE30" s="174">
        <v>3.4670644678040201E-3</v>
      </c>
      <c r="AG30" s="169">
        <v>41.647424511545204</v>
      </c>
      <c r="AH30" s="163">
        <v>54.622557726465303</v>
      </c>
      <c r="AI30" s="163">
        <v>59.689165186500801</v>
      </c>
      <c r="AJ30" s="163">
        <v>59.329484902308998</v>
      </c>
      <c r="AK30" s="163">
        <v>58.126110124333898</v>
      </c>
      <c r="AL30" s="170">
        <v>54.682948490230899</v>
      </c>
      <c r="AM30" s="163"/>
      <c r="AN30" s="171">
        <v>69.582593250444006</v>
      </c>
      <c r="AO30" s="172">
        <v>67.8952042628774</v>
      </c>
      <c r="AP30" s="173">
        <v>68.738898756660703</v>
      </c>
      <c r="AQ30" s="163"/>
      <c r="AR30" s="174">
        <v>58.698934280639399</v>
      </c>
      <c r="AS30" s="168"/>
      <c r="AT30" s="169">
        <v>-5.1424366745463104</v>
      </c>
      <c r="AU30" s="163">
        <v>-6.8473602895906698</v>
      </c>
      <c r="AV30" s="163">
        <v>-5.5937992457855801</v>
      </c>
      <c r="AW30" s="163">
        <v>-5.2596750528411702</v>
      </c>
      <c r="AX30" s="163">
        <v>-3.2232961262229902</v>
      </c>
      <c r="AY30" s="170">
        <v>-5.2137993028173897</v>
      </c>
      <c r="AZ30" s="163"/>
      <c r="BA30" s="171">
        <v>4.4358724515366896</v>
      </c>
      <c r="BB30" s="172">
        <v>5.3838261177768896</v>
      </c>
      <c r="BC30" s="173">
        <v>4.9018907800387996</v>
      </c>
      <c r="BD30" s="163"/>
      <c r="BE30" s="174">
        <v>-2.05367132755952</v>
      </c>
    </row>
    <row r="31" spans="1:57">
      <c r="A31" s="21" t="s">
        <v>48</v>
      </c>
      <c r="B31" s="3" t="str">
        <f t="shared" si="0"/>
        <v>Charlottesville, VA</v>
      </c>
      <c r="C31" s="3"/>
      <c r="D31" s="24" t="s">
        <v>16</v>
      </c>
      <c r="E31" s="27" t="s">
        <v>17</v>
      </c>
      <c r="F31" s="3"/>
      <c r="G31" s="169">
        <v>47.328397038222903</v>
      </c>
      <c r="H31" s="163">
        <v>58.455073043826197</v>
      </c>
      <c r="I31" s="163">
        <v>63.398038823293902</v>
      </c>
      <c r="J31" s="163">
        <v>66.1196718030818</v>
      </c>
      <c r="K31" s="163">
        <v>70.962577546527896</v>
      </c>
      <c r="L31" s="170">
        <v>61.252751650990497</v>
      </c>
      <c r="M31" s="163"/>
      <c r="N31" s="171">
        <v>88.8733239943966</v>
      </c>
      <c r="O31" s="172">
        <v>94.676806083650106</v>
      </c>
      <c r="P31" s="173">
        <v>91.775065039023403</v>
      </c>
      <c r="Q31" s="163"/>
      <c r="R31" s="174">
        <v>69.973412618999902</v>
      </c>
      <c r="S31" s="168"/>
      <c r="T31" s="169">
        <v>-7.55375380917173</v>
      </c>
      <c r="U31" s="163">
        <v>-11.585572672815401</v>
      </c>
      <c r="V31" s="163">
        <v>-10.988061990709401</v>
      </c>
      <c r="W31" s="163">
        <v>-3.62718077674129</v>
      </c>
      <c r="X31" s="163">
        <v>-8.7703909786754792</v>
      </c>
      <c r="Y31" s="170">
        <v>-8.55817859766384</v>
      </c>
      <c r="Z31" s="163"/>
      <c r="AA31" s="171">
        <v>26.522308497114501</v>
      </c>
      <c r="AB31" s="172">
        <v>48.0516497818153</v>
      </c>
      <c r="AC31" s="173">
        <v>36.782026572019902</v>
      </c>
      <c r="AD31" s="163"/>
      <c r="AE31" s="174">
        <v>4.4114034858137101</v>
      </c>
      <c r="AG31" s="169">
        <v>43.491094656793997</v>
      </c>
      <c r="AH31" s="163">
        <v>55.693416049629697</v>
      </c>
      <c r="AI31" s="163">
        <v>62.542525515309102</v>
      </c>
      <c r="AJ31" s="163">
        <v>64.323594156493797</v>
      </c>
      <c r="AK31" s="163">
        <v>66.6399839903942</v>
      </c>
      <c r="AL31" s="170">
        <v>58.538122873724198</v>
      </c>
      <c r="AM31" s="163"/>
      <c r="AN31" s="171">
        <v>77.626575945567296</v>
      </c>
      <c r="AO31" s="172">
        <v>74.674804882929706</v>
      </c>
      <c r="AP31" s="173">
        <v>76.150690414248501</v>
      </c>
      <c r="AQ31" s="163"/>
      <c r="AR31" s="174">
        <v>63.570285028159702</v>
      </c>
      <c r="AS31" s="168"/>
      <c r="AT31" s="169">
        <v>-9.5422205501834494</v>
      </c>
      <c r="AU31" s="163">
        <v>-13.227866667461001</v>
      </c>
      <c r="AV31" s="163">
        <v>-8.5140276991306791</v>
      </c>
      <c r="AW31" s="163">
        <v>-5.3427530202331903</v>
      </c>
      <c r="AX31" s="163">
        <v>-6.7840361163524801</v>
      </c>
      <c r="AY31" s="170">
        <v>-8.55404022056935</v>
      </c>
      <c r="AZ31" s="163"/>
      <c r="BA31" s="171">
        <v>8.2050669045398408</v>
      </c>
      <c r="BB31" s="172">
        <v>8.0138408963639893</v>
      </c>
      <c r="BC31" s="173">
        <v>8.1112224566714399</v>
      </c>
      <c r="BD31" s="163"/>
      <c r="BE31" s="174">
        <v>-3.4607682672918401</v>
      </c>
    </row>
    <row r="32" spans="1:57">
      <c r="A32" s="21" t="s">
        <v>49</v>
      </c>
      <c r="B32" t="s">
        <v>72</v>
      </c>
      <c r="C32" s="3"/>
      <c r="D32" s="24" t="s">
        <v>16</v>
      </c>
      <c r="E32" s="27" t="s">
        <v>17</v>
      </c>
      <c r="F32" s="3"/>
      <c r="G32" s="169">
        <v>49.494805749252798</v>
      </c>
      <c r="H32" s="163">
        <v>61.704852710971899</v>
      </c>
      <c r="I32" s="163">
        <v>67.084104169631402</v>
      </c>
      <c r="J32" s="163">
        <v>69.289881884161005</v>
      </c>
      <c r="K32" s="163">
        <v>67.126796641525502</v>
      </c>
      <c r="L32" s="170">
        <v>62.940088231108497</v>
      </c>
      <c r="M32" s="163"/>
      <c r="N32" s="171">
        <v>73.075281058773299</v>
      </c>
      <c r="O32" s="172">
        <v>68.051800199231494</v>
      </c>
      <c r="P32" s="173">
        <v>70.563540629002404</v>
      </c>
      <c r="Q32" s="163"/>
      <c r="R32" s="174">
        <v>65.118217487649602</v>
      </c>
      <c r="S32" s="168"/>
      <c r="T32" s="169">
        <v>13.3205922534659</v>
      </c>
      <c r="U32" s="163">
        <v>8.6114904842134408</v>
      </c>
      <c r="V32" s="163">
        <v>10.280839050490799</v>
      </c>
      <c r="W32" s="163">
        <v>16.577763359607498</v>
      </c>
      <c r="X32" s="163">
        <v>31.504572566682999</v>
      </c>
      <c r="Y32" s="170">
        <v>15.7832583643777</v>
      </c>
      <c r="Z32" s="163"/>
      <c r="AA32" s="171">
        <v>50.962563779916003</v>
      </c>
      <c r="AB32" s="172">
        <v>66.187325251200804</v>
      </c>
      <c r="AC32" s="173">
        <v>57.9396321694446</v>
      </c>
      <c r="AD32" s="163"/>
      <c r="AE32" s="174">
        <v>26.213326710976101</v>
      </c>
      <c r="AG32" s="169">
        <v>49.149708268108697</v>
      </c>
      <c r="AH32" s="163">
        <v>61.309947345951301</v>
      </c>
      <c r="AI32" s="163">
        <v>66.237370143731297</v>
      </c>
      <c r="AJ32" s="163">
        <v>66.916891988046103</v>
      </c>
      <c r="AK32" s="163">
        <v>66.087946492101807</v>
      </c>
      <c r="AL32" s="170">
        <v>61.940372847587803</v>
      </c>
      <c r="AM32" s="163"/>
      <c r="AN32" s="171">
        <v>71.371139888999494</v>
      </c>
      <c r="AO32" s="172">
        <v>68.080261847160898</v>
      </c>
      <c r="AP32" s="173">
        <v>69.725700868080196</v>
      </c>
      <c r="AQ32" s="163"/>
      <c r="AR32" s="174">
        <v>64.164752282014206</v>
      </c>
      <c r="AS32" s="168"/>
      <c r="AT32" s="169">
        <v>4.4881513729078302</v>
      </c>
      <c r="AU32" s="163">
        <v>12.672323369918001</v>
      </c>
      <c r="AV32" s="163">
        <v>14.2710049541448</v>
      </c>
      <c r="AW32" s="163">
        <v>15.657767190101399</v>
      </c>
      <c r="AX32" s="163">
        <v>25.399310525135999</v>
      </c>
      <c r="AY32" s="170">
        <v>14.7138426295936</v>
      </c>
      <c r="AZ32" s="163"/>
      <c r="BA32" s="171">
        <v>25.971042405155501</v>
      </c>
      <c r="BB32" s="172">
        <v>14.243404940689199</v>
      </c>
      <c r="BC32" s="173">
        <v>19.959151219283601</v>
      </c>
      <c r="BD32" s="163"/>
      <c r="BE32" s="174">
        <v>16.292609842052201</v>
      </c>
    </row>
    <row r="33" spans="1:57">
      <c r="A33" s="21" t="s">
        <v>50</v>
      </c>
      <c r="B33" s="3" t="str">
        <f t="shared" si="0"/>
        <v>Staunton &amp; Harrisonburg, VA</v>
      </c>
      <c r="C33" s="3"/>
      <c r="D33" s="24" t="s">
        <v>16</v>
      </c>
      <c r="E33" s="27" t="s">
        <v>17</v>
      </c>
      <c r="F33" s="3"/>
      <c r="G33" s="169">
        <v>40.4697866236327</v>
      </c>
      <c r="H33" s="163">
        <v>50.546889008427399</v>
      </c>
      <c r="I33" s="163">
        <v>53.379953379953299</v>
      </c>
      <c r="J33" s="163">
        <v>57.898511744665498</v>
      </c>
      <c r="K33" s="163">
        <v>56.230948538640803</v>
      </c>
      <c r="L33" s="170">
        <v>51.705217859064</v>
      </c>
      <c r="M33" s="163"/>
      <c r="N33" s="171">
        <v>66.792182176797496</v>
      </c>
      <c r="O33" s="172">
        <v>71.095571095571003</v>
      </c>
      <c r="P33" s="173">
        <v>68.943876636184299</v>
      </c>
      <c r="Q33" s="163"/>
      <c r="R33" s="174">
        <v>56.630548938241198</v>
      </c>
      <c r="S33" s="168"/>
      <c r="T33" s="169">
        <v>-13.6221055027746</v>
      </c>
      <c r="U33" s="163">
        <v>-13.901953491603001</v>
      </c>
      <c r="V33" s="163">
        <v>-12.8570307194026</v>
      </c>
      <c r="W33" s="163">
        <v>-6.0307997157174098</v>
      </c>
      <c r="X33" s="163">
        <v>-11.4942015519698</v>
      </c>
      <c r="Y33" s="170">
        <v>-11.4527893456159</v>
      </c>
      <c r="Z33" s="163"/>
      <c r="AA33" s="171">
        <v>3.78105229533065</v>
      </c>
      <c r="AB33" s="172">
        <v>29.0647374984724</v>
      </c>
      <c r="AC33" s="173">
        <v>15.441391273983299</v>
      </c>
      <c r="AD33" s="163"/>
      <c r="AE33" s="174">
        <v>-3.6446122987938301</v>
      </c>
      <c r="AG33" s="169">
        <v>38.649811726734796</v>
      </c>
      <c r="AH33" s="163">
        <v>50.286892594584899</v>
      </c>
      <c r="AI33" s="163">
        <v>53.424780347857201</v>
      </c>
      <c r="AJ33" s="163">
        <v>55.361305361305298</v>
      </c>
      <c r="AK33" s="163">
        <v>54.733727810650798</v>
      </c>
      <c r="AL33" s="170">
        <v>50.491303568226598</v>
      </c>
      <c r="AM33" s="163"/>
      <c r="AN33" s="171">
        <v>60.2295140756679</v>
      </c>
      <c r="AO33" s="172">
        <v>61.910525372063802</v>
      </c>
      <c r="AP33" s="173">
        <v>61.070019723865798</v>
      </c>
      <c r="AQ33" s="163"/>
      <c r="AR33" s="174">
        <v>53.513793898409197</v>
      </c>
      <c r="AS33" s="168"/>
      <c r="AT33" s="169">
        <v>4.3830448717677202</v>
      </c>
      <c r="AU33" s="163">
        <v>1.59428382489973</v>
      </c>
      <c r="AV33" s="163">
        <v>5.04078661234501</v>
      </c>
      <c r="AW33" s="163">
        <v>3.7704555398091499</v>
      </c>
      <c r="AX33" s="163">
        <v>2.94889761956096</v>
      </c>
      <c r="AY33" s="170">
        <v>3.50763647466944</v>
      </c>
      <c r="AZ33" s="163"/>
      <c r="BA33" s="171">
        <v>3.2294338549992001</v>
      </c>
      <c r="BB33" s="172">
        <v>8.9406388224590394</v>
      </c>
      <c r="BC33" s="173">
        <v>6.0474567701455397</v>
      </c>
      <c r="BD33" s="163"/>
      <c r="BE33" s="174">
        <v>4.3222922239639399</v>
      </c>
    </row>
    <row r="34" spans="1:57">
      <c r="A34" s="21" t="s">
        <v>51</v>
      </c>
      <c r="B34" s="3" t="str">
        <f t="shared" si="0"/>
        <v>Blacksburg &amp; Wytheville, VA</v>
      </c>
      <c r="C34" s="3"/>
      <c r="D34" s="24" t="s">
        <v>16</v>
      </c>
      <c r="E34" s="27" t="s">
        <v>17</v>
      </c>
      <c r="F34" s="3"/>
      <c r="G34" s="169">
        <v>43.774625689519297</v>
      </c>
      <c r="H34" s="163">
        <v>51.044129235618499</v>
      </c>
      <c r="I34" s="163">
        <v>54.7281323877068</v>
      </c>
      <c r="J34" s="163">
        <v>58.0575256107171</v>
      </c>
      <c r="K34" s="163">
        <v>65.464933018124498</v>
      </c>
      <c r="L34" s="170">
        <v>54.613869188337198</v>
      </c>
      <c r="M34" s="163"/>
      <c r="N34" s="171">
        <v>82.2104018912529</v>
      </c>
      <c r="O34" s="172">
        <v>81.6784869976359</v>
      </c>
      <c r="P34" s="173">
        <v>81.9444444444444</v>
      </c>
      <c r="Q34" s="163"/>
      <c r="R34" s="174">
        <v>62.422604975796403</v>
      </c>
      <c r="S34" s="168"/>
      <c r="T34" s="169">
        <v>-9.2062963482806701</v>
      </c>
      <c r="U34" s="163">
        <v>-4.5712239369075096</v>
      </c>
      <c r="V34" s="163">
        <v>-1.2084202592728299</v>
      </c>
      <c r="W34" s="163">
        <v>-2.1697747826976901</v>
      </c>
      <c r="X34" s="163">
        <v>-3.0988460310508099</v>
      </c>
      <c r="Y34" s="170">
        <v>-3.85008866546023</v>
      </c>
      <c r="Z34" s="163"/>
      <c r="AA34" s="171">
        <v>15.3319155141068</v>
      </c>
      <c r="AB34" s="172">
        <v>38.638143220820503</v>
      </c>
      <c r="AC34" s="173">
        <v>25.878159377943799</v>
      </c>
      <c r="AD34" s="163"/>
      <c r="AE34" s="174">
        <v>5.4944561709844502</v>
      </c>
      <c r="AG34" s="169">
        <v>39.800039401103199</v>
      </c>
      <c r="AH34" s="163">
        <v>49.049448384554701</v>
      </c>
      <c r="AI34" s="163">
        <v>51.792750197005503</v>
      </c>
      <c r="AJ34" s="163">
        <v>52.393617021276498</v>
      </c>
      <c r="AK34" s="163">
        <v>54.043538219070101</v>
      </c>
      <c r="AL34" s="170">
        <v>49.415878644602003</v>
      </c>
      <c r="AM34" s="163"/>
      <c r="AN34" s="171">
        <v>67.316784869976303</v>
      </c>
      <c r="AO34" s="172">
        <v>67.991528762805302</v>
      </c>
      <c r="AP34" s="173">
        <v>67.654156816390795</v>
      </c>
      <c r="AQ34" s="163"/>
      <c r="AR34" s="174">
        <v>54.626815265113102</v>
      </c>
      <c r="AS34" s="168"/>
      <c r="AT34" s="169">
        <v>-0.91699552915846805</v>
      </c>
      <c r="AU34" s="163">
        <v>-0.66522625160737603</v>
      </c>
      <c r="AV34" s="163">
        <v>0.247057687124564</v>
      </c>
      <c r="AW34" s="163">
        <v>-2.4067318422291599</v>
      </c>
      <c r="AX34" s="163">
        <v>-7.1554160607698298</v>
      </c>
      <c r="AY34" s="170">
        <v>-2.3809471281376502</v>
      </c>
      <c r="AZ34" s="163"/>
      <c r="BA34" s="171">
        <v>-2.1928059449477</v>
      </c>
      <c r="BB34" s="172">
        <v>4.8437710024362399</v>
      </c>
      <c r="BC34" s="173">
        <v>1.2208448379591701</v>
      </c>
      <c r="BD34" s="163"/>
      <c r="BE34" s="174">
        <v>-1.1361262899747</v>
      </c>
    </row>
    <row r="35" spans="1:57">
      <c r="A35" s="21" t="s">
        <v>52</v>
      </c>
      <c r="B35" s="3" t="str">
        <f t="shared" si="0"/>
        <v>Lynchburg, VA</v>
      </c>
      <c r="C35" s="3"/>
      <c r="D35" s="24" t="s">
        <v>16</v>
      </c>
      <c r="E35" s="27" t="s">
        <v>17</v>
      </c>
      <c r="F35" s="3"/>
      <c r="G35" s="169">
        <v>38.060357456782803</v>
      </c>
      <c r="H35" s="163">
        <v>51.5382361558745</v>
      </c>
      <c r="I35" s="163">
        <v>56.167594491649503</v>
      </c>
      <c r="J35" s="163">
        <v>58.394374450629897</v>
      </c>
      <c r="K35" s="163">
        <v>55.728098447113901</v>
      </c>
      <c r="L35" s="170">
        <v>51.977732200410102</v>
      </c>
      <c r="M35" s="163"/>
      <c r="N35" s="171">
        <v>71.227658951069401</v>
      </c>
      <c r="O35" s="172">
        <v>61.0606504541459</v>
      </c>
      <c r="P35" s="173">
        <v>66.144154702607594</v>
      </c>
      <c r="Q35" s="163"/>
      <c r="R35" s="174">
        <v>56.025281486752299</v>
      </c>
      <c r="S35" s="168"/>
      <c r="T35" s="169">
        <v>-9.7592253593915892</v>
      </c>
      <c r="U35" s="163">
        <v>-6.7553491573636997</v>
      </c>
      <c r="V35" s="163">
        <v>-8.0457046394886405</v>
      </c>
      <c r="W35" s="163">
        <v>-1.7294877972585501</v>
      </c>
      <c r="X35" s="163">
        <v>4.0066002572930302</v>
      </c>
      <c r="Y35" s="170">
        <v>-4.2887111695152402</v>
      </c>
      <c r="Z35" s="163"/>
      <c r="AA35" s="171">
        <v>34.243090711372403</v>
      </c>
      <c r="AB35" s="172">
        <v>33.398452603987003</v>
      </c>
      <c r="AC35" s="173">
        <v>33.8519037310001</v>
      </c>
      <c r="AD35" s="163"/>
      <c r="AE35" s="174">
        <v>5.8890840583364303</v>
      </c>
      <c r="AG35" s="169">
        <v>39.094439153051503</v>
      </c>
      <c r="AH35" s="163">
        <v>57.374166605612103</v>
      </c>
      <c r="AI35" s="163">
        <v>60.297457689208002</v>
      </c>
      <c r="AJ35" s="163">
        <v>61.652868342003003</v>
      </c>
      <c r="AK35" s="163">
        <v>59.120879120879103</v>
      </c>
      <c r="AL35" s="170">
        <v>55.508015121765297</v>
      </c>
      <c r="AM35" s="163"/>
      <c r="AN35" s="171">
        <v>69.084249084248995</v>
      </c>
      <c r="AO35" s="172">
        <v>59.619047619047599</v>
      </c>
      <c r="AP35" s="173">
        <v>64.351648351648294</v>
      </c>
      <c r="AQ35" s="163"/>
      <c r="AR35" s="174">
        <v>58.034873254767298</v>
      </c>
      <c r="AS35" s="168"/>
      <c r="AT35" s="169">
        <v>1.2130605371082701</v>
      </c>
      <c r="AU35" s="163">
        <v>4.2089134383340401</v>
      </c>
      <c r="AV35" s="163">
        <v>1.5388274171055301</v>
      </c>
      <c r="AW35" s="163">
        <v>6.2271084303686397</v>
      </c>
      <c r="AX35" s="163">
        <v>2.8312898169869101</v>
      </c>
      <c r="AY35" s="170">
        <v>3.32908337116038</v>
      </c>
      <c r="AZ35" s="163"/>
      <c r="BA35" s="171">
        <v>6.0927946517466101</v>
      </c>
      <c r="BB35" s="172">
        <v>8.6655060399282196</v>
      </c>
      <c r="BC35" s="173">
        <v>7.2692349925247601</v>
      </c>
      <c r="BD35" s="163"/>
      <c r="BE35" s="174">
        <v>4.5458723060248403</v>
      </c>
    </row>
    <row r="36" spans="1:57">
      <c r="A36" s="21" t="s">
        <v>73</v>
      </c>
      <c r="B36" s="3" t="str">
        <f t="shared" si="0"/>
        <v>Central Virginia</v>
      </c>
      <c r="C36" s="3"/>
      <c r="D36" s="24" t="s">
        <v>16</v>
      </c>
      <c r="E36" s="27" t="s">
        <v>17</v>
      </c>
      <c r="F36" s="3"/>
      <c r="G36" s="169">
        <v>47.130873503130502</v>
      </c>
      <c r="H36" s="163">
        <v>62.230259558689397</v>
      </c>
      <c r="I36" s="163">
        <v>67.929001276518093</v>
      </c>
      <c r="J36" s="163">
        <v>68.080967722326903</v>
      </c>
      <c r="K36" s="163">
        <v>75.971065588718005</v>
      </c>
      <c r="L36" s="170">
        <v>64.268433529876603</v>
      </c>
      <c r="M36" s="163"/>
      <c r="N36" s="171">
        <v>88.234757765485298</v>
      </c>
      <c r="O36" s="172">
        <v>89.234696978906996</v>
      </c>
      <c r="P36" s="173">
        <v>88.734727372196204</v>
      </c>
      <c r="Q36" s="163"/>
      <c r="R36" s="174">
        <v>71.258803199110702</v>
      </c>
      <c r="S36" s="168"/>
      <c r="T36" s="169">
        <v>1.60462359114192</v>
      </c>
      <c r="U36" s="163">
        <v>5.5453553332671399</v>
      </c>
      <c r="V36" s="163">
        <v>5.00065403952288</v>
      </c>
      <c r="W36" s="163">
        <v>7.8780865400721796</v>
      </c>
      <c r="X36" s="163">
        <v>25.1017955309878</v>
      </c>
      <c r="Y36" s="170">
        <v>9.3455510569448794</v>
      </c>
      <c r="Z36" s="163"/>
      <c r="AA36" s="171">
        <v>33.076673089721297</v>
      </c>
      <c r="AB36" s="172">
        <v>43.155562254673299</v>
      </c>
      <c r="AC36" s="173">
        <v>37.960605819031301</v>
      </c>
      <c r="AD36" s="163"/>
      <c r="AE36" s="174">
        <v>18.057603966210198</v>
      </c>
      <c r="AG36" s="169">
        <v>46.800702090314303</v>
      </c>
      <c r="AH36" s="163">
        <v>61.515724847462501</v>
      </c>
      <c r="AI36" s="163">
        <v>67.567074699673995</v>
      </c>
      <c r="AJ36" s="163">
        <v>68.417093445587497</v>
      </c>
      <c r="AK36" s="163">
        <v>71.560023403010405</v>
      </c>
      <c r="AL36" s="170">
        <v>63.172115726542998</v>
      </c>
      <c r="AM36" s="163"/>
      <c r="AN36" s="171">
        <v>83.194662897870103</v>
      </c>
      <c r="AO36" s="172">
        <v>82.642260670025095</v>
      </c>
      <c r="AP36" s="173">
        <v>82.918461783947606</v>
      </c>
      <c r="AQ36" s="163"/>
      <c r="AR36" s="174">
        <v>68.813935009899595</v>
      </c>
      <c r="AS36" s="168"/>
      <c r="AT36" s="169">
        <v>-0.52870635038785896</v>
      </c>
      <c r="AU36" s="163">
        <v>0.99154353716822596</v>
      </c>
      <c r="AV36" s="163">
        <v>1.12530384437874</v>
      </c>
      <c r="AW36" s="163">
        <v>1.76303185944011</v>
      </c>
      <c r="AX36" s="163">
        <v>2.9271858357398699</v>
      </c>
      <c r="AY36" s="170">
        <v>1.3890941618839301</v>
      </c>
      <c r="AZ36" s="163"/>
      <c r="BA36" s="171">
        <v>7.0409836406790598</v>
      </c>
      <c r="BB36" s="172">
        <v>9.3614708859254101</v>
      </c>
      <c r="BC36" s="173">
        <v>8.1849217658113798</v>
      </c>
      <c r="BD36" s="163"/>
      <c r="BE36" s="174">
        <v>3.6302431133334498</v>
      </c>
    </row>
    <row r="37" spans="1:57">
      <c r="A37" s="21" t="s">
        <v>74</v>
      </c>
      <c r="B37" s="3" t="str">
        <f t="shared" si="0"/>
        <v>Chesapeake Bay</v>
      </c>
      <c r="C37" s="3"/>
      <c r="D37" s="24" t="s">
        <v>16</v>
      </c>
      <c r="E37" s="27" t="s">
        <v>17</v>
      </c>
      <c r="F37" s="3"/>
      <c r="G37" s="169">
        <v>43.236903831117999</v>
      </c>
      <c r="H37" s="163">
        <v>53.088350273651201</v>
      </c>
      <c r="I37" s="163">
        <v>57.075840500390903</v>
      </c>
      <c r="J37" s="163">
        <v>56.372165754495597</v>
      </c>
      <c r="K37" s="163">
        <v>51.446442533229003</v>
      </c>
      <c r="L37" s="170">
        <v>52.243940578577003</v>
      </c>
      <c r="M37" s="163"/>
      <c r="N37" s="171">
        <v>60.594214229866999</v>
      </c>
      <c r="O37" s="172">
        <v>63.096168881939001</v>
      </c>
      <c r="P37" s="173">
        <v>61.845191555903</v>
      </c>
      <c r="Q37" s="163"/>
      <c r="R37" s="174">
        <v>54.987155143527303</v>
      </c>
      <c r="S37" s="168"/>
      <c r="T37" s="169">
        <v>1.2820512820512799</v>
      </c>
      <c r="U37" s="163">
        <v>-6.6024759284731704</v>
      </c>
      <c r="V37" s="163">
        <v>-3.05444887118193</v>
      </c>
      <c r="W37" s="163">
        <v>-2.9609690444145298</v>
      </c>
      <c r="X37" s="163">
        <v>-5.59540889526542</v>
      </c>
      <c r="Y37" s="170">
        <v>-3.6064627813040899</v>
      </c>
      <c r="Z37" s="163"/>
      <c r="AA37" s="171">
        <v>10.872675250357601</v>
      </c>
      <c r="AB37" s="172">
        <v>16.115107913669</v>
      </c>
      <c r="AC37" s="173">
        <v>13.4863701578192</v>
      </c>
      <c r="AD37" s="163"/>
      <c r="AE37" s="174">
        <v>1.2962962962962901</v>
      </c>
      <c r="AG37" s="169">
        <v>40.265832681782598</v>
      </c>
      <c r="AH37" s="163">
        <v>54.984362783424501</v>
      </c>
      <c r="AI37" s="163">
        <v>58.072713057075802</v>
      </c>
      <c r="AJ37" s="163">
        <v>57.896794370602002</v>
      </c>
      <c r="AK37" s="163">
        <v>52.521501172791197</v>
      </c>
      <c r="AL37" s="170">
        <v>52.748240813135197</v>
      </c>
      <c r="AM37" s="163"/>
      <c r="AN37" s="171">
        <v>56.215793588741199</v>
      </c>
      <c r="AO37" s="172">
        <v>58.502736512900697</v>
      </c>
      <c r="AP37" s="173">
        <v>57.359265050820902</v>
      </c>
      <c r="AQ37" s="163"/>
      <c r="AR37" s="174">
        <v>54.065676309616798</v>
      </c>
      <c r="AS37" s="168"/>
      <c r="AT37" s="169">
        <v>-8.1996434937611404</v>
      </c>
      <c r="AU37" s="163">
        <v>-4.4821731748726599</v>
      </c>
      <c r="AV37" s="163">
        <v>-3.1616688396349399</v>
      </c>
      <c r="AW37" s="163">
        <v>-1.62736632348057</v>
      </c>
      <c r="AX37" s="163">
        <v>-5.1870148200423403</v>
      </c>
      <c r="AY37" s="170">
        <v>-4.3185363778187398</v>
      </c>
      <c r="AZ37" s="163"/>
      <c r="BA37" s="171">
        <v>-0.17355085039916601</v>
      </c>
      <c r="BB37" s="172">
        <v>5.2390998593530202</v>
      </c>
      <c r="BC37" s="173">
        <v>2.5152838427947501</v>
      </c>
      <c r="BD37" s="163"/>
      <c r="BE37" s="174">
        <v>-2.3452867302163698</v>
      </c>
    </row>
    <row r="38" spans="1:57">
      <c r="A38" s="21" t="s">
        <v>75</v>
      </c>
      <c r="B38" s="3" t="str">
        <f t="shared" si="0"/>
        <v>Coastal Virginia - Eastern Shore</v>
      </c>
      <c r="C38" s="3"/>
      <c r="D38" s="24" t="s">
        <v>16</v>
      </c>
      <c r="E38" s="27" t="s">
        <v>17</v>
      </c>
      <c r="F38" s="3"/>
      <c r="G38" s="169">
        <v>36.2701908957415</v>
      </c>
      <c r="H38" s="163">
        <v>45.154185022026397</v>
      </c>
      <c r="I38" s="163">
        <v>49.3392070484581</v>
      </c>
      <c r="J38" s="163">
        <v>49.192364170337697</v>
      </c>
      <c r="K38" s="163">
        <v>46.035242290748798</v>
      </c>
      <c r="L38" s="170">
        <v>45.198237885462497</v>
      </c>
      <c r="M38" s="163"/>
      <c r="N38" s="171">
        <v>55.506607929515397</v>
      </c>
      <c r="O38" s="172">
        <v>57.709251101321499</v>
      </c>
      <c r="P38" s="173">
        <v>56.607929515418498</v>
      </c>
      <c r="Q38" s="163"/>
      <c r="R38" s="174">
        <v>48.458149779735599</v>
      </c>
      <c r="S38" s="168"/>
      <c r="T38" s="169">
        <v>-9.9520347138596303</v>
      </c>
      <c r="U38" s="163">
        <v>-11.1162475903869</v>
      </c>
      <c r="V38" s="163">
        <v>-8.2878729086302503</v>
      </c>
      <c r="W38" s="163">
        <v>-4.47761490604241</v>
      </c>
      <c r="X38" s="163">
        <v>-10.1216698132997</v>
      </c>
      <c r="Y38" s="170">
        <v>-8.7257650356898804</v>
      </c>
      <c r="Z38" s="163"/>
      <c r="AA38" s="171">
        <v>-7.5963081451802399</v>
      </c>
      <c r="AB38" s="172">
        <v>12.5173577858647</v>
      </c>
      <c r="AC38" s="173">
        <v>1.6675580158016901</v>
      </c>
      <c r="AD38" s="163"/>
      <c r="AE38" s="174">
        <v>-5.5014337919928202</v>
      </c>
      <c r="AG38" s="169">
        <v>32.837738619676898</v>
      </c>
      <c r="AH38" s="163">
        <v>43.153450807635799</v>
      </c>
      <c r="AI38" s="163">
        <v>46.071953010279003</v>
      </c>
      <c r="AJ38" s="163">
        <v>46.989720998531503</v>
      </c>
      <c r="AK38" s="163">
        <v>44.732011747430199</v>
      </c>
      <c r="AL38" s="170">
        <v>42.756975036710699</v>
      </c>
      <c r="AM38" s="163"/>
      <c r="AN38" s="171">
        <v>52.294419970631402</v>
      </c>
      <c r="AO38" s="172">
        <v>53.193832599118899</v>
      </c>
      <c r="AP38" s="173">
        <v>52.744126284875101</v>
      </c>
      <c r="AQ38" s="163"/>
      <c r="AR38" s="174">
        <v>45.610446821900503</v>
      </c>
      <c r="AS38" s="168"/>
      <c r="AT38" s="169">
        <v>-17.5825886852008</v>
      </c>
      <c r="AU38" s="163">
        <v>-13.5726421368354</v>
      </c>
      <c r="AV38" s="163">
        <v>-12.577517263140001</v>
      </c>
      <c r="AW38" s="163">
        <v>-13.8821843768929</v>
      </c>
      <c r="AX38" s="163">
        <v>-15.0639274130831</v>
      </c>
      <c r="AY38" s="170">
        <v>-14.384624045657</v>
      </c>
      <c r="AZ38" s="163"/>
      <c r="BA38" s="171">
        <v>-8.1768214648441706</v>
      </c>
      <c r="BB38" s="172">
        <v>-3.5893277174162499</v>
      </c>
      <c r="BC38" s="173">
        <v>-5.9194267013102602</v>
      </c>
      <c r="BD38" s="163"/>
      <c r="BE38" s="174">
        <v>-11.7613870044795</v>
      </c>
    </row>
    <row r="39" spans="1:57">
      <c r="A39" s="21" t="s">
        <v>76</v>
      </c>
      <c r="B39" s="3" t="str">
        <f t="shared" si="0"/>
        <v>Coastal Virginia - Hampton Roads</v>
      </c>
      <c r="C39" s="3"/>
      <c r="D39" s="24" t="s">
        <v>16</v>
      </c>
      <c r="E39" s="27" t="s">
        <v>17</v>
      </c>
      <c r="F39" s="3"/>
      <c r="G39" s="169">
        <v>46.2254025044722</v>
      </c>
      <c r="H39" s="163">
        <v>52.236135957066097</v>
      </c>
      <c r="I39" s="163">
        <v>55.359059545106</v>
      </c>
      <c r="J39" s="163">
        <v>58.407871198568799</v>
      </c>
      <c r="K39" s="163">
        <v>63.807820086889798</v>
      </c>
      <c r="L39" s="170">
        <v>55.207257858420597</v>
      </c>
      <c r="M39" s="163"/>
      <c r="N39" s="171">
        <v>72.325581395348806</v>
      </c>
      <c r="O39" s="172">
        <v>76.823409148990507</v>
      </c>
      <c r="P39" s="173">
        <v>74.5744952721696</v>
      </c>
      <c r="Q39" s="163"/>
      <c r="R39" s="174">
        <v>60.740754262348901</v>
      </c>
      <c r="S39" s="168"/>
      <c r="T39" s="169">
        <v>-10.7391250674214</v>
      </c>
      <c r="U39" s="163">
        <v>-15.8916979299559</v>
      </c>
      <c r="V39" s="163">
        <v>-12.931992048704</v>
      </c>
      <c r="W39" s="163">
        <v>-3.1908941345957298</v>
      </c>
      <c r="X39" s="163">
        <v>11.273153015178</v>
      </c>
      <c r="Y39" s="170">
        <v>-6.4760914443178601</v>
      </c>
      <c r="Z39" s="163"/>
      <c r="AA39" s="171">
        <v>9.3173185846604891</v>
      </c>
      <c r="AB39" s="172">
        <v>17.062957260055601</v>
      </c>
      <c r="AC39" s="173">
        <v>13.1744036292262</v>
      </c>
      <c r="AD39" s="163"/>
      <c r="AE39" s="174">
        <v>-0.41038433641032102</v>
      </c>
      <c r="AG39" s="169">
        <v>46.4062100690007</v>
      </c>
      <c r="AH39" s="163">
        <v>53.351648351648301</v>
      </c>
      <c r="AI39" s="163">
        <v>56.288653207257802</v>
      </c>
      <c r="AJ39" s="163">
        <v>57.743419371326297</v>
      </c>
      <c r="AK39" s="163">
        <v>59.950166112956801</v>
      </c>
      <c r="AL39" s="170">
        <v>54.748019422437999</v>
      </c>
      <c r="AM39" s="163"/>
      <c r="AN39" s="171">
        <v>73.319703552261601</v>
      </c>
      <c r="AO39" s="172">
        <v>76.069511883465296</v>
      </c>
      <c r="AP39" s="173">
        <v>74.694607717863505</v>
      </c>
      <c r="AQ39" s="163"/>
      <c r="AR39" s="174">
        <v>60.447044649702399</v>
      </c>
      <c r="AS39" s="168"/>
      <c r="AT39" s="169">
        <v>-2.0921583070009602</v>
      </c>
      <c r="AU39" s="163">
        <v>-4.0296036494236898</v>
      </c>
      <c r="AV39" s="163">
        <v>-4.5534381118867699</v>
      </c>
      <c r="AW39" s="163">
        <v>-2.0281276077792798</v>
      </c>
      <c r="AX39" s="163">
        <v>2.4922690997161498</v>
      </c>
      <c r="AY39" s="170">
        <v>-2.0239021400780501</v>
      </c>
      <c r="AZ39" s="163"/>
      <c r="BA39" s="171">
        <v>7.0389658321892803</v>
      </c>
      <c r="BB39" s="172">
        <v>6.8062297491527701</v>
      </c>
      <c r="BC39" s="173">
        <v>6.9203292008783599</v>
      </c>
      <c r="BD39" s="163"/>
      <c r="BE39" s="174">
        <v>0.95783177604085401</v>
      </c>
    </row>
    <row r="40" spans="1:57">
      <c r="A40" s="20" t="s">
        <v>77</v>
      </c>
      <c r="B40" s="3" t="str">
        <f t="shared" si="0"/>
        <v>Northern Virginia</v>
      </c>
      <c r="C40" s="3"/>
      <c r="D40" s="24" t="s">
        <v>16</v>
      </c>
      <c r="E40" s="27" t="s">
        <v>17</v>
      </c>
      <c r="F40" s="3"/>
      <c r="G40" s="169">
        <v>54.6389620157954</v>
      </c>
      <c r="H40" s="163">
        <v>71.859721699887103</v>
      </c>
      <c r="I40" s="163">
        <v>79.061677322301605</v>
      </c>
      <c r="J40" s="163">
        <v>78.270026325686302</v>
      </c>
      <c r="K40" s="163">
        <v>72.418202331703597</v>
      </c>
      <c r="L40" s="170">
        <v>71.249717939074799</v>
      </c>
      <c r="M40" s="163"/>
      <c r="N40" s="171">
        <v>79.535539676570096</v>
      </c>
      <c r="O40" s="172">
        <v>88.612260248213602</v>
      </c>
      <c r="P40" s="173">
        <v>84.073899962391806</v>
      </c>
      <c r="Q40" s="163"/>
      <c r="R40" s="174">
        <v>74.913769945736803</v>
      </c>
      <c r="S40" s="168"/>
      <c r="T40" s="169">
        <v>-7.8462753110972301</v>
      </c>
      <c r="U40" s="163">
        <v>1.36049740354136</v>
      </c>
      <c r="V40" s="163">
        <v>5.9887005984439901</v>
      </c>
      <c r="W40" s="163">
        <v>7.5586027663794502</v>
      </c>
      <c r="X40" s="163">
        <v>14.194661454991399</v>
      </c>
      <c r="Y40" s="170">
        <v>4.4818848480338902</v>
      </c>
      <c r="Z40" s="163"/>
      <c r="AA40" s="171">
        <v>14.862233201062301</v>
      </c>
      <c r="AB40" s="172">
        <v>31.0515906996993</v>
      </c>
      <c r="AC40" s="173">
        <v>22.860624760053</v>
      </c>
      <c r="AD40" s="163"/>
      <c r="AE40" s="174">
        <v>9.7459723469373305</v>
      </c>
      <c r="AG40" s="169">
        <v>53.778676194057901</v>
      </c>
      <c r="AH40" s="163">
        <v>69.831233546446001</v>
      </c>
      <c r="AI40" s="163">
        <v>77.268239939826998</v>
      </c>
      <c r="AJ40" s="163">
        <v>75.771906731854003</v>
      </c>
      <c r="AK40" s="163">
        <v>68.216434749905901</v>
      </c>
      <c r="AL40" s="170">
        <v>68.973298232418202</v>
      </c>
      <c r="AM40" s="163"/>
      <c r="AN40" s="171">
        <v>70.151842798044299</v>
      </c>
      <c r="AO40" s="172">
        <v>74.188604738623496</v>
      </c>
      <c r="AP40" s="173">
        <v>72.170223768333898</v>
      </c>
      <c r="AQ40" s="163"/>
      <c r="AR40" s="174">
        <v>69.886705528394103</v>
      </c>
      <c r="AS40" s="168"/>
      <c r="AT40" s="169">
        <v>-6.1838811804561198</v>
      </c>
      <c r="AU40" s="163">
        <v>-6.8246282116805599</v>
      </c>
      <c r="AV40" s="163">
        <v>-5.1005101350954503</v>
      </c>
      <c r="AW40" s="163">
        <v>-6.0519728543385503</v>
      </c>
      <c r="AX40" s="163">
        <v>-3.1658103480276498</v>
      </c>
      <c r="AY40" s="170">
        <v>-5.4617138960257599</v>
      </c>
      <c r="AZ40" s="163"/>
      <c r="BA40" s="171">
        <v>-0.16392739931738901</v>
      </c>
      <c r="BB40" s="172">
        <v>2.0544257851455598</v>
      </c>
      <c r="BC40" s="173">
        <v>0.96408774254641105</v>
      </c>
      <c r="BD40" s="163"/>
      <c r="BE40" s="174">
        <v>-3.6524729806052898</v>
      </c>
    </row>
    <row r="41" spans="1:57">
      <c r="A41" s="22" t="s">
        <v>78</v>
      </c>
      <c r="B41" s="3" t="str">
        <f t="shared" si="0"/>
        <v>Shenandoah Valley</v>
      </c>
      <c r="C41" s="3"/>
      <c r="D41" s="25" t="s">
        <v>16</v>
      </c>
      <c r="E41" s="28" t="s">
        <v>17</v>
      </c>
      <c r="F41" s="3"/>
      <c r="G41" s="175">
        <v>38.565891472868202</v>
      </c>
      <c r="H41" s="176">
        <v>47.708122682844603</v>
      </c>
      <c r="I41" s="176">
        <v>50.783619817997902</v>
      </c>
      <c r="J41" s="176">
        <v>54.743849005729601</v>
      </c>
      <c r="K41" s="176">
        <v>53.783282777216002</v>
      </c>
      <c r="L41" s="177">
        <v>49.116953151331302</v>
      </c>
      <c r="M41" s="163"/>
      <c r="N41" s="178">
        <v>65.107853050219006</v>
      </c>
      <c r="O41" s="179">
        <v>68.688911358274297</v>
      </c>
      <c r="P41" s="180">
        <v>66.898382204246701</v>
      </c>
      <c r="Q41" s="163"/>
      <c r="R41" s="181">
        <v>54.197361452164202</v>
      </c>
      <c r="S41" s="168"/>
      <c r="T41" s="175">
        <v>-17.7097665977292</v>
      </c>
      <c r="U41" s="176">
        <v>-16.9612885781317</v>
      </c>
      <c r="V41" s="176">
        <v>-14.101119256263299</v>
      </c>
      <c r="W41" s="176">
        <v>-9.5183717098208103</v>
      </c>
      <c r="X41" s="176">
        <v>-14.6631906479561</v>
      </c>
      <c r="Y41" s="177">
        <v>-14.467266825359699</v>
      </c>
      <c r="Z41" s="163"/>
      <c r="AA41" s="178">
        <v>2.5012829645646502</v>
      </c>
      <c r="AB41" s="179">
        <v>24.043298087608399</v>
      </c>
      <c r="AC41" s="180">
        <v>12.5344878939654</v>
      </c>
      <c r="AD41" s="163"/>
      <c r="AE41" s="181">
        <v>-6.5623411327946899</v>
      </c>
      <c r="AG41" s="175">
        <v>37.2303673744523</v>
      </c>
      <c r="AH41" s="176">
        <v>48.215790360633598</v>
      </c>
      <c r="AI41" s="176">
        <v>50.907903606336298</v>
      </c>
      <c r="AJ41" s="176">
        <v>52.138102460397697</v>
      </c>
      <c r="AK41" s="176">
        <v>51.398719245028602</v>
      </c>
      <c r="AL41" s="177">
        <v>47.978176609369697</v>
      </c>
      <c r="AM41" s="163"/>
      <c r="AN41" s="178">
        <v>58.516599258510198</v>
      </c>
      <c r="AO41" s="179">
        <v>59.6983485001685</v>
      </c>
      <c r="AP41" s="180">
        <v>59.107473879339402</v>
      </c>
      <c r="AQ41" s="163"/>
      <c r="AR41" s="181">
        <v>51.157975829361</v>
      </c>
      <c r="AS41" s="40"/>
      <c r="AT41" s="175">
        <v>-3.9882804954078099</v>
      </c>
      <c r="AU41" s="176">
        <v>-3.3555008380080902</v>
      </c>
      <c r="AV41" s="176">
        <v>-1.2954985155988601</v>
      </c>
      <c r="AW41" s="176">
        <v>-3.1545107127750698</v>
      </c>
      <c r="AX41" s="176">
        <v>-4.5692058729273404</v>
      </c>
      <c r="AY41" s="177">
        <v>-3.26187317010702</v>
      </c>
      <c r="AZ41" s="163"/>
      <c r="BA41" s="178">
        <v>-0.35586954053689202</v>
      </c>
      <c r="BB41" s="179">
        <v>4.3941559288370096</v>
      </c>
      <c r="BC41" s="180">
        <v>1.98758747548643</v>
      </c>
      <c r="BD41" s="163"/>
      <c r="BE41" s="181">
        <v>-1.5921851633286499</v>
      </c>
    </row>
    <row r="42" spans="1:57">
      <c r="A42" s="19" t="s">
        <v>79</v>
      </c>
      <c r="B42" s="3" t="str">
        <f t="shared" si="0"/>
        <v>Southern Virginia</v>
      </c>
      <c r="C42" s="9"/>
      <c r="D42" s="23" t="s">
        <v>16</v>
      </c>
      <c r="E42" s="26" t="s">
        <v>17</v>
      </c>
      <c r="F42" s="3"/>
      <c r="G42" s="160">
        <v>44.792360648456501</v>
      </c>
      <c r="H42" s="161">
        <v>59.0939373750832</v>
      </c>
      <c r="I42" s="161">
        <v>61.736620031090297</v>
      </c>
      <c r="J42" s="161">
        <v>66.333555407506097</v>
      </c>
      <c r="K42" s="161">
        <v>63.046857650455202</v>
      </c>
      <c r="L42" s="162">
        <v>59.000666222518298</v>
      </c>
      <c r="M42" s="163"/>
      <c r="N42" s="164">
        <v>69.176104819009495</v>
      </c>
      <c r="O42" s="165">
        <v>76.171441261381304</v>
      </c>
      <c r="P42" s="166">
        <v>72.6737730401954</v>
      </c>
      <c r="Q42" s="163"/>
      <c r="R42" s="167">
        <v>62.907268170426001</v>
      </c>
      <c r="S42" s="168"/>
      <c r="T42" s="160">
        <v>0.165593891036771</v>
      </c>
      <c r="U42" s="161">
        <v>-1.5871097662803799</v>
      </c>
      <c r="V42" s="161">
        <v>-2.0856286923138301</v>
      </c>
      <c r="W42" s="161">
        <v>7.6498842041813297</v>
      </c>
      <c r="X42" s="161">
        <v>6.6215218701625096</v>
      </c>
      <c r="Y42" s="162">
        <v>2.2300651215846599</v>
      </c>
      <c r="Z42" s="163"/>
      <c r="AA42" s="164">
        <v>16.2486021810574</v>
      </c>
      <c r="AB42" s="165">
        <v>32.229152311933298</v>
      </c>
      <c r="AC42" s="166">
        <v>24.109149389149099</v>
      </c>
      <c r="AD42" s="163"/>
      <c r="AE42" s="167">
        <v>8.5461599839199796</v>
      </c>
      <c r="AF42" s="29"/>
      <c r="AG42" s="160">
        <v>45.136575616255797</v>
      </c>
      <c r="AH42" s="161">
        <v>61.953142349544699</v>
      </c>
      <c r="AI42" s="161">
        <v>65.334221630024402</v>
      </c>
      <c r="AJ42" s="161">
        <v>65.373084610259795</v>
      </c>
      <c r="AK42" s="161">
        <v>61.3924050632911</v>
      </c>
      <c r="AL42" s="162">
        <v>59.8378858538751</v>
      </c>
      <c r="AM42" s="163"/>
      <c r="AN42" s="164">
        <v>65.411947590495203</v>
      </c>
      <c r="AO42" s="165">
        <v>67.316233622029699</v>
      </c>
      <c r="AP42" s="166">
        <v>66.364090606262394</v>
      </c>
      <c r="AQ42" s="163"/>
      <c r="AR42" s="167">
        <v>61.702515783128703</v>
      </c>
      <c r="AS42" s="168"/>
      <c r="AT42" s="160">
        <v>0.35585183990074798</v>
      </c>
      <c r="AU42" s="161">
        <v>0.302284621020665</v>
      </c>
      <c r="AV42" s="161">
        <v>2.6078466889968799</v>
      </c>
      <c r="AW42" s="161">
        <v>2.9345187357999798</v>
      </c>
      <c r="AX42" s="161">
        <v>3.7926959300010901</v>
      </c>
      <c r="AY42" s="162">
        <v>2.0862610082131798</v>
      </c>
      <c r="AZ42" s="163"/>
      <c r="BA42" s="164">
        <v>9.7390555225005997</v>
      </c>
      <c r="BB42" s="165">
        <v>13.279539889333099</v>
      </c>
      <c r="BC42" s="166">
        <v>11.506592114648999</v>
      </c>
      <c r="BD42" s="163"/>
      <c r="BE42" s="167">
        <v>4.8072010966719203</v>
      </c>
    </row>
    <row r="43" spans="1:57">
      <c r="A43" s="20" t="s">
        <v>80</v>
      </c>
      <c r="B43" s="3" t="str">
        <f t="shared" si="0"/>
        <v>Southwest Virginia - Blue Ridge Highlands</v>
      </c>
      <c r="C43" s="10"/>
      <c r="D43" s="24" t="s">
        <v>16</v>
      </c>
      <c r="E43" s="27" t="s">
        <v>17</v>
      </c>
      <c r="F43" s="3"/>
      <c r="G43" s="169">
        <v>45.369324599051197</v>
      </c>
      <c r="H43" s="163">
        <v>52.1798057375197</v>
      </c>
      <c r="I43" s="163">
        <v>56.460356900835698</v>
      </c>
      <c r="J43" s="163">
        <v>60.650553422182</v>
      </c>
      <c r="K43" s="163">
        <v>65.631353060763402</v>
      </c>
      <c r="L43" s="170">
        <v>56.0582787440704</v>
      </c>
      <c r="M43" s="163"/>
      <c r="N43" s="171">
        <v>78.314885927264498</v>
      </c>
      <c r="O43" s="172">
        <v>76.914388976733605</v>
      </c>
      <c r="P43" s="173">
        <v>77.614637451999002</v>
      </c>
      <c r="Q43" s="163"/>
      <c r="R43" s="174">
        <v>62.217238374907197</v>
      </c>
      <c r="S43" s="168"/>
      <c r="T43" s="169">
        <v>-0.22138575102795199</v>
      </c>
      <c r="U43" s="163">
        <v>1.1520712760262399</v>
      </c>
      <c r="V43" s="163">
        <v>3.7986573879616699</v>
      </c>
      <c r="W43" s="163">
        <v>4.6802945109201701</v>
      </c>
      <c r="X43" s="163">
        <v>5.7527094026535899</v>
      </c>
      <c r="Y43" s="170">
        <v>3.2572492198552898</v>
      </c>
      <c r="Z43" s="163"/>
      <c r="AA43" s="171">
        <v>19.8267965236086</v>
      </c>
      <c r="AB43" s="172">
        <v>41.578914876914403</v>
      </c>
      <c r="AC43" s="173">
        <v>29.700463418083199</v>
      </c>
      <c r="AD43" s="163"/>
      <c r="AE43" s="174">
        <v>11.348626225584599</v>
      </c>
      <c r="AF43" s="30"/>
      <c r="AG43" s="169">
        <v>42.317031850011197</v>
      </c>
      <c r="AH43" s="163">
        <v>51.047549130336499</v>
      </c>
      <c r="AI43" s="163">
        <v>54.065958888637901</v>
      </c>
      <c r="AJ43" s="163">
        <v>55.090919358481997</v>
      </c>
      <c r="AK43" s="163">
        <v>57.022249830584997</v>
      </c>
      <c r="AL43" s="170">
        <v>51.908741811610497</v>
      </c>
      <c r="AM43" s="163"/>
      <c r="AN43" s="171">
        <v>67.390444996611706</v>
      </c>
      <c r="AO43" s="172">
        <v>67.381974248926994</v>
      </c>
      <c r="AP43" s="173">
        <v>67.3862096227693</v>
      </c>
      <c r="AQ43" s="163"/>
      <c r="AR43" s="174">
        <v>56.330875471941603</v>
      </c>
      <c r="AS43" s="168"/>
      <c r="AT43" s="169">
        <v>2.4917756937803501</v>
      </c>
      <c r="AU43" s="163">
        <v>4.4248485626947502</v>
      </c>
      <c r="AV43" s="163">
        <v>5.1778843328205904</v>
      </c>
      <c r="AW43" s="163">
        <v>3.2644096875012298</v>
      </c>
      <c r="AX43" s="163">
        <v>2.5419206769647</v>
      </c>
      <c r="AY43" s="170">
        <v>3.5957441482040302</v>
      </c>
      <c r="AZ43" s="163"/>
      <c r="BA43" s="171">
        <v>5.1338567703323799</v>
      </c>
      <c r="BB43" s="172">
        <v>7.9040320308352801</v>
      </c>
      <c r="BC43" s="173">
        <v>6.50084678164552</v>
      </c>
      <c r="BD43" s="163"/>
      <c r="BE43" s="174">
        <v>4.5706772660799198</v>
      </c>
    </row>
    <row r="44" spans="1:57">
      <c r="A44" s="21" t="s">
        <v>81</v>
      </c>
      <c r="B44" s="3" t="str">
        <f t="shared" si="0"/>
        <v>Southwest Virginia - Heart of Appalachia</v>
      </c>
      <c r="C44" s="3"/>
      <c r="D44" s="24" t="s">
        <v>16</v>
      </c>
      <c r="E44" s="27" t="s">
        <v>17</v>
      </c>
      <c r="F44" s="3"/>
      <c r="G44" s="169">
        <v>41.2286689419795</v>
      </c>
      <c r="H44" s="163">
        <v>55.017064846416297</v>
      </c>
      <c r="I44" s="163">
        <v>58.771331058020401</v>
      </c>
      <c r="J44" s="163">
        <v>58.156996587030697</v>
      </c>
      <c r="K44" s="163">
        <v>56.109215017064798</v>
      </c>
      <c r="L44" s="170">
        <v>53.856655290102303</v>
      </c>
      <c r="M44" s="163"/>
      <c r="N44" s="171">
        <v>57.269624573378799</v>
      </c>
      <c r="O44" s="172">
        <v>53.242320819112599</v>
      </c>
      <c r="P44" s="173">
        <v>55.255972696245699</v>
      </c>
      <c r="Q44" s="163"/>
      <c r="R44" s="174">
        <v>54.256460263286201</v>
      </c>
      <c r="S44" s="168"/>
      <c r="T44" s="169">
        <v>1.2245097679425501</v>
      </c>
      <c r="U44" s="163">
        <v>-3.3674630261660901</v>
      </c>
      <c r="V44" s="163">
        <v>1.79105379202029</v>
      </c>
      <c r="W44" s="163">
        <v>-3.0716723549488001</v>
      </c>
      <c r="X44" s="163">
        <v>5.1568051619409498</v>
      </c>
      <c r="Y44" s="170">
        <v>0.19502681618722501</v>
      </c>
      <c r="Z44" s="163"/>
      <c r="AA44" s="171">
        <v>5.1734392299316401</v>
      </c>
      <c r="AB44" s="172">
        <v>14.150202695124101</v>
      </c>
      <c r="AC44" s="173">
        <v>9.3150651174825292</v>
      </c>
      <c r="AD44" s="163"/>
      <c r="AE44" s="174">
        <v>2.68787328299085</v>
      </c>
      <c r="AF44" s="30"/>
      <c r="AG44" s="169">
        <v>38.310580204778098</v>
      </c>
      <c r="AH44" s="163">
        <v>53.378839590443597</v>
      </c>
      <c r="AI44" s="163">
        <v>56.040955631399299</v>
      </c>
      <c r="AJ44" s="163">
        <v>55.460750853242303</v>
      </c>
      <c r="AK44" s="163">
        <v>50.972696245733701</v>
      </c>
      <c r="AL44" s="170">
        <v>50.8327645051194</v>
      </c>
      <c r="AM44" s="163"/>
      <c r="AN44" s="171">
        <v>50.853242320819099</v>
      </c>
      <c r="AO44" s="172">
        <v>48.191126279863397</v>
      </c>
      <c r="AP44" s="173">
        <v>49.522184300341202</v>
      </c>
      <c r="AQ44" s="163"/>
      <c r="AR44" s="174">
        <v>50.458313018039902</v>
      </c>
      <c r="AS44" s="168"/>
      <c r="AT44" s="169">
        <v>-6.5678773822054701</v>
      </c>
      <c r="AU44" s="163">
        <v>-5.5790700595121301</v>
      </c>
      <c r="AV44" s="163">
        <v>-2.8765221821416</v>
      </c>
      <c r="AW44" s="163">
        <v>-5.9347215488183398</v>
      </c>
      <c r="AX44" s="163">
        <v>-0.73547426203938804</v>
      </c>
      <c r="AY44" s="170">
        <v>-4.2868507806299396</v>
      </c>
      <c r="AZ44" s="163"/>
      <c r="BA44" s="171">
        <v>-1.4234991446449401</v>
      </c>
      <c r="BB44" s="172">
        <v>-3.08720293076995</v>
      </c>
      <c r="BC44" s="173">
        <v>-2.24006845609859</v>
      </c>
      <c r="BD44" s="163"/>
      <c r="BE44" s="174">
        <v>-3.72160329426911</v>
      </c>
    </row>
    <row r="45" spans="1:57">
      <c r="A45" s="22" t="s">
        <v>82</v>
      </c>
      <c r="B45" s="3" t="str">
        <f t="shared" si="0"/>
        <v>Virginia Mountains</v>
      </c>
      <c r="C45" s="3"/>
      <c r="D45" s="25" t="s">
        <v>16</v>
      </c>
      <c r="E45" s="28" t="s">
        <v>17</v>
      </c>
      <c r="F45" s="3"/>
      <c r="G45" s="169">
        <v>41.850697737433897</v>
      </c>
      <c r="H45" s="163">
        <v>52.364178295623802</v>
      </c>
      <c r="I45" s="163">
        <v>53.908684460100197</v>
      </c>
      <c r="J45" s="163">
        <v>56.225443706814701</v>
      </c>
      <c r="K45" s="163">
        <v>59.626066928600402</v>
      </c>
      <c r="L45" s="170">
        <v>52.795014225714603</v>
      </c>
      <c r="M45" s="163"/>
      <c r="N45" s="171">
        <v>70.640834575260797</v>
      </c>
      <c r="O45" s="172">
        <v>67.1724698550331</v>
      </c>
      <c r="P45" s="173">
        <v>68.906652215146906</v>
      </c>
      <c r="Q45" s="163"/>
      <c r="R45" s="174">
        <v>57.398339365552403</v>
      </c>
      <c r="S45" s="168"/>
      <c r="T45" s="169">
        <v>-5.1846719698986101</v>
      </c>
      <c r="U45" s="163">
        <v>-12.6097365448838</v>
      </c>
      <c r="V45" s="163">
        <v>-15.0988037520099</v>
      </c>
      <c r="W45" s="163">
        <v>-6.0791308190822004</v>
      </c>
      <c r="X45" s="163">
        <v>8.0219116467866698</v>
      </c>
      <c r="Y45" s="170">
        <v>-6.5964123016972698</v>
      </c>
      <c r="Z45" s="163"/>
      <c r="AA45" s="171">
        <v>22.404680581008101</v>
      </c>
      <c r="AB45" s="172">
        <v>33.4787926364898</v>
      </c>
      <c r="AC45" s="173">
        <v>27.563164726980101</v>
      </c>
      <c r="AD45" s="163"/>
      <c r="AE45" s="174">
        <v>2.8504401545458999</v>
      </c>
      <c r="AF45" s="31"/>
      <c r="AG45" s="169">
        <v>40.875220159869897</v>
      </c>
      <c r="AH45" s="163">
        <v>52.750304836742899</v>
      </c>
      <c r="AI45" s="163">
        <v>56.354152553854398</v>
      </c>
      <c r="AJ45" s="163">
        <v>57.3635008806394</v>
      </c>
      <c r="AK45" s="163">
        <v>56.486248475816197</v>
      </c>
      <c r="AL45" s="170">
        <v>52.765885381384599</v>
      </c>
      <c r="AM45" s="163"/>
      <c r="AN45" s="171">
        <v>66.840536512667597</v>
      </c>
      <c r="AO45" s="172">
        <v>65.211353475138793</v>
      </c>
      <c r="AP45" s="173">
        <v>66.025944993903195</v>
      </c>
      <c r="AQ45" s="163"/>
      <c r="AR45" s="174">
        <v>56.554473842104201</v>
      </c>
      <c r="AS45" s="168"/>
      <c r="AT45" s="169">
        <v>-2.9154879101695501</v>
      </c>
      <c r="AU45" s="163">
        <v>-6.2231188727914404</v>
      </c>
      <c r="AV45" s="163">
        <v>-4.6769904372797502</v>
      </c>
      <c r="AW45" s="163">
        <v>-1.9911925745186601</v>
      </c>
      <c r="AX45" s="163">
        <v>0.85785719470907196</v>
      </c>
      <c r="AY45" s="170">
        <v>-3.0065457408398002</v>
      </c>
      <c r="AZ45" s="163"/>
      <c r="BA45" s="171">
        <v>6.8769812818040403</v>
      </c>
      <c r="BB45" s="172">
        <v>6.9215242151512903</v>
      </c>
      <c r="BC45" s="173">
        <v>6.89897333612927</v>
      </c>
      <c r="BD45" s="163"/>
      <c r="BE45" s="174">
        <v>8.7032707134772E-2</v>
      </c>
    </row>
    <row r="46" spans="1:57">
      <c r="A46" s="48" t="s">
        <v>106</v>
      </c>
      <c r="B46" s="3" t="s">
        <v>112</v>
      </c>
      <c r="D46" s="25" t="s">
        <v>16</v>
      </c>
      <c r="E46" s="28" t="s">
        <v>17</v>
      </c>
      <c r="G46" s="169">
        <v>49.444829979181101</v>
      </c>
      <c r="H46" s="163">
        <v>62.5260235947258</v>
      </c>
      <c r="I46" s="163">
        <v>75.746009715475296</v>
      </c>
      <c r="J46" s="163">
        <v>68.632893823733497</v>
      </c>
      <c r="K46" s="163">
        <v>66.967383761276807</v>
      </c>
      <c r="L46" s="170">
        <v>64.663428174878504</v>
      </c>
      <c r="M46" s="163"/>
      <c r="N46" s="171">
        <v>75.815405968077698</v>
      </c>
      <c r="O46" s="172">
        <v>88.792505204718907</v>
      </c>
      <c r="P46" s="173">
        <v>82.303955586398303</v>
      </c>
      <c r="Q46" s="163"/>
      <c r="R46" s="174">
        <v>69.703578863884204</v>
      </c>
      <c r="S46" s="168"/>
      <c r="T46" s="169">
        <v>4.9845542547173904</v>
      </c>
      <c r="U46" s="163">
        <v>7.7684309112348497</v>
      </c>
      <c r="V46" s="163">
        <v>23.378252231589801</v>
      </c>
      <c r="W46" s="163">
        <v>25.183491315823598</v>
      </c>
      <c r="X46" s="163">
        <v>31.454494049913801</v>
      </c>
      <c r="Y46" s="170">
        <v>18.7449413978979</v>
      </c>
      <c r="Z46" s="163"/>
      <c r="AA46" s="171">
        <v>33.342220068935603</v>
      </c>
      <c r="AB46" s="172">
        <v>58.903989833899601</v>
      </c>
      <c r="AC46" s="173">
        <v>46.012038362480702</v>
      </c>
      <c r="AD46" s="163"/>
      <c r="AE46" s="174">
        <v>26.729002303463702</v>
      </c>
      <c r="AG46" s="169">
        <v>46.538861901457302</v>
      </c>
      <c r="AH46" s="163">
        <v>60.444136016655101</v>
      </c>
      <c r="AI46" s="163">
        <v>68.407356002775799</v>
      </c>
      <c r="AJ46" s="163">
        <v>62.5</v>
      </c>
      <c r="AK46" s="163">
        <v>57.624913254684202</v>
      </c>
      <c r="AL46" s="170">
        <v>59.103053435114496</v>
      </c>
      <c r="AM46" s="163"/>
      <c r="AN46" s="171">
        <v>61.268216516308101</v>
      </c>
      <c r="AO46" s="172">
        <v>69.691186675919496</v>
      </c>
      <c r="AP46" s="173">
        <v>65.479701596113799</v>
      </c>
      <c r="AQ46" s="163"/>
      <c r="AR46" s="174">
        <v>60.9249529096857</v>
      </c>
      <c r="AS46" s="168"/>
      <c r="AT46" s="169">
        <v>-3.3814663650347399</v>
      </c>
      <c r="AU46" s="163">
        <v>-3.0501738036365702</v>
      </c>
      <c r="AV46" s="163">
        <v>1.8671744663786201</v>
      </c>
      <c r="AW46" s="163">
        <v>-1.9914651493598801</v>
      </c>
      <c r="AX46" s="163">
        <v>3.6477473845063</v>
      </c>
      <c r="AY46" s="170">
        <v>-0.51121376260462803</v>
      </c>
      <c r="AZ46" s="163"/>
      <c r="BA46" s="171">
        <v>0.32988991024668801</v>
      </c>
      <c r="BB46" s="172">
        <v>9.0835782926787605</v>
      </c>
      <c r="BC46" s="173">
        <v>4.8055506926400904</v>
      </c>
      <c r="BD46" s="163"/>
      <c r="BE46" s="174">
        <v>1.0631291086549499</v>
      </c>
    </row>
    <row r="47" spans="1:57">
      <c r="A47" s="48" t="s">
        <v>107</v>
      </c>
      <c r="B47" s="3" t="s">
        <v>113</v>
      </c>
      <c r="D47" s="25" t="s">
        <v>16</v>
      </c>
      <c r="E47" s="28" t="s">
        <v>17</v>
      </c>
      <c r="G47" s="169">
        <v>50.633969118982698</v>
      </c>
      <c r="H47" s="163">
        <v>68.715712988192493</v>
      </c>
      <c r="I47" s="163">
        <v>75.945504087193399</v>
      </c>
      <c r="J47" s="163">
        <v>76.058128973660303</v>
      </c>
      <c r="K47" s="163">
        <v>72.319709355131593</v>
      </c>
      <c r="L47" s="170">
        <v>68.734604904632107</v>
      </c>
      <c r="M47" s="163"/>
      <c r="N47" s="171">
        <v>82.016348773841898</v>
      </c>
      <c r="O47" s="172">
        <v>89.453224341507706</v>
      </c>
      <c r="P47" s="173">
        <v>85.734786557674795</v>
      </c>
      <c r="Q47" s="163"/>
      <c r="R47" s="174">
        <v>73.591799662644306</v>
      </c>
      <c r="S47" s="168"/>
      <c r="T47" s="169">
        <v>-8.4918887975381008</v>
      </c>
      <c r="U47" s="163">
        <v>-3.6790564785054198</v>
      </c>
      <c r="V47" s="163">
        <v>-0.43838975146004</v>
      </c>
      <c r="W47" s="163">
        <v>5.8712657310238496</v>
      </c>
      <c r="X47" s="163">
        <v>19.127435031104099</v>
      </c>
      <c r="Y47" s="170">
        <v>2.4122095514503701</v>
      </c>
      <c r="Z47" s="163"/>
      <c r="AA47" s="171">
        <v>17.904730479604002</v>
      </c>
      <c r="AB47" s="172">
        <v>31.237613561311498</v>
      </c>
      <c r="AC47" s="173">
        <v>24.503392172912399</v>
      </c>
      <c r="AD47" s="163"/>
      <c r="AE47" s="174">
        <v>8.8396297153471508</v>
      </c>
      <c r="AG47" s="169">
        <v>48.772025431425902</v>
      </c>
      <c r="AH47" s="163">
        <v>67.077202543142505</v>
      </c>
      <c r="AI47" s="163">
        <v>75.5803814713896</v>
      </c>
      <c r="AJ47" s="163">
        <v>73.861943687556703</v>
      </c>
      <c r="AK47" s="163">
        <v>67.805631244323294</v>
      </c>
      <c r="AL47" s="170">
        <v>66.619436875567601</v>
      </c>
      <c r="AM47" s="163"/>
      <c r="AN47" s="171">
        <v>74.853769300635705</v>
      </c>
      <c r="AO47" s="172">
        <v>77.808356039963599</v>
      </c>
      <c r="AP47" s="173">
        <v>76.331062670299701</v>
      </c>
      <c r="AQ47" s="163"/>
      <c r="AR47" s="174">
        <v>69.394187102633893</v>
      </c>
      <c r="AS47" s="168"/>
      <c r="AT47" s="169">
        <v>-7.1040132868127204</v>
      </c>
      <c r="AU47" s="163">
        <v>-7.8985345374077003</v>
      </c>
      <c r="AV47" s="163">
        <v>-6.2445568612546296</v>
      </c>
      <c r="AW47" s="163">
        <v>-5.57507672309249</v>
      </c>
      <c r="AX47" s="163">
        <v>-2.42123025070482</v>
      </c>
      <c r="AY47" s="170">
        <v>-5.8214345334196897</v>
      </c>
      <c r="AZ47" s="163"/>
      <c r="BA47" s="171">
        <v>3.9694884485329101</v>
      </c>
      <c r="BB47" s="172">
        <v>4.2353245242707596</v>
      </c>
      <c r="BC47" s="173">
        <v>4.1048093002487196</v>
      </c>
      <c r="BD47" s="163"/>
      <c r="BE47" s="174">
        <v>-2.9123647724244899</v>
      </c>
    </row>
    <row r="48" spans="1:57">
      <c r="A48" s="48" t="s">
        <v>108</v>
      </c>
      <c r="B48" s="3" t="s">
        <v>114</v>
      </c>
      <c r="D48" s="25" t="s">
        <v>16</v>
      </c>
      <c r="E48" s="28" t="s">
        <v>17</v>
      </c>
      <c r="G48" s="169">
        <v>49.016265996890297</v>
      </c>
      <c r="H48" s="163">
        <v>66.472311924410903</v>
      </c>
      <c r="I48" s="163">
        <v>73.418251405334203</v>
      </c>
      <c r="J48" s="163">
        <v>74.088027747877007</v>
      </c>
      <c r="K48" s="163">
        <v>74.961129051548795</v>
      </c>
      <c r="L48" s="170">
        <v>67.591197225212198</v>
      </c>
      <c r="M48" s="163"/>
      <c r="N48" s="171">
        <v>85.417414184906093</v>
      </c>
      <c r="O48" s="172">
        <v>89.902523621576293</v>
      </c>
      <c r="P48" s="173">
        <v>87.659968903241193</v>
      </c>
      <c r="Q48" s="163"/>
      <c r="R48" s="174">
        <v>73.325131990363403</v>
      </c>
      <c r="S48" s="168"/>
      <c r="T48" s="169">
        <v>-12.0475554804542</v>
      </c>
      <c r="U48" s="163">
        <v>-5.2097964566209001</v>
      </c>
      <c r="V48" s="163">
        <v>-1.3593318507776</v>
      </c>
      <c r="W48" s="163">
        <v>4.0246954543535001</v>
      </c>
      <c r="X48" s="163">
        <v>13.4814769802963</v>
      </c>
      <c r="Y48" s="170">
        <v>0.11625711476148599</v>
      </c>
      <c r="Z48" s="163"/>
      <c r="AA48" s="171">
        <v>16.670719445692502</v>
      </c>
      <c r="AB48" s="172">
        <v>29.614140414833798</v>
      </c>
      <c r="AC48" s="173">
        <v>22.967638338936201</v>
      </c>
      <c r="AD48" s="163"/>
      <c r="AE48" s="174">
        <v>6.90184097576872</v>
      </c>
      <c r="AG48" s="169">
        <v>48.059442650400598</v>
      </c>
      <c r="AH48" s="163">
        <v>66.001375433560497</v>
      </c>
      <c r="AI48" s="163">
        <v>73.834619064705095</v>
      </c>
      <c r="AJ48" s="163">
        <v>73.430211697165404</v>
      </c>
      <c r="AK48" s="163">
        <v>70.538811146991904</v>
      </c>
      <c r="AL48" s="170">
        <v>66.372891998564697</v>
      </c>
      <c r="AM48" s="163"/>
      <c r="AN48" s="171">
        <v>79.436520751106301</v>
      </c>
      <c r="AO48" s="172">
        <v>81.149832555914301</v>
      </c>
      <c r="AP48" s="173">
        <v>80.293176653510301</v>
      </c>
      <c r="AQ48" s="163"/>
      <c r="AR48" s="174">
        <v>70.350116185692002</v>
      </c>
      <c r="AS48" s="168"/>
      <c r="AT48" s="169">
        <v>-7.4410734140431503</v>
      </c>
      <c r="AU48" s="163">
        <v>-6.1034933041206196</v>
      </c>
      <c r="AV48" s="163">
        <v>-4.1676367916306702</v>
      </c>
      <c r="AW48" s="163">
        <v>-4.4187423814095501</v>
      </c>
      <c r="AX48" s="163">
        <v>-1.8667082393616401</v>
      </c>
      <c r="AY48" s="170">
        <v>-4.6272807974415597</v>
      </c>
      <c r="AZ48" s="163"/>
      <c r="BA48" s="171">
        <v>2.9517365891939602</v>
      </c>
      <c r="BB48" s="172">
        <v>3.8458645096885702</v>
      </c>
      <c r="BC48" s="173">
        <v>3.4016374860014502</v>
      </c>
      <c r="BD48" s="163"/>
      <c r="BE48" s="174">
        <v>-2.1496430286689399</v>
      </c>
    </row>
    <row r="49" spans="1:57">
      <c r="A49" s="48" t="s">
        <v>109</v>
      </c>
      <c r="B49" s="3" t="s">
        <v>115</v>
      </c>
      <c r="D49" s="25" t="s">
        <v>16</v>
      </c>
      <c r="E49" s="28" t="s">
        <v>17</v>
      </c>
      <c r="G49" s="169">
        <v>45.567767325782199</v>
      </c>
      <c r="H49" s="163">
        <v>60.985793818391201</v>
      </c>
      <c r="I49" s="163">
        <v>66.723459397197104</v>
      </c>
      <c r="J49" s="163">
        <v>68.036091380303304</v>
      </c>
      <c r="K49" s="163">
        <v>70.169418314455697</v>
      </c>
      <c r="L49" s="170">
        <v>62.296506047225897</v>
      </c>
      <c r="M49" s="163"/>
      <c r="N49" s="171">
        <v>79.9265693991169</v>
      </c>
      <c r="O49" s="172">
        <v>83.509310808216497</v>
      </c>
      <c r="P49" s="173">
        <v>81.717940103666706</v>
      </c>
      <c r="Q49" s="163"/>
      <c r="R49" s="174">
        <v>67.845487206209</v>
      </c>
      <c r="S49" s="168"/>
      <c r="T49" s="169">
        <v>-12.7324068812606</v>
      </c>
      <c r="U49" s="163">
        <v>-8.9959112761386404</v>
      </c>
      <c r="V49" s="163">
        <v>-6.1780528949984603</v>
      </c>
      <c r="W49" s="163">
        <v>-1.61433231645231</v>
      </c>
      <c r="X49" s="163">
        <v>5.9101126103648696</v>
      </c>
      <c r="Y49" s="170">
        <v>-4.3809941291647103</v>
      </c>
      <c r="Z49" s="163"/>
      <c r="AA49" s="171">
        <v>14.5827071801298</v>
      </c>
      <c r="AB49" s="172">
        <v>30.202654208592499</v>
      </c>
      <c r="AC49" s="173">
        <v>22.065067313224599</v>
      </c>
      <c r="AD49" s="163"/>
      <c r="AE49" s="174">
        <v>3.3225988709433398</v>
      </c>
      <c r="AG49" s="169">
        <v>45.337996736417701</v>
      </c>
      <c r="AH49" s="163">
        <v>60.455461700902198</v>
      </c>
      <c r="AI49" s="163">
        <v>65.630999232098205</v>
      </c>
      <c r="AJ49" s="163">
        <v>66.599275292762499</v>
      </c>
      <c r="AK49" s="163">
        <v>65.967556152812406</v>
      </c>
      <c r="AL49" s="170">
        <v>60.7982578229986</v>
      </c>
      <c r="AM49" s="163"/>
      <c r="AN49" s="171">
        <v>75.333557304665007</v>
      </c>
      <c r="AO49" s="172">
        <v>76.9833461316951</v>
      </c>
      <c r="AP49" s="173">
        <v>76.158451718180004</v>
      </c>
      <c r="AQ49" s="163"/>
      <c r="AR49" s="174">
        <v>65.186884650193306</v>
      </c>
      <c r="AS49" s="168"/>
      <c r="AT49" s="169">
        <v>-4.9411686524321201</v>
      </c>
      <c r="AU49" s="163">
        <v>-5.0390597694814803</v>
      </c>
      <c r="AV49" s="163">
        <v>-4.9688700033117099</v>
      </c>
      <c r="AW49" s="163">
        <v>-4.3551422802734701</v>
      </c>
      <c r="AX49" s="163">
        <v>-2.0761108824254801</v>
      </c>
      <c r="AY49" s="170">
        <v>-4.2302189744479302</v>
      </c>
      <c r="AZ49" s="163"/>
      <c r="BA49" s="171">
        <v>3.1651073314851499</v>
      </c>
      <c r="BB49" s="172">
        <v>6.1446607881946704</v>
      </c>
      <c r="BC49" s="173">
        <v>4.6498123068326498</v>
      </c>
      <c r="BD49" s="163"/>
      <c r="BE49" s="174">
        <v>-1.4384901838317199</v>
      </c>
    </row>
    <row r="50" spans="1:57">
      <c r="A50" s="48" t="s">
        <v>110</v>
      </c>
      <c r="B50" s="3" t="s">
        <v>116</v>
      </c>
      <c r="D50" s="25" t="s">
        <v>16</v>
      </c>
      <c r="E50" s="28" t="s">
        <v>17</v>
      </c>
      <c r="G50" s="169">
        <v>49.2137208019128</v>
      </c>
      <c r="H50" s="163">
        <v>56.676475997792899</v>
      </c>
      <c r="I50" s="163">
        <v>59.522714732389097</v>
      </c>
      <c r="J50" s="163">
        <v>62.254000367849898</v>
      </c>
      <c r="K50" s="163">
        <v>65.440500275887402</v>
      </c>
      <c r="L50" s="170">
        <v>58.621482435166399</v>
      </c>
      <c r="M50" s="163"/>
      <c r="N50" s="171">
        <v>72.848077984182396</v>
      </c>
      <c r="O50" s="172">
        <v>76.554165900312597</v>
      </c>
      <c r="P50" s="173">
        <v>74.701121942247497</v>
      </c>
      <c r="Q50" s="163"/>
      <c r="R50" s="174">
        <v>63.215665151475299</v>
      </c>
      <c r="S50" s="168"/>
      <c r="T50" s="169">
        <v>-1.99105015269307</v>
      </c>
      <c r="U50" s="163">
        <v>-3.6338895321617799</v>
      </c>
      <c r="V50" s="163">
        <v>-2.7616641425386699</v>
      </c>
      <c r="W50" s="163">
        <v>-0.47305098124995698</v>
      </c>
      <c r="X50" s="163">
        <v>10.0859633779099</v>
      </c>
      <c r="Y50" s="170">
        <v>0.29845632876172201</v>
      </c>
      <c r="Z50" s="163"/>
      <c r="AA50" s="171">
        <v>14.543142979434799</v>
      </c>
      <c r="AB50" s="172">
        <v>27.428620093335599</v>
      </c>
      <c r="AC50" s="173">
        <v>20.802369750265701</v>
      </c>
      <c r="AD50" s="163"/>
      <c r="AE50" s="174">
        <v>6.39549445917749</v>
      </c>
      <c r="AG50" s="169">
        <v>48.801572612629101</v>
      </c>
      <c r="AH50" s="163">
        <v>56.6163537918587</v>
      </c>
      <c r="AI50" s="163">
        <v>59.4259044246973</v>
      </c>
      <c r="AJ50" s="163">
        <v>60.384646334594002</v>
      </c>
      <c r="AK50" s="163">
        <v>60.872514082078297</v>
      </c>
      <c r="AL50" s="170">
        <v>57.220206646342298</v>
      </c>
      <c r="AM50" s="163"/>
      <c r="AN50" s="171">
        <v>67.858374525807506</v>
      </c>
      <c r="AO50" s="172">
        <v>69.132084147603095</v>
      </c>
      <c r="AP50" s="173">
        <v>68.495229336705293</v>
      </c>
      <c r="AQ50" s="163"/>
      <c r="AR50" s="174">
        <v>60.441662862153997</v>
      </c>
      <c r="AS50" s="168"/>
      <c r="AT50" s="169">
        <v>-1.0675620622672199</v>
      </c>
      <c r="AU50" s="163">
        <v>-1.7057707298895299</v>
      </c>
      <c r="AV50" s="163">
        <v>-1.1720250286915299</v>
      </c>
      <c r="AW50" s="163">
        <v>-2.2980820842441299</v>
      </c>
      <c r="AX50" s="163">
        <v>0.30470056497418502</v>
      </c>
      <c r="AY50" s="170">
        <v>-1.19123749512384</v>
      </c>
      <c r="AZ50" s="163"/>
      <c r="BA50" s="171">
        <v>3.18840691178274</v>
      </c>
      <c r="BB50" s="172">
        <v>5.31107784532366</v>
      </c>
      <c r="BC50" s="173">
        <v>4.2488052335431599</v>
      </c>
      <c r="BD50" s="163"/>
      <c r="BE50" s="174">
        <v>0.506976071486545</v>
      </c>
    </row>
    <row r="51" spans="1:57">
      <c r="A51" s="49" t="s">
        <v>111</v>
      </c>
      <c r="B51" s="3" t="s">
        <v>117</v>
      </c>
      <c r="D51" s="25" t="s">
        <v>16</v>
      </c>
      <c r="E51" s="28" t="s">
        <v>17</v>
      </c>
      <c r="G51" s="175">
        <v>47.686233524937499</v>
      </c>
      <c r="H51" s="176">
        <v>49.936131916623097</v>
      </c>
      <c r="I51" s="176">
        <v>50.992858387040499</v>
      </c>
      <c r="J51" s="176">
        <v>53.402426987168298</v>
      </c>
      <c r="K51" s="176">
        <v>56.601637345410197</v>
      </c>
      <c r="L51" s="177">
        <v>51.723857632235898</v>
      </c>
      <c r="M51" s="163"/>
      <c r="N51" s="178">
        <v>65.029321256459298</v>
      </c>
      <c r="O51" s="179">
        <v>68.071764500957997</v>
      </c>
      <c r="P51" s="180">
        <v>66.550542878708697</v>
      </c>
      <c r="Q51" s="163"/>
      <c r="R51" s="181">
        <v>55.960053416942401</v>
      </c>
      <c r="S51" s="168"/>
      <c r="T51" s="175">
        <v>4.9375703393080004</v>
      </c>
      <c r="U51" s="176">
        <v>3.3586074913047899</v>
      </c>
      <c r="V51" s="176">
        <v>4.0911469619310603</v>
      </c>
      <c r="W51" s="176">
        <v>6.5190165234125104</v>
      </c>
      <c r="X51" s="176">
        <v>13.200008395168799</v>
      </c>
      <c r="Y51" s="177">
        <v>6.4801742774221402</v>
      </c>
      <c r="Z51" s="163"/>
      <c r="AA51" s="178">
        <v>18.373926507963201</v>
      </c>
      <c r="AB51" s="179">
        <v>26.591711864654499</v>
      </c>
      <c r="AC51" s="180">
        <v>22.4388673946865</v>
      </c>
      <c r="AD51" s="163"/>
      <c r="AE51" s="181">
        <v>11.4144685998918</v>
      </c>
      <c r="AG51" s="175">
        <v>47.622399953551103</v>
      </c>
      <c r="AH51" s="176">
        <v>50.258371677819198</v>
      </c>
      <c r="AI51" s="176">
        <v>51.020422974757899</v>
      </c>
      <c r="AJ51" s="176">
        <v>52.587727256232498</v>
      </c>
      <c r="AK51" s="176">
        <v>54.005152955691798</v>
      </c>
      <c r="AL51" s="177">
        <v>51.098808583770698</v>
      </c>
      <c r="AM51" s="163"/>
      <c r="AN51" s="178">
        <v>61.283884312515802</v>
      </c>
      <c r="AO51" s="179">
        <v>62.850818303879201</v>
      </c>
      <c r="AP51" s="180">
        <v>62.067351308197502</v>
      </c>
      <c r="AQ51" s="163"/>
      <c r="AR51" s="181">
        <v>54.232668185937101</v>
      </c>
      <c r="AS51" s="168"/>
      <c r="AT51" s="175">
        <v>4.5349156151770202</v>
      </c>
      <c r="AU51" s="176">
        <v>4.3340254118530597</v>
      </c>
      <c r="AV51" s="176">
        <v>4.6420262482393504</v>
      </c>
      <c r="AW51" s="176">
        <v>5.5653429592082597</v>
      </c>
      <c r="AX51" s="176">
        <v>6.8114241845238803</v>
      </c>
      <c r="AY51" s="177">
        <v>5.2018670393968103</v>
      </c>
      <c r="AZ51" s="163"/>
      <c r="BA51" s="178">
        <v>6.7549077603379004</v>
      </c>
      <c r="BB51" s="179">
        <v>8.1539627585671504</v>
      </c>
      <c r="BC51" s="180">
        <v>7.4587117247027299</v>
      </c>
      <c r="BD51" s="163"/>
      <c r="BE51" s="181">
        <v>5.9293101179931602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Q46" sqref="AQ46"/>
    </sheetView>
  </sheetViews>
  <sheetFormatPr defaultRowHeight="12.75"/>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3"/>
      <c r="D2" s="223" t="s">
        <v>5</v>
      </c>
      <c r="E2" s="224"/>
      <c r="G2" s="225" t="s">
        <v>36</v>
      </c>
      <c r="H2" s="226"/>
      <c r="I2" s="226"/>
      <c r="J2" s="226"/>
      <c r="K2" s="226"/>
      <c r="L2" s="226"/>
      <c r="M2" s="226"/>
      <c r="N2" s="226"/>
      <c r="O2" s="226"/>
      <c r="P2" s="226"/>
      <c r="Q2" s="226"/>
      <c r="R2" s="226"/>
      <c r="T2" s="225" t="s">
        <v>37</v>
      </c>
      <c r="U2" s="226"/>
      <c r="V2" s="226"/>
      <c r="W2" s="226"/>
      <c r="X2" s="226"/>
      <c r="Y2" s="226"/>
      <c r="Z2" s="226"/>
      <c r="AA2" s="226"/>
      <c r="AB2" s="226"/>
      <c r="AC2" s="226"/>
      <c r="AD2" s="226"/>
      <c r="AE2" s="226"/>
      <c r="AF2" s="4"/>
      <c r="AG2" s="225" t="s">
        <v>38</v>
      </c>
      <c r="AH2" s="226"/>
      <c r="AI2" s="226"/>
      <c r="AJ2" s="226"/>
      <c r="AK2" s="226"/>
      <c r="AL2" s="226"/>
      <c r="AM2" s="226"/>
      <c r="AN2" s="226"/>
      <c r="AO2" s="226"/>
      <c r="AP2" s="226"/>
      <c r="AQ2" s="226"/>
      <c r="AR2" s="226"/>
      <c r="AT2" s="225" t="s">
        <v>39</v>
      </c>
      <c r="AU2" s="226"/>
      <c r="AV2" s="226"/>
      <c r="AW2" s="226"/>
      <c r="AX2" s="226"/>
      <c r="AY2" s="226"/>
      <c r="AZ2" s="226"/>
      <c r="BA2" s="226"/>
      <c r="BB2" s="226"/>
      <c r="BC2" s="226"/>
      <c r="BD2" s="226"/>
      <c r="BE2" s="226"/>
    </row>
    <row r="3" spans="1:57">
      <c r="A3" s="32"/>
      <c r="B3" s="32"/>
      <c r="C3" s="3"/>
      <c r="D3" s="227" t="s">
        <v>8</v>
      </c>
      <c r="E3" s="229" t="s">
        <v>9</v>
      </c>
      <c r="F3" s="5"/>
      <c r="G3" s="231" t="s">
        <v>0</v>
      </c>
      <c r="H3" s="233" t="s">
        <v>1</v>
      </c>
      <c r="I3" s="233" t="s">
        <v>10</v>
      </c>
      <c r="J3" s="233" t="s">
        <v>2</v>
      </c>
      <c r="K3" s="233" t="s">
        <v>11</v>
      </c>
      <c r="L3" s="235" t="s">
        <v>12</v>
      </c>
      <c r="M3" s="5"/>
      <c r="N3" s="231" t="s">
        <v>3</v>
      </c>
      <c r="O3" s="233" t="s">
        <v>4</v>
      </c>
      <c r="P3" s="235" t="s">
        <v>13</v>
      </c>
      <c r="Q3" s="2"/>
      <c r="R3" s="237" t="s">
        <v>14</v>
      </c>
      <c r="S3" s="2"/>
      <c r="T3" s="231" t="s">
        <v>0</v>
      </c>
      <c r="U3" s="233" t="s">
        <v>1</v>
      </c>
      <c r="V3" s="233" t="s">
        <v>10</v>
      </c>
      <c r="W3" s="233" t="s">
        <v>2</v>
      </c>
      <c r="X3" s="233" t="s">
        <v>11</v>
      </c>
      <c r="Y3" s="235" t="s">
        <v>12</v>
      </c>
      <c r="Z3" s="2"/>
      <c r="AA3" s="231" t="s">
        <v>3</v>
      </c>
      <c r="AB3" s="233" t="s">
        <v>4</v>
      </c>
      <c r="AC3" s="235" t="s">
        <v>13</v>
      </c>
      <c r="AD3" s="1"/>
      <c r="AE3" s="239" t="s">
        <v>14</v>
      </c>
      <c r="AF3" s="38"/>
      <c r="AG3" s="231" t="s">
        <v>0</v>
      </c>
      <c r="AH3" s="233" t="s">
        <v>1</v>
      </c>
      <c r="AI3" s="233" t="s">
        <v>10</v>
      </c>
      <c r="AJ3" s="233" t="s">
        <v>2</v>
      </c>
      <c r="AK3" s="233" t="s">
        <v>11</v>
      </c>
      <c r="AL3" s="235" t="s">
        <v>12</v>
      </c>
      <c r="AM3" s="5"/>
      <c r="AN3" s="231" t="s">
        <v>3</v>
      </c>
      <c r="AO3" s="233" t="s">
        <v>4</v>
      </c>
      <c r="AP3" s="235" t="s">
        <v>13</v>
      </c>
      <c r="AQ3" s="2"/>
      <c r="AR3" s="237" t="s">
        <v>14</v>
      </c>
      <c r="AS3" s="2"/>
      <c r="AT3" s="231" t="s">
        <v>0</v>
      </c>
      <c r="AU3" s="233" t="s">
        <v>1</v>
      </c>
      <c r="AV3" s="233" t="s">
        <v>10</v>
      </c>
      <c r="AW3" s="233" t="s">
        <v>2</v>
      </c>
      <c r="AX3" s="233" t="s">
        <v>11</v>
      </c>
      <c r="AY3" s="235" t="s">
        <v>12</v>
      </c>
      <c r="AZ3" s="2"/>
      <c r="BA3" s="231" t="s">
        <v>3</v>
      </c>
      <c r="BB3" s="233" t="s">
        <v>4</v>
      </c>
      <c r="BC3" s="235" t="s">
        <v>13</v>
      </c>
      <c r="BD3" s="1"/>
      <c r="BE3" s="239" t="s">
        <v>14</v>
      </c>
    </row>
    <row r="4" spans="1:57">
      <c r="A4" s="32"/>
      <c r="B4" s="32"/>
      <c r="C4" s="3"/>
      <c r="D4" s="228"/>
      <c r="E4" s="230"/>
      <c r="F4" s="5"/>
      <c r="G4" s="232"/>
      <c r="H4" s="234"/>
      <c r="I4" s="234"/>
      <c r="J4" s="234"/>
      <c r="K4" s="234"/>
      <c r="L4" s="236"/>
      <c r="M4" s="5"/>
      <c r="N4" s="232"/>
      <c r="O4" s="234"/>
      <c r="P4" s="236"/>
      <c r="Q4" s="2"/>
      <c r="R4" s="238"/>
      <c r="S4" s="2"/>
      <c r="T4" s="232"/>
      <c r="U4" s="234"/>
      <c r="V4" s="234"/>
      <c r="W4" s="234"/>
      <c r="X4" s="234"/>
      <c r="Y4" s="236"/>
      <c r="Z4" s="2"/>
      <c r="AA4" s="232"/>
      <c r="AB4" s="234"/>
      <c r="AC4" s="236"/>
      <c r="AD4" s="1"/>
      <c r="AE4" s="240"/>
      <c r="AF4" s="39"/>
      <c r="AG4" s="232"/>
      <c r="AH4" s="234"/>
      <c r="AI4" s="234"/>
      <c r="AJ4" s="234"/>
      <c r="AK4" s="234"/>
      <c r="AL4" s="236"/>
      <c r="AM4" s="5"/>
      <c r="AN4" s="232"/>
      <c r="AO4" s="234"/>
      <c r="AP4" s="236"/>
      <c r="AQ4" s="2"/>
      <c r="AR4" s="238"/>
      <c r="AS4" s="2"/>
      <c r="AT4" s="232"/>
      <c r="AU4" s="234"/>
      <c r="AV4" s="234"/>
      <c r="AW4" s="234"/>
      <c r="AX4" s="234"/>
      <c r="AY4" s="236"/>
      <c r="AZ4" s="2"/>
      <c r="BA4" s="232"/>
      <c r="BB4" s="234"/>
      <c r="BC4" s="236"/>
      <c r="BD4" s="1"/>
      <c r="BE4" s="240"/>
    </row>
    <row r="5" spans="1:57" ht="14.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c r="A6" s="19" t="s">
        <v>15</v>
      </c>
      <c r="B6" s="3" t="str">
        <f>TRIM(A6)</f>
        <v>United States</v>
      </c>
      <c r="C6" s="9"/>
      <c r="D6" s="23" t="s">
        <v>16</v>
      </c>
      <c r="E6" s="26" t="s">
        <v>17</v>
      </c>
      <c r="F6" s="3"/>
      <c r="G6" s="182">
        <v>150.08240591859899</v>
      </c>
      <c r="H6" s="183">
        <v>159.11587836417399</v>
      </c>
      <c r="I6" s="183">
        <v>164.39131994345701</v>
      </c>
      <c r="J6" s="183">
        <v>162.80317351237201</v>
      </c>
      <c r="K6" s="183">
        <v>156.93688554309301</v>
      </c>
      <c r="L6" s="184">
        <v>159.099973609443</v>
      </c>
      <c r="M6" s="185"/>
      <c r="N6" s="186">
        <v>167.124750988485</v>
      </c>
      <c r="O6" s="187">
        <v>167.14908128697201</v>
      </c>
      <c r="P6" s="188">
        <v>167.136992459071</v>
      </c>
      <c r="Q6" s="185"/>
      <c r="R6" s="189">
        <v>161.649454642221</v>
      </c>
      <c r="S6" s="168"/>
      <c r="T6" s="160">
        <v>-1.8174256236056601</v>
      </c>
      <c r="U6" s="161">
        <v>0.85471185669450001</v>
      </c>
      <c r="V6" s="161">
        <v>2.6870704613560501</v>
      </c>
      <c r="W6" s="161">
        <v>3.7037424892594601</v>
      </c>
      <c r="X6" s="161">
        <v>2.1117276372322999</v>
      </c>
      <c r="Y6" s="162">
        <v>1.7007975246484099</v>
      </c>
      <c r="Z6" s="163"/>
      <c r="AA6" s="164">
        <v>3.28665021525843</v>
      </c>
      <c r="AB6" s="165">
        <v>4.6765677632292402</v>
      </c>
      <c r="AC6" s="166">
        <v>3.9531106271310099</v>
      </c>
      <c r="AD6" s="163"/>
      <c r="AE6" s="167">
        <v>2.5039335525558499</v>
      </c>
      <c r="AF6" s="29"/>
      <c r="AG6" s="182">
        <v>152.98991687521101</v>
      </c>
      <c r="AH6" s="183">
        <v>160.75387372110799</v>
      </c>
      <c r="AI6" s="183">
        <v>165.891388591012</v>
      </c>
      <c r="AJ6" s="183">
        <v>163.04912589909799</v>
      </c>
      <c r="AK6" s="183">
        <v>157.70636039028099</v>
      </c>
      <c r="AL6" s="184">
        <v>160.429276470936</v>
      </c>
      <c r="AM6" s="185"/>
      <c r="AN6" s="186">
        <v>166.51304846519699</v>
      </c>
      <c r="AO6" s="187">
        <v>168.222162306966</v>
      </c>
      <c r="AP6" s="188">
        <v>167.37635067291899</v>
      </c>
      <c r="AQ6" s="185"/>
      <c r="AR6" s="189">
        <v>162.62365333414201</v>
      </c>
      <c r="AS6" s="168"/>
      <c r="AT6" s="160">
        <v>1.24102226475806</v>
      </c>
      <c r="AU6" s="161">
        <v>2.27752057925695</v>
      </c>
      <c r="AV6" s="161">
        <v>2.7834082485792502</v>
      </c>
      <c r="AW6" s="161">
        <v>2.1611844685886501</v>
      </c>
      <c r="AX6" s="161">
        <v>0.69913587746065198</v>
      </c>
      <c r="AY6" s="162">
        <v>1.8788963622111201</v>
      </c>
      <c r="AZ6" s="163"/>
      <c r="BA6" s="164">
        <v>0.39271101575404199</v>
      </c>
      <c r="BB6" s="165">
        <v>0.12739976365411901</v>
      </c>
      <c r="BC6" s="166">
        <v>0.26324411554353999</v>
      </c>
      <c r="BD6" s="163"/>
      <c r="BE6" s="167">
        <v>1.3925324400035901</v>
      </c>
    </row>
    <row r="7" spans="1:57">
      <c r="A7" s="20" t="s">
        <v>18</v>
      </c>
      <c r="B7" s="3" t="str">
        <f>TRIM(A7)</f>
        <v>Virginia</v>
      </c>
      <c r="C7" s="10"/>
      <c r="D7" s="24" t="s">
        <v>16</v>
      </c>
      <c r="E7" s="27" t="s">
        <v>17</v>
      </c>
      <c r="F7" s="3"/>
      <c r="G7" s="190">
        <v>115.758068764526</v>
      </c>
      <c r="H7" s="185">
        <v>131.78264205111901</v>
      </c>
      <c r="I7" s="185">
        <v>138.34739579070501</v>
      </c>
      <c r="J7" s="185">
        <v>134.486370592811</v>
      </c>
      <c r="K7" s="185">
        <v>129.56305845225501</v>
      </c>
      <c r="L7" s="191">
        <v>130.773283965009</v>
      </c>
      <c r="M7" s="185"/>
      <c r="N7" s="192">
        <v>141.57529969409799</v>
      </c>
      <c r="O7" s="193">
        <v>145.10232924211999</v>
      </c>
      <c r="P7" s="194">
        <v>143.38868267152199</v>
      </c>
      <c r="Q7" s="185"/>
      <c r="R7" s="195">
        <v>135.058863255228</v>
      </c>
      <c r="S7" s="168"/>
      <c r="T7" s="169">
        <v>-3.8422666395092699</v>
      </c>
      <c r="U7" s="163">
        <v>1.22248486237135</v>
      </c>
      <c r="V7" s="163">
        <v>3.9774598064066402</v>
      </c>
      <c r="W7" s="163">
        <v>4.0146682974220598</v>
      </c>
      <c r="X7" s="163">
        <v>5.6652127781630899</v>
      </c>
      <c r="Y7" s="170">
        <v>2.5885175102767</v>
      </c>
      <c r="Z7" s="163"/>
      <c r="AA7" s="171">
        <v>10.4111939418089</v>
      </c>
      <c r="AB7" s="172">
        <v>14.331351601256101</v>
      </c>
      <c r="AC7" s="173">
        <v>12.385962667556599</v>
      </c>
      <c r="AD7" s="163"/>
      <c r="AE7" s="174">
        <v>5.9227754006932196</v>
      </c>
      <c r="AF7" s="30"/>
      <c r="AG7" s="190">
        <v>114.977681497539</v>
      </c>
      <c r="AH7" s="185">
        <v>129.969036387605</v>
      </c>
      <c r="AI7" s="185">
        <v>137.08253170189701</v>
      </c>
      <c r="AJ7" s="185">
        <v>133.74186397891901</v>
      </c>
      <c r="AK7" s="185">
        <v>126.403019002627</v>
      </c>
      <c r="AL7" s="191">
        <v>129.209273729275</v>
      </c>
      <c r="AM7" s="185"/>
      <c r="AN7" s="192">
        <v>136.22249256044699</v>
      </c>
      <c r="AO7" s="193">
        <v>138.0422180173</v>
      </c>
      <c r="AP7" s="194">
        <v>137.14445936387099</v>
      </c>
      <c r="AQ7" s="185"/>
      <c r="AR7" s="195">
        <v>131.79203101933101</v>
      </c>
      <c r="AS7" s="168"/>
      <c r="AT7" s="169">
        <v>-2.89590535524307</v>
      </c>
      <c r="AU7" s="163">
        <v>-1.11056911910526</v>
      </c>
      <c r="AV7" s="163">
        <v>-7.8144822916429602E-2</v>
      </c>
      <c r="AW7" s="163">
        <v>-0.66857505042919596</v>
      </c>
      <c r="AX7" s="163">
        <v>-0.32972116151994402</v>
      </c>
      <c r="AY7" s="170">
        <v>-0.87844705708077497</v>
      </c>
      <c r="AZ7" s="163"/>
      <c r="BA7" s="171">
        <v>2.4872635280009199</v>
      </c>
      <c r="BB7" s="172">
        <v>2.6273087963765702</v>
      </c>
      <c r="BC7" s="173">
        <v>2.5636127033852301</v>
      </c>
      <c r="BD7" s="163"/>
      <c r="BE7" s="174">
        <v>0.30138636112572398</v>
      </c>
    </row>
    <row r="8" spans="1:57">
      <c r="A8" s="21" t="s">
        <v>19</v>
      </c>
      <c r="B8" s="3" t="str">
        <f t="shared" ref="B8:B43" si="0">TRIM(A8)</f>
        <v>Norfolk/Virginia Beach, VA</v>
      </c>
      <c r="C8" s="3"/>
      <c r="D8" s="24" t="s">
        <v>16</v>
      </c>
      <c r="E8" s="27" t="s">
        <v>17</v>
      </c>
      <c r="F8" s="3"/>
      <c r="G8" s="190">
        <v>98.316647015712604</v>
      </c>
      <c r="H8" s="185">
        <v>103.145246718696</v>
      </c>
      <c r="I8" s="185">
        <v>106.242924197656</v>
      </c>
      <c r="J8" s="185">
        <v>106.19182169943799</v>
      </c>
      <c r="K8" s="185">
        <v>112.431930550978</v>
      </c>
      <c r="L8" s="191">
        <v>105.750259155178</v>
      </c>
      <c r="M8" s="185"/>
      <c r="N8" s="192">
        <v>135.168695876398</v>
      </c>
      <c r="O8" s="193">
        <v>139.133624461415</v>
      </c>
      <c r="P8" s="194">
        <v>137.210186802431</v>
      </c>
      <c r="Q8" s="185"/>
      <c r="R8" s="195">
        <v>116.79523851593299</v>
      </c>
      <c r="S8" s="168"/>
      <c r="T8" s="169">
        <v>-12.5616872822142</v>
      </c>
      <c r="U8" s="163">
        <v>-13.1926665362266</v>
      </c>
      <c r="V8" s="163">
        <v>-12.0754236356153</v>
      </c>
      <c r="W8" s="163">
        <v>-8.7598542110037592</v>
      </c>
      <c r="X8" s="163">
        <v>-3.08094224533717</v>
      </c>
      <c r="Y8" s="170">
        <v>-9.6853593842769996</v>
      </c>
      <c r="Z8" s="163"/>
      <c r="AA8" s="171">
        <v>4.0266518783269003</v>
      </c>
      <c r="AB8" s="172">
        <v>7.2643849442478903</v>
      </c>
      <c r="AC8" s="173">
        <v>5.68927234776561</v>
      </c>
      <c r="AD8" s="163"/>
      <c r="AE8" s="174">
        <v>-3.4945723748434001</v>
      </c>
      <c r="AF8" s="30"/>
      <c r="AG8" s="190">
        <v>98.085386454916602</v>
      </c>
      <c r="AH8" s="185">
        <v>102.43280642048499</v>
      </c>
      <c r="AI8" s="185">
        <v>105.10768229099</v>
      </c>
      <c r="AJ8" s="185">
        <v>106.433230400984</v>
      </c>
      <c r="AK8" s="185">
        <v>109.43933567191399</v>
      </c>
      <c r="AL8" s="191">
        <v>104.627204431872</v>
      </c>
      <c r="AM8" s="185"/>
      <c r="AN8" s="192">
        <v>135.37467708329601</v>
      </c>
      <c r="AO8" s="193">
        <v>140.00111416351299</v>
      </c>
      <c r="AP8" s="194">
        <v>137.730047618925</v>
      </c>
      <c r="AQ8" s="185"/>
      <c r="AR8" s="195">
        <v>116.314923680295</v>
      </c>
      <c r="AS8" s="168"/>
      <c r="AT8" s="169">
        <v>-3.9513072170913199</v>
      </c>
      <c r="AU8" s="163">
        <v>-4.1245281041598902</v>
      </c>
      <c r="AV8" s="163">
        <v>-4.4479681652160501</v>
      </c>
      <c r="AW8" s="163">
        <v>-2.0883436977201901</v>
      </c>
      <c r="AX8" s="163">
        <v>0.67626356458894799</v>
      </c>
      <c r="AY8" s="170">
        <v>-2.6642400232358199</v>
      </c>
      <c r="AZ8" s="163"/>
      <c r="BA8" s="171">
        <v>3.6722703951665001</v>
      </c>
      <c r="BB8" s="172">
        <v>2.7553944825471599</v>
      </c>
      <c r="BC8" s="173">
        <v>3.1931835380360498</v>
      </c>
      <c r="BD8" s="163"/>
      <c r="BE8" s="174">
        <v>0.14011353792480899</v>
      </c>
    </row>
    <row r="9" spans="1:57" ht="14.25">
      <c r="A9" s="21" t="s">
        <v>20</v>
      </c>
      <c r="B9" s="46" t="s">
        <v>71</v>
      </c>
      <c r="C9" s="3"/>
      <c r="D9" s="24" t="s">
        <v>16</v>
      </c>
      <c r="E9" s="27" t="s">
        <v>17</v>
      </c>
      <c r="F9" s="3"/>
      <c r="G9" s="190">
        <v>99.620940952636701</v>
      </c>
      <c r="H9" s="185">
        <v>109.367785722932</v>
      </c>
      <c r="I9" s="185">
        <v>114.578407889281</v>
      </c>
      <c r="J9" s="185">
        <v>115.385496581616</v>
      </c>
      <c r="K9" s="185">
        <v>128.53337772899999</v>
      </c>
      <c r="L9" s="191">
        <v>114.956391728371</v>
      </c>
      <c r="M9" s="185"/>
      <c r="N9" s="192">
        <v>147.72236175832401</v>
      </c>
      <c r="O9" s="193">
        <v>148.535938643973</v>
      </c>
      <c r="P9" s="194">
        <v>148.132026848686</v>
      </c>
      <c r="Q9" s="185"/>
      <c r="R9" s="195">
        <v>126.75410074443499</v>
      </c>
      <c r="S9" s="168"/>
      <c r="T9" s="169">
        <v>-1.8411341309353899</v>
      </c>
      <c r="U9" s="163">
        <v>0.66342409852009399</v>
      </c>
      <c r="V9" s="163">
        <v>0.86013199822234598</v>
      </c>
      <c r="W9" s="163">
        <v>3.2603810949607501</v>
      </c>
      <c r="X9" s="163">
        <v>17.526935670182102</v>
      </c>
      <c r="Y9" s="170">
        <v>5.0609424717805602</v>
      </c>
      <c r="Z9" s="163"/>
      <c r="AA9" s="171">
        <v>21.087617620738499</v>
      </c>
      <c r="AB9" s="172">
        <v>22.095544150336799</v>
      </c>
      <c r="AC9" s="173">
        <v>21.5893308995167</v>
      </c>
      <c r="AD9" s="163"/>
      <c r="AE9" s="174">
        <v>11.855635519555101</v>
      </c>
      <c r="AF9" s="30"/>
      <c r="AG9" s="190">
        <v>99.087117783997499</v>
      </c>
      <c r="AH9" s="185">
        <v>109.777685108016</v>
      </c>
      <c r="AI9" s="185">
        <v>115.687225639639</v>
      </c>
      <c r="AJ9" s="185">
        <v>115.756116183774</v>
      </c>
      <c r="AK9" s="185">
        <v>122.920475035683</v>
      </c>
      <c r="AL9" s="191">
        <v>113.748347264451</v>
      </c>
      <c r="AM9" s="185"/>
      <c r="AN9" s="192">
        <v>144.15559069706899</v>
      </c>
      <c r="AO9" s="193">
        <v>145.207077906948</v>
      </c>
      <c r="AP9" s="194">
        <v>144.685194434647</v>
      </c>
      <c r="AQ9" s="185"/>
      <c r="AR9" s="195">
        <v>124.55971355718199</v>
      </c>
      <c r="AS9" s="168"/>
      <c r="AT9" s="169">
        <v>-3.65614638794007</v>
      </c>
      <c r="AU9" s="163">
        <v>-1.7078325168911199</v>
      </c>
      <c r="AV9" s="163">
        <v>-1.4534219739858201</v>
      </c>
      <c r="AW9" s="163">
        <v>-0.971711512537624</v>
      </c>
      <c r="AX9" s="163">
        <v>-0.836134124788808</v>
      </c>
      <c r="AY9" s="170">
        <v>-1.47510481395091</v>
      </c>
      <c r="AZ9" s="163"/>
      <c r="BA9" s="171">
        <v>2.1308939223800798</v>
      </c>
      <c r="BB9" s="172">
        <v>3.5581963149342299</v>
      </c>
      <c r="BC9" s="173">
        <v>2.8428218785779502</v>
      </c>
      <c r="BD9" s="163"/>
      <c r="BE9" s="174">
        <v>0.459037904226896</v>
      </c>
    </row>
    <row r="10" spans="1:57">
      <c r="A10" s="21" t="s">
        <v>21</v>
      </c>
      <c r="B10" s="3" t="str">
        <f t="shared" si="0"/>
        <v>Virginia Area</v>
      </c>
      <c r="C10" s="3"/>
      <c r="D10" s="24" t="s">
        <v>16</v>
      </c>
      <c r="E10" s="27" t="s">
        <v>17</v>
      </c>
      <c r="F10" s="3"/>
      <c r="G10" s="190">
        <v>102.287787486515</v>
      </c>
      <c r="H10" s="185">
        <v>108.021171979467</v>
      </c>
      <c r="I10" s="185">
        <v>107.30877174400101</v>
      </c>
      <c r="J10" s="185">
        <v>107.02837874500899</v>
      </c>
      <c r="K10" s="185">
        <v>111.818694661705</v>
      </c>
      <c r="L10" s="191">
        <v>107.604141661529</v>
      </c>
      <c r="M10" s="185"/>
      <c r="N10" s="192">
        <v>139.078418231413</v>
      </c>
      <c r="O10" s="193">
        <v>143.577971163428</v>
      </c>
      <c r="P10" s="194">
        <v>141.34884003771199</v>
      </c>
      <c r="Q10" s="185"/>
      <c r="R10" s="195">
        <v>119.400485528621</v>
      </c>
      <c r="S10" s="168"/>
      <c r="T10" s="169">
        <v>-0.69198542018916798</v>
      </c>
      <c r="U10" s="163">
        <v>-0.25472346009183999</v>
      </c>
      <c r="V10" s="163">
        <v>-1.9945696802420001</v>
      </c>
      <c r="W10" s="163">
        <v>-0.60161705733868798</v>
      </c>
      <c r="X10" s="163">
        <v>1.0001439873015601</v>
      </c>
      <c r="Y10" s="170">
        <v>-0.454163225705288</v>
      </c>
      <c r="Z10" s="163"/>
      <c r="AA10" s="171">
        <v>11.125467400242</v>
      </c>
      <c r="AB10" s="172">
        <v>17.429275381047699</v>
      </c>
      <c r="AC10" s="173">
        <v>14.173572783668</v>
      </c>
      <c r="AD10" s="163"/>
      <c r="AE10" s="174">
        <v>5.9780864506421398</v>
      </c>
      <c r="AF10" s="30"/>
      <c r="AG10" s="190">
        <v>99.997752409587704</v>
      </c>
      <c r="AH10" s="185">
        <v>105.473419561811</v>
      </c>
      <c r="AI10" s="185">
        <v>107.17050867297</v>
      </c>
      <c r="AJ10" s="185">
        <v>108.126883977462</v>
      </c>
      <c r="AK10" s="185">
        <v>109.789026333259</v>
      </c>
      <c r="AL10" s="191">
        <v>106.497776809725</v>
      </c>
      <c r="AM10" s="185"/>
      <c r="AN10" s="192">
        <v>129.93482324603599</v>
      </c>
      <c r="AO10" s="193">
        <v>129.49463089744799</v>
      </c>
      <c r="AP10" s="194">
        <v>129.715949295179</v>
      </c>
      <c r="AQ10" s="185"/>
      <c r="AR10" s="195">
        <v>114.130227264173</v>
      </c>
      <c r="AS10" s="168"/>
      <c r="AT10" s="169">
        <v>-3.05084233724978E-3</v>
      </c>
      <c r="AU10" s="163">
        <v>0.501482573228339</v>
      </c>
      <c r="AV10" s="163">
        <v>0.72924163503169603</v>
      </c>
      <c r="AW10" s="163">
        <v>1.6534826406348699</v>
      </c>
      <c r="AX10" s="163">
        <v>1.07037698449967</v>
      </c>
      <c r="AY10" s="170">
        <v>0.86610323837155201</v>
      </c>
      <c r="AZ10" s="163"/>
      <c r="BA10" s="171">
        <v>3.32469374362713</v>
      </c>
      <c r="BB10" s="172">
        <v>3.4501023553841099</v>
      </c>
      <c r="BC10" s="173">
        <v>3.38351795189149</v>
      </c>
      <c r="BD10" s="163"/>
      <c r="BE10" s="174">
        <v>2.0725396062191499</v>
      </c>
    </row>
    <row r="11" spans="1:57">
      <c r="A11" s="34" t="s">
        <v>22</v>
      </c>
      <c r="B11" s="3" t="str">
        <f t="shared" si="0"/>
        <v>Washington, DC</v>
      </c>
      <c r="C11" s="3"/>
      <c r="D11" s="24" t="s">
        <v>16</v>
      </c>
      <c r="E11" s="27" t="s">
        <v>17</v>
      </c>
      <c r="F11" s="3"/>
      <c r="G11" s="190">
        <v>180.15153039665699</v>
      </c>
      <c r="H11" s="185">
        <v>218.52454283380499</v>
      </c>
      <c r="I11" s="185">
        <v>237.53170078194299</v>
      </c>
      <c r="J11" s="185">
        <v>228.56677452161699</v>
      </c>
      <c r="K11" s="185">
        <v>199.361909574213</v>
      </c>
      <c r="L11" s="191">
        <v>215.24569958837699</v>
      </c>
      <c r="M11" s="185"/>
      <c r="N11" s="192">
        <v>191.087839592764</v>
      </c>
      <c r="O11" s="193">
        <v>202.06260187936499</v>
      </c>
      <c r="P11" s="194">
        <v>196.84033547408299</v>
      </c>
      <c r="Q11" s="185"/>
      <c r="R11" s="195">
        <v>209.28162378904801</v>
      </c>
      <c r="S11" s="168"/>
      <c r="T11" s="169">
        <v>-5.0532883646364501</v>
      </c>
      <c r="U11" s="163">
        <v>6.4214814940213403</v>
      </c>
      <c r="V11" s="163">
        <v>15.6407598636813</v>
      </c>
      <c r="W11" s="163">
        <v>16.944548045564101</v>
      </c>
      <c r="X11" s="163">
        <v>11.5454921731609</v>
      </c>
      <c r="Y11" s="170">
        <v>10.085944715766299</v>
      </c>
      <c r="Z11" s="163"/>
      <c r="AA11" s="171">
        <v>10.2684673718912</v>
      </c>
      <c r="AB11" s="172">
        <v>17.746533330907301</v>
      </c>
      <c r="AC11" s="173">
        <v>14.139116299519699</v>
      </c>
      <c r="AD11" s="163"/>
      <c r="AE11" s="174">
        <v>10.9055783237001</v>
      </c>
      <c r="AF11" s="30"/>
      <c r="AG11" s="190">
        <v>187.47869171604501</v>
      </c>
      <c r="AH11" s="185">
        <v>223.15915943678399</v>
      </c>
      <c r="AI11" s="185">
        <v>237.21110307801999</v>
      </c>
      <c r="AJ11" s="185">
        <v>222.501668366844</v>
      </c>
      <c r="AK11" s="185">
        <v>189.68347974881601</v>
      </c>
      <c r="AL11" s="191">
        <v>214.01701977348799</v>
      </c>
      <c r="AM11" s="185"/>
      <c r="AN11" s="192">
        <v>173.913233354087</v>
      </c>
      <c r="AO11" s="193">
        <v>178.805228126646</v>
      </c>
      <c r="AP11" s="194">
        <v>176.42941745741601</v>
      </c>
      <c r="AQ11" s="185"/>
      <c r="AR11" s="195">
        <v>202.92340492591799</v>
      </c>
      <c r="AS11" s="168"/>
      <c r="AT11" s="169">
        <v>-1.3427009094169899</v>
      </c>
      <c r="AU11" s="163">
        <v>1.6781479808703801</v>
      </c>
      <c r="AV11" s="163">
        <v>3.4030596605111199</v>
      </c>
      <c r="AW11" s="163">
        <v>0.96378885992737495</v>
      </c>
      <c r="AX11" s="163">
        <v>-1.0162253438047999</v>
      </c>
      <c r="AY11" s="170">
        <v>1.0584063327912301</v>
      </c>
      <c r="AZ11" s="163"/>
      <c r="BA11" s="171">
        <v>-0.38341953624603298</v>
      </c>
      <c r="BB11" s="172">
        <v>1.153301746785</v>
      </c>
      <c r="BC11" s="173">
        <v>0.41702791192792699</v>
      </c>
      <c r="BD11" s="163"/>
      <c r="BE11" s="174">
        <v>0.70665040418717195</v>
      </c>
    </row>
    <row r="12" spans="1:57">
      <c r="A12" s="21" t="s">
        <v>23</v>
      </c>
      <c r="B12" s="3" t="str">
        <f t="shared" si="0"/>
        <v>Arlington, VA</v>
      </c>
      <c r="C12" s="3"/>
      <c r="D12" s="24" t="s">
        <v>16</v>
      </c>
      <c r="E12" s="27" t="s">
        <v>17</v>
      </c>
      <c r="F12" s="3"/>
      <c r="G12" s="190">
        <v>202.40458028900699</v>
      </c>
      <c r="H12" s="185">
        <v>245.214099764238</v>
      </c>
      <c r="I12" s="185">
        <v>255.91637520054999</v>
      </c>
      <c r="J12" s="185">
        <v>251.289931858936</v>
      </c>
      <c r="K12" s="185">
        <v>215.03494648613699</v>
      </c>
      <c r="L12" s="191">
        <v>236.16508345279499</v>
      </c>
      <c r="M12" s="185"/>
      <c r="N12" s="192">
        <v>186.28334382284299</v>
      </c>
      <c r="O12" s="193">
        <v>201.43379272447501</v>
      </c>
      <c r="P12" s="194">
        <v>194.08095310820701</v>
      </c>
      <c r="Q12" s="185"/>
      <c r="R12" s="195">
        <v>223.053239870997</v>
      </c>
      <c r="S12" s="168"/>
      <c r="T12" s="169">
        <v>-0.42671154517668702</v>
      </c>
      <c r="U12" s="163">
        <v>5.4773107566265198</v>
      </c>
      <c r="V12" s="163">
        <v>5.9667998818763799</v>
      </c>
      <c r="W12" s="163">
        <v>8.0005122125206398</v>
      </c>
      <c r="X12" s="163">
        <v>7.1154239762154701</v>
      </c>
      <c r="Y12" s="170">
        <v>5.7491528854639098</v>
      </c>
      <c r="Z12" s="163"/>
      <c r="AA12" s="171">
        <v>11.982302067161999</v>
      </c>
      <c r="AB12" s="172">
        <v>24.7105026348117</v>
      </c>
      <c r="AC12" s="173">
        <v>18.385968581637499</v>
      </c>
      <c r="AD12" s="163"/>
      <c r="AE12" s="174">
        <v>8.3918086666884992</v>
      </c>
      <c r="AF12" s="30"/>
      <c r="AG12" s="190">
        <v>198.737829582659</v>
      </c>
      <c r="AH12" s="185">
        <v>243.67404695288599</v>
      </c>
      <c r="AI12" s="185">
        <v>258.41641955181399</v>
      </c>
      <c r="AJ12" s="185">
        <v>248.03859956660901</v>
      </c>
      <c r="AK12" s="185">
        <v>211.926504654328</v>
      </c>
      <c r="AL12" s="191">
        <v>234.73311101742101</v>
      </c>
      <c r="AM12" s="185"/>
      <c r="AN12" s="192">
        <v>169.338318333393</v>
      </c>
      <c r="AO12" s="193">
        <v>174.37678429790901</v>
      </c>
      <c r="AP12" s="194">
        <v>171.93905938275199</v>
      </c>
      <c r="AQ12" s="185"/>
      <c r="AR12" s="195">
        <v>217.05055197580799</v>
      </c>
      <c r="AS12" s="168"/>
      <c r="AT12" s="169">
        <v>-3.4583326652920499</v>
      </c>
      <c r="AU12" s="163">
        <v>1.15556088890581</v>
      </c>
      <c r="AV12" s="163">
        <v>1.2467484027159701</v>
      </c>
      <c r="AW12" s="163">
        <v>-0.59214269232785</v>
      </c>
      <c r="AX12" s="163">
        <v>-1.3847096199664499</v>
      </c>
      <c r="AY12" s="170">
        <v>-0.23890316846895401</v>
      </c>
      <c r="AZ12" s="163"/>
      <c r="BA12" s="171">
        <v>-1.2195988841410601</v>
      </c>
      <c r="BB12" s="172">
        <v>2.3950721057059399</v>
      </c>
      <c r="BC12" s="173">
        <v>0.63698359723156806</v>
      </c>
      <c r="BD12" s="163"/>
      <c r="BE12" s="174">
        <v>-0.33043172251861702</v>
      </c>
    </row>
    <row r="13" spans="1:57">
      <c r="A13" s="21" t="s">
        <v>24</v>
      </c>
      <c r="B13" s="3" t="str">
        <f t="shared" si="0"/>
        <v>Suburban Virginia Area</v>
      </c>
      <c r="C13" s="3"/>
      <c r="D13" s="24" t="s">
        <v>16</v>
      </c>
      <c r="E13" s="27" t="s">
        <v>17</v>
      </c>
      <c r="F13" s="3"/>
      <c r="G13" s="190">
        <v>136.52902143845</v>
      </c>
      <c r="H13" s="185">
        <v>150.77780645161201</v>
      </c>
      <c r="I13" s="185">
        <v>156.15598834603301</v>
      </c>
      <c r="J13" s="185">
        <v>151.54032790697599</v>
      </c>
      <c r="K13" s="185">
        <v>140.23688442210999</v>
      </c>
      <c r="L13" s="191">
        <v>147.91327899943599</v>
      </c>
      <c r="M13" s="185"/>
      <c r="N13" s="192">
        <v>156.36690053081</v>
      </c>
      <c r="O13" s="193">
        <v>157.70035519125599</v>
      </c>
      <c r="P13" s="194">
        <v>157.06479705202901</v>
      </c>
      <c r="Q13" s="185"/>
      <c r="R13" s="195">
        <v>150.82224580419501</v>
      </c>
      <c r="S13" s="168"/>
      <c r="T13" s="169">
        <v>-1.06327972705313</v>
      </c>
      <c r="U13" s="163">
        <v>3.4463912299013701</v>
      </c>
      <c r="V13" s="163">
        <v>6.64146307188373</v>
      </c>
      <c r="W13" s="163">
        <v>6.8553387593321098</v>
      </c>
      <c r="X13" s="163">
        <v>3.7917749943011598</v>
      </c>
      <c r="Y13" s="170">
        <v>4.2311314227121999</v>
      </c>
      <c r="Z13" s="163"/>
      <c r="AA13" s="171">
        <v>8.4114551342323196</v>
      </c>
      <c r="AB13" s="172">
        <v>9.4881655082555394</v>
      </c>
      <c r="AC13" s="173">
        <v>8.9695459120776295</v>
      </c>
      <c r="AD13" s="163"/>
      <c r="AE13" s="174">
        <v>5.83150045567261</v>
      </c>
      <c r="AF13" s="30"/>
      <c r="AG13" s="190">
        <v>142.12301929720999</v>
      </c>
      <c r="AH13" s="185">
        <v>151.180482308884</v>
      </c>
      <c r="AI13" s="185">
        <v>155.891409657781</v>
      </c>
      <c r="AJ13" s="185">
        <v>149.411902427499</v>
      </c>
      <c r="AK13" s="185">
        <v>140.18311185156099</v>
      </c>
      <c r="AL13" s="191">
        <v>148.22600109788101</v>
      </c>
      <c r="AM13" s="185"/>
      <c r="AN13" s="192">
        <v>146.83691848773199</v>
      </c>
      <c r="AO13" s="193">
        <v>152.21496490465199</v>
      </c>
      <c r="AP13" s="194">
        <v>149.62832865847699</v>
      </c>
      <c r="AQ13" s="185"/>
      <c r="AR13" s="195">
        <v>148.630509634699</v>
      </c>
      <c r="AS13" s="168"/>
      <c r="AT13" s="169">
        <v>3.0751043025668001</v>
      </c>
      <c r="AU13" s="163">
        <v>1.6637037398210499</v>
      </c>
      <c r="AV13" s="163">
        <v>1.20966952304649</v>
      </c>
      <c r="AW13" s="163">
        <v>-0.296554026417716</v>
      </c>
      <c r="AX13" s="163">
        <v>0.469475138048561</v>
      </c>
      <c r="AY13" s="170">
        <v>0.97894737224842998</v>
      </c>
      <c r="AZ13" s="163"/>
      <c r="BA13" s="171">
        <v>0.102559147697771</v>
      </c>
      <c r="BB13" s="172">
        <v>2.3557388264787802</v>
      </c>
      <c r="BC13" s="173">
        <v>1.2942153675519701</v>
      </c>
      <c r="BD13" s="163"/>
      <c r="BE13" s="174">
        <v>1.0774220787645801</v>
      </c>
    </row>
    <row r="14" spans="1:57">
      <c r="A14" s="21" t="s">
        <v>25</v>
      </c>
      <c r="B14" s="3" t="str">
        <f t="shared" si="0"/>
        <v>Alexandria, VA</v>
      </c>
      <c r="C14" s="3"/>
      <c r="D14" s="24" t="s">
        <v>16</v>
      </c>
      <c r="E14" s="27" t="s">
        <v>17</v>
      </c>
      <c r="F14" s="3"/>
      <c r="G14" s="190">
        <v>142.82854071930501</v>
      </c>
      <c r="H14" s="185">
        <v>171.86189353730799</v>
      </c>
      <c r="I14" s="185">
        <v>185.933814521926</v>
      </c>
      <c r="J14" s="185">
        <v>172.042428550273</v>
      </c>
      <c r="K14" s="185">
        <v>155.916414149319</v>
      </c>
      <c r="L14" s="191">
        <v>167.29121406464299</v>
      </c>
      <c r="M14" s="185"/>
      <c r="N14" s="192">
        <v>151.01300026932299</v>
      </c>
      <c r="O14" s="193">
        <v>157.315241362411</v>
      </c>
      <c r="P14" s="194">
        <v>154.312903515524</v>
      </c>
      <c r="Q14" s="185"/>
      <c r="R14" s="195">
        <v>162.98032091031101</v>
      </c>
      <c r="S14" s="168"/>
      <c r="T14" s="169">
        <v>-6.85148411374663</v>
      </c>
      <c r="U14" s="163">
        <v>-1.54660431926089</v>
      </c>
      <c r="V14" s="163">
        <v>5.3431573896295204</v>
      </c>
      <c r="W14" s="163">
        <v>-0.98798091278970002</v>
      </c>
      <c r="X14" s="163">
        <v>2.2836933258673602</v>
      </c>
      <c r="Y14" s="170">
        <v>0.178097589542871</v>
      </c>
      <c r="Z14" s="163"/>
      <c r="AA14" s="171">
        <v>3.9353820118441201</v>
      </c>
      <c r="AB14" s="172">
        <v>10.353778829402801</v>
      </c>
      <c r="AC14" s="173">
        <v>7.22076641677089</v>
      </c>
      <c r="AD14" s="163"/>
      <c r="AE14" s="174">
        <v>1.7160776643429501</v>
      </c>
      <c r="AF14" s="30"/>
      <c r="AG14" s="190">
        <v>143.13733252534101</v>
      </c>
      <c r="AH14" s="185">
        <v>171.73125524228701</v>
      </c>
      <c r="AI14" s="185">
        <v>179.65617989056</v>
      </c>
      <c r="AJ14" s="185">
        <v>170.24991314303699</v>
      </c>
      <c r="AK14" s="185">
        <v>153.06998640887301</v>
      </c>
      <c r="AL14" s="191">
        <v>165.101235592043</v>
      </c>
      <c r="AM14" s="185"/>
      <c r="AN14" s="192">
        <v>142.50020839363199</v>
      </c>
      <c r="AO14" s="193">
        <v>144.15192349179401</v>
      </c>
      <c r="AP14" s="194">
        <v>143.35526733542</v>
      </c>
      <c r="AQ14" s="185"/>
      <c r="AR14" s="195">
        <v>158.565270751414</v>
      </c>
      <c r="AS14" s="168"/>
      <c r="AT14" s="169">
        <v>-7.1922321247696797</v>
      </c>
      <c r="AU14" s="163">
        <v>-3.8453581165067301</v>
      </c>
      <c r="AV14" s="163">
        <v>-3.7676170752095399</v>
      </c>
      <c r="AW14" s="163">
        <v>-6.5161935323945199</v>
      </c>
      <c r="AX14" s="163">
        <v>-5.8792975942631598</v>
      </c>
      <c r="AY14" s="170">
        <v>-5.2745231266568204</v>
      </c>
      <c r="AZ14" s="163"/>
      <c r="BA14" s="171">
        <v>-2.9670905744145699</v>
      </c>
      <c r="BB14" s="172">
        <v>-2.6041670554779501</v>
      </c>
      <c r="BC14" s="173">
        <v>-2.77762706254985</v>
      </c>
      <c r="BD14" s="163"/>
      <c r="BE14" s="174">
        <v>-4.9139859107330803</v>
      </c>
    </row>
    <row r="15" spans="1:57">
      <c r="A15" s="21" t="s">
        <v>26</v>
      </c>
      <c r="B15" s="3" t="str">
        <f t="shared" si="0"/>
        <v>Fairfax/Tysons Corner, VA</v>
      </c>
      <c r="C15" s="3"/>
      <c r="D15" s="24" t="s">
        <v>16</v>
      </c>
      <c r="E15" s="27" t="s">
        <v>17</v>
      </c>
      <c r="F15" s="3"/>
      <c r="G15" s="190">
        <v>144.94892074591999</v>
      </c>
      <c r="H15" s="185">
        <v>184.98844032334699</v>
      </c>
      <c r="I15" s="185">
        <v>206.27234774202401</v>
      </c>
      <c r="J15" s="185">
        <v>192.60805005500501</v>
      </c>
      <c r="K15" s="185">
        <v>160.69952050570399</v>
      </c>
      <c r="L15" s="191">
        <v>181.197665675042</v>
      </c>
      <c r="M15" s="185"/>
      <c r="N15" s="192">
        <v>141.638933429811</v>
      </c>
      <c r="O15" s="193">
        <v>142.316841517857</v>
      </c>
      <c r="P15" s="194">
        <v>142.00400961666799</v>
      </c>
      <c r="Q15" s="185"/>
      <c r="R15" s="195">
        <v>168.595977840762</v>
      </c>
      <c r="S15" s="168"/>
      <c r="T15" s="169">
        <v>2.17209011832179</v>
      </c>
      <c r="U15" s="163">
        <v>14.323868568213801</v>
      </c>
      <c r="V15" s="163">
        <v>23.456231812220999</v>
      </c>
      <c r="W15" s="163">
        <v>21.657617060815301</v>
      </c>
      <c r="X15" s="163">
        <v>12.4290210177549</v>
      </c>
      <c r="Y15" s="170">
        <v>16.6956067890147</v>
      </c>
      <c r="Z15" s="163"/>
      <c r="AA15" s="171">
        <v>10.0232816121865</v>
      </c>
      <c r="AB15" s="172">
        <v>11.5715183237673</v>
      </c>
      <c r="AC15" s="173">
        <v>10.8124880248275</v>
      </c>
      <c r="AD15" s="163"/>
      <c r="AE15" s="174">
        <v>14.4872621380452</v>
      </c>
      <c r="AF15" s="30"/>
      <c r="AG15" s="190">
        <v>147.153554304289</v>
      </c>
      <c r="AH15" s="185">
        <v>182.00869567006899</v>
      </c>
      <c r="AI15" s="185">
        <v>202.709306630523</v>
      </c>
      <c r="AJ15" s="185">
        <v>193.50799773631701</v>
      </c>
      <c r="AK15" s="185">
        <v>160.60238911204101</v>
      </c>
      <c r="AL15" s="191">
        <v>180.29651635632399</v>
      </c>
      <c r="AM15" s="185"/>
      <c r="AN15" s="192">
        <v>137.98769681561501</v>
      </c>
      <c r="AO15" s="193">
        <v>136.779938199767</v>
      </c>
      <c r="AP15" s="194">
        <v>137.362335535884</v>
      </c>
      <c r="AQ15" s="185"/>
      <c r="AR15" s="195">
        <v>168.03222873151799</v>
      </c>
      <c r="AS15" s="168"/>
      <c r="AT15" s="169">
        <v>3.57691094128807</v>
      </c>
      <c r="AU15" s="163">
        <v>4.2395615674017701</v>
      </c>
      <c r="AV15" s="163">
        <v>7.4982976609263803</v>
      </c>
      <c r="AW15" s="163">
        <v>5.23805397126507</v>
      </c>
      <c r="AX15" s="163">
        <v>3.39068368583589</v>
      </c>
      <c r="AY15" s="170">
        <v>5.08858701014851</v>
      </c>
      <c r="AZ15" s="163"/>
      <c r="BA15" s="171">
        <v>4.3390883561144902</v>
      </c>
      <c r="BB15" s="172">
        <v>3.5342252549012101</v>
      </c>
      <c r="BC15" s="173">
        <v>3.9216799967529701</v>
      </c>
      <c r="BD15" s="163"/>
      <c r="BE15" s="174">
        <v>4.7169063839896399</v>
      </c>
    </row>
    <row r="16" spans="1:57">
      <c r="A16" s="21" t="s">
        <v>27</v>
      </c>
      <c r="B16" s="3" t="str">
        <f t="shared" si="0"/>
        <v>I-95 Fredericksburg, VA</v>
      </c>
      <c r="C16" s="3"/>
      <c r="D16" s="24" t="s">
        <v>16</v>
      </c>
      <c r="E16" s="27" t="s">
        <v>17</v>
      </c>
      <c r="F16" s="3"/>
      <c r="G16" s="190">
        <v>94.889911159263207</v>
      </c>
      <c r="H16" s="185">
        <v>97.991304680038198</v>
      </c>
      <c r="I16" s="185">
        <v>101.172499999999</v>
      </c>
      <c r="J16" s="185">
        <v>102.920865269971</v>
      </c>
      <c r="K16" s="185">
        <v>102.92014057946101</v>
      </c>
      <c r="L16" s="191">
        <v>100.24143379906801</v>
      </c>
      <c r="M16" s="185"/>
      <c r="N16" s="192">
        <v>122.570448270954</v>
      </c>
      <c r="O16" s="193">
        <v>124.718093958013</v>
      </c>
      <c r="P16" s="194">
        <v>123.70107756587301</v>
      </c>
      <c r="Q16" s="185"/>
      <c r="R16" s="195">
        <v>108.55111928007</v>
      </c>
      <c r="S16" s="168"/>
      <c r="T16" s="169">
        <v>-0.681511056001741</v>
      </c>
      <c r="U16" s="163">
        <v>-2.0649793320346901</v>
      </c>
      <c r="V16" s="163">
        <v>1.44485542620268</v>
      </c>
      <c r="W16" s="163">
        <v>2.2249732641373798</v>
      </c>
      <c r="X16" s="163">
        <v>4.3062606731124902</v>
      </c>
      <c r="Y16" s="170">
        <v>1.1975539552468999</v>
      </c>
      <c r="Z16" s="163"/>
      <c r="AA16" s="171">
        <v>17.697530691094201</v>
      </c>
      <c r="AB16" s="172">
        <v>21.1343526955336</v>
      </c>
      <c r="AC16" s="173">
        <v>19.4446361971813</v>
      </c>
      <c r="AD16" s="163"/>
      <c r="AE16" s="174">
        <v>8.1391617708312598</v>
      </c>
      <c r="AF16" s="30"/>
      <c r="AG16" s="190">
        <v>93.702974101027294</v>
      </c>
      <c r="AH16" s="185">
        <v>98.217508796296201</v>
      </c>
      <c r="AI16" s="185">
        <v>102.447959952079</v>
      </c>
      <c r="AJ16" s="185">
        <v>103.43196358007</v>
      </c>
      <c r="AK16" s="185">
        <v>103.733936135146</v>
      </c>
      <c r="AL16" s="191">
        <v>100.67480578251499</v>
      </c>
      <c r="AM16" s="185"/>
      <c r="AN16" s="192">
        <v>121.93540712826599</v>
      </c>
      <c r="AO16" s="193">
        <v>123.177270145064</v>
      </c>
      <c r="AP16" s="194">
        <v>122.56896786102401</v>
      </c>
      <c r="AQ16" s="185"/>
      <c r="AR16" s="195">
        <v>108.12088128652201</v>
      </c>
      <c r="AS16" s="168"/>
      <c r="AT16" s="169">
        <v>0.17824716407527899</v>
      </c>
      <c r="AU16" s="163">
        <v>-0.881329584077162</v>
      </c>
      <c r="AV16" s="163">
        <v>0.65272979453431901</v>
      </c>
      <c r="AW16" s="163">
        <v>0.683249059213072</v>
      </c>
      <c r="AX16" s="163">
        <v>1.07265646485563</v>
      </c>
      <c r="AY16" s="170">
        <v>0.38946304655001401</v>
      </c>
      <c r="AZ16" s="163"/>
      <c r="BA16" s="171">
        <v>8.3837833466220193</v>
      </c>
      <c r="BB16" s="172">
        <v>8.5594808177123003</v>
      </c>
      <c r="BC16" s="173">
        <v>8.4823159260614993</v>
      </c>
      <c r="BD16" s="163"/>
      <c r="BE16" s="174">
        <v>3.6601366849989398</v>
      </c>
    </row>
    <row r="17" spans="1:57">
      <c r="A17" s="21" t="s">
        <v>28</v>
      </c>
      <c r="B17" s="3" t="str">
        <f t="shared" si="0"/>
        <v>Dulles Airport Area, VA</v>
      </c>
      <c r="C17" s="3"/>
      <c r="D17" s="24" t="s">
        <v>16</v>
      </c>
      <c r="E17" s="27" t="s">
        <v>17</v>
      </c>
      <c r="F17" s="3"/>
      <c r="G17" s="190">
        <v>116.54071865190799</v>
      </c>
      <c r="H17" s="185">
        <v>144.34346953846099</v>
      </c>
      <c r="I17" s="185">
        <v>156.97139009945201</v>
      </c>
      <c r="J17" s="185">
        <v>152.668718180789</v>
      </c>
      <c r="K17" s="185">
        <v>132.684777192757</v>
      </c>
      <c r="L17" s="191">
        <v>142.520156717731</v>
      </c>
      <c r="M17" s="185"/>
      <c r="N17" s="192">
        <v>109.675071335927</v>
      </c>
      <c r="O17" s="193">
        <v>110.287706081081</v>
      </c>
      <c r="P17" s="194">
        <v>110.00299156118101</v>
      </c>
      <c r="Q17" s="185"/>
      <c r="R17" s="195">
        <v>132.94559075661499</v>
      </c>
      <c r="S17" s="168"/>
      <c r="T17" s="169">
        <v>5.0891701202565098</v>
      </c>
      <c r="U17" s="163">
        <v>14.833457016644401</v>
      </c>
      <c r="V17" s="163">
        <v>18.495486519898598</v>
      </c>
      <c r="W17" s="163">
        <v>16.818437033530699</v>
      </c>
      <c r="X17" s="163">
        <v>15.406823725321701</v>
      </c>
      <c r="Y17" s="170">
        <v>15.056435816190801</v>
      </c>
      <c r="Z17" s="163"/>
      <c r="AA17" s="171">
        <v>6.2760350245052203</v>
      </c>
      <c r="AB17" s="172">
        <v>9.0832403227172893</v>
      </c>
      <c r="AC17" s="173">
        <v>7.6523364560044502</v>
      </c>
      <c r="AD17" s="163"/>
      <c r="AE17" s="174">
        <v>12.546709027799199</v>
      </c>
      <c r="AF17" s="30"/>
      <c r="AG17" s="190">
        <v>116.87760275428199</v>
      </c>
      <c r="AH17" s="185">
        <v>144.465227710688</v>
      </c>
      <c r="AI17" s="185">
        <v>158.95194034527901</v>
      </c>
      <c r="AJ17" s="185">
        <v>154.948966359813</v>
      </c>
      <c r="AK17" s="185">
        <v>133.005879599948</v>
      </c>
      <c r="AL17" s="191">
        <v>143.63886947110899</v>
      </c>
      <c r="AM17" s="185"/>
      <c r="AN17" s="192">
        <v>114.764614890668</v>
      </c>
      <c r="AO17" s="193">
        <v>112.25614560394401</v>
      </c>
      <c r="AP17" s="194">
        <v>113.492908654647</v>
      </c>
      <c r="AQ17" s="185"/>
      <c r="AR17" s="195">
        <v>135.26966318331301</v>
      </c>
      <c r="AS17" s="168"/>
      <c r="AT17" s="169">
        <v>1.44986023759786</v>
      </c>
      <c r="AU17" s="163">
        <v>5.4026694825040504</v>
      </c>
      <c r="AV17" s="163">
        <v>9.1943083454800103</v>
      </c>
      <c r="AW17" s="163">
        <v>9.3562696315768896</v>
      </c>
      <c r="AX17" s="163">
        <v>7.3250827183910303</v>
      </c>
      <c r="AY17" s="170">
        <v>7.0561984583162696</v>
      </c>
      <c r="AZ17" s="163"/>
      <c r="BA17" s="171">
        <v>5.8777591508951303</v>
      </c>
      <c r="BB17" s="172">
        <v>3.9627177869954</v>
      </c>
      <c r="BC17" s="173">
        <v>4.90772171064659</v>
      </c>
      <c r="BD17" s="163"/>
      <c r="BE17" s="174">
        <v>6.3075806734722102</v>
      </c>
    </row>
    <row r="18" spans="1:57">
      <c r="A18" s="21" t="s">
        <v>29</v>
      </c>
      <c r="B18" s="3" t="str">
        <f t="shared" si="0"/>
        <v>Williamsburg, VA</v>
      </c>
      <c r="C18" s="3"/>
      <c r="D18" s="24" t="s">
        <v>16</v>
      </c>
      <c r="E18" s="27" t="s">
        <v>17</v>
      </c>
      <c r="F18" s="3"/>
      <c r="G18" s="190">
        <v>119.28998041775399</v>
      </c>
      <c r="H18" s="185">
        <v>125.594893384363</v>
      </c>
      <c r="I18" s="185">
        <v>124.372991021324</v>
      </c>
      <c r="J18" s="185">
        <v>120.517754623599</v>
      </c>
      <c r="K18" s="185">
        <v>129.17968906959999</v>
      </c>
      <c r="L18" s="191">
        <v>124.05571397356</v>
      </c>
      <c r="M18" s="185"/>
      <c r="N18" s="192">
        <v>176.35619964629501</v>
      </c>
      <c r="O18" s="193">
        <v>179.043106558917</v>
      </c>
      <c r="P18" s="194">
        <v>177.729593659942</v>
      </c>
      <c r="Q18" s="185"/>
      <c r="R18" s="195">
        <v>143.51333646747401</v>
      </c>
      <c r="S18" s="168"/>
      <c r="T18" s="169">
        <v>-21.829351186879499</v>
      </c>
      <c r="U18" s="163">
        <v>-23.2150392732533</v>
      </c>
      <c r="V18" s="163">
        <v>-25.6297112861653</v>
      </c>
      <c r="W18" s="163">
        <v>-24.858880343400902</v>
      </c>
      <c r="X18" s="163">
        <v>-27.317424527668301</v>
      </c>
      <c r="Y18" s="170">
        <v>-24.6747182686229</v>
      </c>
      <c r="Z18" s="163"/>
      <c r="AA18" s="171">
        <v>-8.3266370711467204</v>
      </c>
      <c r="AB18" s="172">
        <v>-3.7544750944951399</v>
      </c>
      <c r="AC18" s="173">
        <v>-6.1384860436501203</v>
      </c>
      <c r="AD18" s="163"/>
      <c r="AE18" s="174">
        <v>-16.761495831981101</v>
      </c>
      <c r="AF18" s="30"/>
      <c r="AG18" s="190">
        <v>110.60406342311001</v>
      </c>
      <c r="AH18" s="185">
        <v>112.853681588394</v>
      </c>
      <c r="AI18" s="185">
        <v>112.60391890922099</v>
      </c>
      <c r="AJ18" s="185">
        <v>111.164655657315</v>
      </c>
      <c r="AK18" s="185">
        <v>118.10371610082601</v>
      </c>
      <c r="AL18" s="191">
        <v>113.20959852071</v>
      </c>
      <c r="AM18" s="185"/>
      <c r="AN18" s="192">
        <v>156.511010034126</v>
      </c>
      <c r="AO18" s="193">
        <v>168.85956689905399</v>
      </c>
      <c r="AP18" s="194">
        <v>162.884478373382</v>
      </c>
      <c r="AQ18" s="185"/>
      <c r="AR18" s="195">
        <v>131.84198354518099</v>
      </c>
      <c r="AS18" s="168"/>
      <c r="AT18" s="169">
        <v>-11.779855943966</v>
      </c>
      <c r="AU18" s="163">
        <v>-12.919541080594501</v>
      </c>
      <c r="AV18" s="163">
        <v>-12.1471557454321</v>
      </c>
      <c r="AW18" s="163">
        <v>-11.7255101135699</v>
      </c>
      <c r="AX18" s="163">
        <v>-12.0097831069551</v>
      </c>
      <c r="AY18" s="170">
        <v>-12.1276954572338</v>
      </c>
      <c r="AZ18" s="163"/>
      <c r="BA18" s="171">
        <v>-1.8905757504018601</v>
      </c>
      <c r="BB18" s="172">
        <v>0.13461049768495101</v>
      </c>
      <c r="BC18" s="173">
        <v>-0.76548306610028205</v>
      </c>
      <c r="BD18" s="163"/>
      <c r="BE18" s="174">
        <v>-6.8163101878830696</v>
      </c>
    </row>
    <row r="19" spans="1:57">
      <c r="A19" s="21" t="s">
        <v>30</v>
      </c>
      <c r="B19" s="3" t="str">
        <f t="shared" si="0"/>
        <v>Virginia Beach, VA</v>
      </c>
      <c r="C19" s="3"/>
      <c r="D19" s="24" t="s">
        <v>16</v>
      </c>
      <c r="E19" s="27" t="s">
        <v>17</v>
      </c>
      <c r="F19" s="3"/>
      <c r="G19" s="190">
        <v>106.060994566082</v>
      </c>
      <c r="H19" s="185">
        <v>108.652641409854</v>
      </c>
      <c r="I19" s="185">
        <v>113.759988686669</v>
      </c>
      <c r="J19" s="185">
        <v>116.666429024283</v>
      </c>
      <c r="K19" s="185">
        <v>128.970504794287</v>
      </c>
      <c r="L19" s="191">
        <v>116.484184222442</v>
      </c>
      <c r="M19" s="185"/>
      <c r="N19" s="192">
        <v>156.130057075656</v>
      </c>
      <c r="O19" s="193">
        <v>163.40444492581</v>
      </c>
      <c r="P19" s="194">
        <v>159.890201311428</v>
      </c>
      <c r="Q19" s="185"/>
      <c r="R19" s="195">
        <v>133.664715909601</v>
      </c>
      <c r="S19" s="168"/>
      <c r="T19" s="169">
        <v>-14.1578440809041</v>
      </c>
      <c r="U19" s="163">
        <v>-15.3909277898951</v>
      </c>
      <c r="V19" s="163">
        <v>-12.803950078563901</v>
      </c>
      <c r="W19" s="163">
        <v>-3.6992124387942198</v>
      </c>
      <c r="X19" s="163">
        <v>15.0915240695943</v>
      </c>
      <c r="Y19" s="170">
        <v>-5.7449182306389899</v>
      </c>
      <c r="Z19" s="163"/>
      <c r="AA19" s="171">
        <v>14.3379460580511</v>
      </c>
      <c r="AB19" s="172">
        <v>15.9283618114824</v>
      </c>
      <c r="AC19" s="173">
        <v>15.193443845440999</v>
      </c>
      <c r="AD19" s="163"/>
      <c r="AE19" s="174">
        <v>4.0843200397813098</v>
      </c>
      <c r="AF19" s="30"/>
      <c r="AG19" s="190">
        <v>110.148972239196</v>
      </c>
      <c r="AH19" s="185">
        <v>111.53979113734501</v>
      </c>
      <c r="AI19" s="185">
        <v>115.2974725003</v>
      </c>
      <c r="AJ19" s="185">
        <v>118.635859154456</v>
      </c>
      <c r="AK19" s="185">
        <v>123.680314184658</v>
      </c>
      <c r="AL19" s="191">
        <v>116.456539931688</v>
      </c>
      <c r="AM19" s="185"/>
      <c r="AN19" s="192">
        <v>160.84154501974101</v>
      </c>
      <c r="AO19" s="193">
        <v>165.82470596609099</v>
      </c>
      <c r="AP19" s="194">
        <v>163.391466569458</v>
      </c>
      <c r="AQ19" s="185"/>
      <c r="AR19" s="195">
        <v>134.98904865265899</v>
      </c>
      <c r="AS19" s="168"/>
      <c r="AT19" s="169">
        <v>-2.4749539407969001</v>
      </c>
      <c r="AU19" s="163">
        <v>-2.3493072308989298</v>
      </c>
      <c r="AV19" s="163">
        <v>-1.9170317762292099</v>
      </c>
      <c r="AW19" s="163">
        <v>3.0585328400617602</v>
      </c>
      <c r="AX19" s="163">
        <v>8.9950657581500906</v>
      </c>
      <c r="AY19" s="170">
        <v>1.50074371542737</v>
      </c>
      <c r="AZ19" s="163"/>
      <c r="BA19" s="171">
        <v>8.2410351248998097</v>
      </c>
      <c r="BB19" s="172">
        <v>4.8798507280651302</v>
      </c>
      <c r="BC19" s="173">
        <v>6.4360405361488704</v>
      </c>
      <c r="BD19" s="163"/>
      <c r="BE19" s="174">
        <v>4.8530401754469796</v>
      </c>
    </row>
    <row r="20" spans="1:57">
      <c r="A20" s="34" t="s">
        <v>31</v>
      </c>
      <c r="B20" s="3" t="str">
        <f t="shared" si="0"/>
        <v>Norfolk/Portsmouth, VA</v>
      </c>
      <c r="C20" s="3"/>
      <c r="D20" s="24" t="s">
        <v>16</v>
      </c>
      <c r="E20" s="27" t="s">
        <v>17</v>
      </c>
      <c r="F20" s="3"/>
      <c r="G20" s="190">
        <v>104.716591301222</v>
      </c>
      <c r="H20" s="185">
        <v>109.09630180894899</v>
      </c>
      <c r="I20" s="185">
        <v>113.342255607613</v>
      </c>
      <c r="J20" s="185">
        <v>115.164050589849</v>
      </c>
      <c r="K20" s="185">
        <v>115.309608566721</v>
      </c>
      <c r="L20" s="191">
        <v>111.925360126239</v>
      </c>
      <c r="M20" s="185"/>
      <c r="N20" s="192">
        <v>119.717507660347</v>
      </c>
      <c r="O20" s="193">
        <v>119.88812105902301</v>
      </c>
      <c r="P20" s="194">
        <v>119.80566219879501</v>
      </c>
      <c r="Q20" s="185"/>
      <c r="R20" s="195">
        <v>114.477497951469</v>
      </c>
      <c r="S20" s="168"/>
      <c r="T20" s="169">
        <v>4.3347425441997203</v>
      </c>
      <c r="U20" s="163">
        <v>4.0649066573138004</v>
      </c>
      <c r="V20" s="163">
        <v>4.67726927045927</v>
      </c>
      <c r="W20" s="163">
        <v>5.08665630308366</v>
      </c>
      <c r="X20" s="163">
        <v>11.3999649197205</v>
      </c>
      <c r="Y20" s="170">
        <v>6.0082342091637004</v>
      </c>
      <c r="Z20" s="163"/>
      <c r="AA20" s="171">
        <v>11.5851394625459</v>
      </c>
      <c r="AB20" s="172">
        <v>7.9058853410697498</v>
      </c>
      <c r="AC20" s="173">
        <v>9.7225125139718305</v>
      </c>
      <c r="AD20" s="163"/>
      <c r="AE20" s="174">
        <v>7.2835082343116904</v>
      </c>
      <c r="AF20" s="30"/>
      <c r="AG20" s="190">
        <v>104.31041099332199</v>
      </c>
      <c r="AH20" s="185">
        <v>112.369395007451</v>
      </c>
      <c r="AI20" s="185">
        <v>116.363948991825</v>
      </c>
      <c r="AJ20" s="185">
        <v>119.857216963036</v>
      </c>
      <c r="AK20" s="185">
        <v>120.752174093368</v>
      </c>
      <c r="AL20" s="191">
        <v>115.22431339984</v>
      </c>
      <c r="AM20" s="185"/>
      <c r="AN20" s="192">
        <v>129.257965684564</v>
      </c>
      <c r="AO20" s="193">
        <v>127.815282878381</v>
      </c>
      <c r="AP20" s="194">
        <v>128.54140513573199</v>
      </c>
      <c r="AQ20" s="185"/>
      <c r="AR20" s="195">
        <v>119.49191493827</v>
      </c>
      <c r="AS20" s="168"/>
      <c r="AT20" s="169">
        <v>1.8078679675993701</v>
      </c>
      <c r="AU20" s="163">
        <v>0.26806529961911502</v>
      </c>
      <c r="AV20" s="163">
        <v>-2.4128593048003699</v>
      </c>
      <c r="AW20" s="163">
        <v>0.82855158870619094</v>
      </c>
      <c r="AX20" s="163">
        <v>4.5914615096124498</v>
      </c>
      <c r="AY20" s="170">
        <v>0.93382274188915404</v>
      </c>
      <c r="AZ20" s="163"/>
      <c r="BA20" s="171">
        <v>2.8747432434097</v>
      </c>
      <c r="BB20" s="172">
        <v>2.7588657409391302</v>
      </c>
      <c r="BC20" s="173">
        <v>2.8211136319158001</v>
      </c>
      <c r="BD20" s="163"/>
      <c r="BE20" s="174">
        <v>1.66167813684138</v>
      </c>
    </row>
    <row r="21" spans="1:57">
      <c r="A21" s="35" t="s">
        <v>32</v>
      </c>
      <c r="B21" s="3" t="str">
        <f t="shared" si="0"/>
        <v>Newport News/Hampton, VA</v>
      </c>
      <c r="C21" s="3"/>
      <c r="D21" s="24" t="s">
        <v>16</v>
      </c>
      <c r="E21" s="27" t="s">
        <v>17</v>
      </c>
      <c r="F21" s="3"/>
      <c r="G21" s="190">
        <v>77.699140300440305</v>
      </c>
      <c r="H21" s="185">
        <v>82.569107471404195</v>
      </c>
      <c r="I21" s="185">
        <v>86.180432785731</v>
      </c>
      <c r="J21" s="185">
        <v>81.234800783847902</v>
      </c>
      <c r="K21" s="185">
        <v>79.682457631141702</v>
      </c>
      <c r="L21" s="191">
        <v>81.542963721313001</v>
      </c>
      <c r="M21" s="185"/>
      <c r="N21" s="192">
        <v>95.118269983450503</v>
      </c>
      <c r="O21" s="193">
        <v>97.620205769230694</v>
      </c>
      <c r="P21" s="194">
        <v>96.402244279959703</v>
      </c>
      <c r="Q21" s="185"/>
      <c r="R21" s="195">
        <v>86.367468558723502</v>
      </c>
      <c r="S21" s="168"/>
      <c r="T21" s="169">
        <v>-6.76529620966142</v>
      </c>
      <c r="U21" s="163">
        <v>-3.5012020376825701</v>
      </c>
      <c r="V21" s="163">
        <v>-1.86283578924366</v>
      </c>
      <c r="W21" s="163">
        <v>-10.762538858927901</v>
      </c>
      <c r="X21" s="163">
        <v>-10.2806016520565</v>
      </c>
      <c r="Y21" s="170">
        <v>-6.7362364186985797</v>
      </c>
      <c r="Z21" s="163"/>
      <c r="AA21" s="171">
        <v>-1.07652289293578</v>
      </c>
      <c r="AB21" s="172">
        <v>1.5653550120845201</v>
      </c>
      <c r="AC21" s="173">
        <v>0.27843971079461899</v>
      </c>
      <c r="AD21" s="163"/>
      <c r="AE21" s="174">
        <v>-4.1444950276703398</v>
      </c>
      <c r="AF21" s="30"/>
      <c r="AG21" s="190">
        <v>76.545233679677295</v>
      </c>
      <c r="AH21" s="185">
        <v>82.268858580424194</v>
      </c>
      <c r="AI21" s="185">
        <v>84.428031936433101</v>
      </c>
      <c r="AJ21" s="185">
        <v>83.713655565841194</v>
      </c>
      <c r="AK21" s="185">
        <v>84.016734536230999</v>
      </c>
      <c r="AL21" s="191">
        <v>82.368677263427998</v>
      </c>
      <c r="AM21" s="185"/>
      <c r="AN21" s="192">
        <v>98.069721565947901</v>
      </c>
      <c r="AO21" s="193">
        <v>100.75054419067</v>
      </c>
      <c r="AP21" s="194">
        <v>99.438813298662694</v>
      </c>
      <c r="AQ21" s="185"/>
      <c r="AR21" s="195">
        <v>87.973270375730706</v>
      </c>
      <c r="AS21" s="168"/>
      <c r="AT21" s="169">
        <v>-3.7447978709141498</v>
      </c>
      <c r="AU21" s="163">
        <v>-3.0218013053427901</v>
      </c>
      <c r="AV21" s="163">
        <v>-3.7096122766331501</v>
      </c>
      <c r="AW21" s="163">
        <v>-4.6263060801676703</v>
      </c>
      <c r="AX21" s="163">
        <v>-3.55178845902162</v>
      </c>
      <c r="AY21" s="170">
        <v>-3.7943749662644701</v>
      </c>
      <c r="AZ21" s="163"/>
      <c r="BA21" s="171">
        <v>1.07051454481887</v>
      </c>
      <c r="BB21" s="172">
        <v>1.09468706463613</v>
      </c>
      <c r="BC21" s="173">
        <v>1.0822863327236201</v>
      </c>
      <c r="BD21" s="163"/>
      <c r="BE21" s="174">
        <v>-1.80121165775521</v>
      </c>
    </row>
    <row r="22" spans="1:57">
      <c r="A22" s="36" t="s">
        <v>33</v>
      </c>
      <c r="B22" s="3" t="str">
        <f t="shared" si="0"/>
        <v>Chesapeake/Suffolk, VA</v>
      </c>
      <c r="C22" s="3"/>
      <c r="D22" s="25" t="s">
        <v>16</v>
      </c>
      <c r="E22" s="28" t="s">
        <v>17</v>
      </c>
      <c r="F22" s="3"/>
      <c r="G22" s="196">
        <v>85.703736280487803</v>
      </c>
      <c r="H22" s="197">
        <v>91.705752725470703</v>
      </c>
      <c r="I22" s="197">
        <v>94.672619699106704</v>
      </c>
      <c r="J22" s="197">
        <v>93.216306076430001</v>
      </c>
      <c r="K22" s="197">
        <v>90.451514835984</v>
      </c>
      <c r="L22" s="198">
        <v>91.415519281062203</v>
      </c>
      <c r="M22" s="185"/>
      <c r="N22" s="199">
        <v>95.302843799719199</v>
      </c>
      <c r="O22" s="200">
        <v>97.9865020732245</v>
      </c>
      <c r="P22" s="201">
        <v>96.684281880108898</v>
      </c>
      <c r="Q22" s="185"/>
      <c r="R22" s="202">
        <v>93.037300199196196</v>
      </c>
      <c r="S22" s="168"/>
      <c r="T22" s="175">
        <v>-2.18002545923098</v>
      </c>
      <c r="U22" s="176">
        <v>-3.2589058392866299</v>
      </c>
      <c r="V22" s="176">
        <v>-3.4203142644587201</v>
      </c>
      <c r="W22" s="176">
        <v>-2.2196186282908901</v>
      </c>
      <c r="X22" s="176">
        <v>0.64954341771705104</v>
      </c>
      <c r="Y22" s="177">
        <v>-2.20856826905323</v>
      </c>
      <c r="Z22" s="163"/>
      <c r="AA22" s="178">
        <v>0.170100143213997</v>
      </c>
      <c r="AB22" s="179">
        <v>3.9444628549708001</v>
      </c>
      <c r="AC22" s="180">
        <v>2.0888753779557701</v>
      </c>
      <c r="AD22" s="163"/>
      <c r="AE22" s="181">
        <v>-0.84645897216934396</v>
      </c>
      <c r="AF22" s="31"/>
      <c r="AG22" s="196">
        <v>86.818541281349397</v>
      </c>
      <c r="AH22" s="197">
        <v>92.765223109730002</v>
      </c>
      <c r="AI22" s="197">
        <v>95.114014253459104</v>
      </c>
      <c r="AJ22" s="197">
        <v>94.693291378206894</v>
      </c>
      <c r="AK22" s="197">
        <v>92.746892607606995</v>
      </c>
      <c r="AL22" s="198">
        <v>92.679269148411805</v>
      </c>
      <c r="AM22" s="185"/>
      <c r="AN22" s="199">
        <v>102.968340255851</v>
      </c>
      <c r="AO22" s="200">
        <v>103.834950613529</v>
      </c>
      <c r="AP22" s="201">
        <v>103.406011876919</v>
      </c>
      <c r="AQ22" s="185"/>
      <c r="AR22" s="202">
        <v>96.045115695806501</v>
      </c>
      <c r="AS22" s="168"/>
      <c r="AT22" s="175">
        <v>0.39657822242390001</v>
      </c>
      <c r="AU22" s="176">
        <v>-0.74647389248843798</v>
      </c>
      <c r="AV22" s="176">
        <v>-1.63059102752583</v>
      </c>
      <c r="AW22" s="176">
        <v>-0.84567702509881904</v>
      </c>
      <c r="AX22" s="176">
        <v>0.55203900611945</v>
      </c>
      <c r="AY22" s="177">
        <v>-0.52327504279778703</v>
      </c>
      <c r="AZ22" s="163"/>
      <c r="BA22" s="178">
        <v>3.1252991730125301</v>
      </c>
      <c r="BB22" s="179">
        <v>2.1634129056671099</v>
      </c>
      <c r="BC22" s="180">
        <v>2.6343543949200399</v>
      </c>
      <c r="BD22" s="163"/>
      <c r="BE22" s="181">
        <v>0.61327030307948605</v>
      </c>
    </row>
    <row r="23" spans="1:57">
      <c r="A23" s="35" t="s">
        <v>105</v>
      </c>
      <c r="B23" s="3" t="s">
        <v>105</v>
      </c>
      <c r="C23" s="9"/>
      <c r="D23" s="23" t="s">
        <v>16</v>
      </c>
      <c r="E23" s="26" t="s">
        <v>17</v>
      </c>
      <c r="F23" s="3"/>
      <c r="G23" s="182">
        <v>164.39305928853699</v>
      </c>
      <c r="H23" s="183">
        <v>174.74046972269301</v>
      </c>
      <c r="I23" s="183">
        <v>181.449518127581</v>
      </c>
      <c r="J23" s="183">
        <v>192.47957928802501</v>
      </c>
      <c r="K23" s="183">
        <v>193.349912733042</v>
      </c>
      <c r="L23" s="184">
        <v>183.513955533097</v>
      </c>
      <c r="M23" s="185"/>
      <c r="N23" s="186">
        <v>224.00503506311301</v>
      </c>
      <c r="O23" s="187">
        <v>225.63471280276801</v>
      </c>
      <c r="P23" s="188">
        <v>224.82526645767999</v>
      </c>
      <c r="Q23" s="185"/>
      <c r="R23" s="189">
        <v>198.68371618596899</v>
      </c>
      <c r="S23" s="168"/>
      <c r="T23" s="160">
        <v>-1.9072615592705799</v>
      </c>
      <c r="U23" s="161">
        <v>0.53573579018873096</v>
      </c>
      <c r="V23" s="161">
        <v>2.7863341462550202</v>
      </c>
      <c r="W23" s="161">
        <v>11.5903456089515</v>
      </c>
      <c r="X23" s="161">
        <v>11.064036022902</v>
      </c>
      <c r="Y23" s="162">
        <v>5.8116935989460501</v>
      </c>
      <c r="Z23" s="163"/>
      <c r="AA23" s="164">
        <v>25.292201703269299</v>
      </c>
      <c r="AB23" s="165">
        <v>24.266433935013701</v>
      </c>
      <c r="AC23" s="166">
        <v>24.7722549716438</v>
      </c>
      <c r="AD23" s="163"/>
      <c r="AE23" s="167">
        <v>13.113600344682901</v>
      </c>
      <c r="AF23" s="29"/>
      <c r="AG23" s="182">
        <v>158.80879613733899</v>
      </c>
      <c r="AH23" s="183">
        <v>171.80705907534201</v>
      </c>
      <c r="AI23" s="183">
        <v>186.18044548786</v>
      </c>
      <c r="AJ23" s="183">
        <v>186.98731533601301</v>
      </c>
      <c r="AK23" s="183">
        <v>190.650711252653</v>
      </c>
      <c r="AL23" s="184">
        <v>181.53029954574899</v>
      </c>
      <c r="AM23" s="185"/>
      <c r="AN23" s="186">
        <v>213.38948638274499</v>
      </c>
      <c r="AO23" s="187">
        <v>217.292363570654</v>
      </c>
      <c r="AP23" s="188">
        <v>215.35209631985401</v>
      </c>
      <c r="AQ23" s="185"/>
      <c r="AR23" s="189">
        <v>193.82761096886</v>
      </c>
      <c r="AS23" s="168"/>
      <c r="AT23" s="160">
        <v>-7.5162254713476697</v>
      </c>
      <c r="AU23" s="161">
        <v>-7.3671426145108496</v>
      </c>
      <c r="AV23" s="161">
        <v>-3.2444110471294598</v>
      </c>
      <c r="AW23" s="161">
        <v>-2.2016061702479801</v>
      </c>
      <c r="AX23" s="161">
        <v>-2.5376931617546301</v>
      </c>
      <c r="AY23" s="162">
        <v>-3.8193705420770101</v>
      </c>
      <c r="AZ23" s="163"/>
      <c r="BA23" s="164">
        <v>0.59041508113452101</v>
      </c>
      <c r="BB23" s="165">
        <v>6.4399638241697499</v>
      </c>
      <c r="BC23" s="166">
        <v>3.4429501541521601</v>
      </c>
      <c r="BD23" s="163"/>
      <c r="BE23" s="167">
        <v>-0.83216717503850302</v>
      </c>
    </row>
    <row r="24" spans="1:57">
      <c r="A24" s="35" t="s">
        <v>43</v>
      </c>
      <c r="B24" s="3" t="str">
        <f t="shared" si="0"/>
        <v>Richmond North/Glen Allen, VA</v>
      </c>
      <c r="C24" s="10"/>
      <c r="D24" s="24" t="s">
        <v>16</v>
      </c>
      <c r="E24" s="27" t="s">
        <v>17</v>
      </c>
      <c r="F24" s="3"/>
      <c r="G24" s="190">
        <v>94.698759220231807</v>
      </c>
      <c r="H24" s="185">
        <v>107.01816038578301</v>
      </c>
      <c r="I24" s="185">
        <v>112.352143082754</v>
      </c>
      <c r="J24" s="185">
        <v>111.117176661264</v>
      </c>
      <c r="K24" s="185">
        <v>127.36994670891499</v>
      </c>
      <c r="L24" s="191">
        <v>112.34422538141401</v>
      </c>
      <c r="M24" s="185"/>
      <c r="N24" s="192">
        <v>150.24301833394799</v>
      </c>
      <c r="O24" s="193">
        <v>150.37290683531899</v>
      </c>
      <c r="P24" s="194">
        <v>150.30833995962999</v>
      </c>
      <c r="Q24" s="185"/>
      <c r="R24" s="195">
        <v>126.07932262276201</v>
      </c>
      <c r="S24" s="168"/>
      <c r="T24" s="169">
        <v>-1.6472602432365799</v>
      </c>
      <c r="U24" s="163">
        <v>-0.83204645951240497</v>
      </c>
      <c r="V24" s="163">
        <v>0.45455633425319802</v>
      </c>
      <c r="W24" s="163">
        <v>0.13266760292707699</v>
      </c>
      <c r="X24" s="163">
        <v>16.706678106650799</v>
      </c>
      <c r="Y24" s="170">
        <v>4.0594746610000803</v>
      </c>
      <c r="Z24" s="163"/>
      <c r="AA24" s="171">
        <v>17.306807135287901</v>
      </c>
      <c r="AB24" s="172">
        <v>18.776796580470702</v>
      </c>
      <c r="AC24" s="173">
        <v>18.015768594097299</v>
      </c>
      <c r="AD24" s="163"/>
      <c r="AE24" s="174">
        <v>10.283122697870001</v>
      </c>
      <c r="AF24" s="30"/>
      <c r="AG24" s="190">
        <v>94.309140306617493</v>
      </c>
      <c r="AH24" s="185">
        <v>106.873087653157</v>
      </c>
      <c r="AI24" s="185">
        <v>111.84881777483</v>
      </c>
      <c r="AJ24" s="185">
        <v>111.209671318853</v>
      </c>
      <c r="AK24" s="185">
        <v>119.69531466331</v>
      </c>
      <c r="AL24" s="191">
        <v>110.10387342115899</v>
      </c>
      <c r="AM24" s="185"/>
      <c r="AN24" s="192">
        <v>146.763290738948</v>
      </c>
      <c r="AO24" s="193">
        <v>147.935122237744</v>
      </c>
      <c r="AP24" s="194">
        <v>147.35395112505199</v>
      </c>
      <c r="AQ24" s="185"/>
      <c r="AR24" s="195">
        <v>123.563625318768</v>
      </c>
      <c r="AS24" s="168"/>
      <c r="AT24" s="169">
        <v>-2.30729746099736</v>
      </c>
      <c r="AU24" s="163">
        <v>-1.2501933446087501</v>
      </c>
      <c r="AV24" s="163">
        <v>-1.8264226769266201</v>
      </c>
      <c r="AW24" s="163">
        <v>-2.3461149051379699</v>
      </c>
      <c r="AX24" s="163">
        <v>-2.1895301569074901</v>
      </c>
      <c r="AY24" s="170">
        <v>-1.9946250060892801</v>
      </c>
      <c r="AZ24" s="163"/>
      <c r="BA24" s="171">
        <v>1.9785246471509601</v>
      </c>
      <c r="BB24" s="172">
        <v>2.9340144810625</v>
      </c>
      <c r="BC24" s="173">
        <v>2.45856083966392</v>
      </c>
      <c r="BD24" s="163"/>
      <c r="BE24" s="174">
        <v>0.242606825654966</v>
      </c>
    </row>
    <row r="25" spans="1:57">
      <c r="A25" s="35" t="s">
        <v>44</v>
      </c>
      <c r="B25" s="3" t="str">
        <f t="shared" si="0"/>
        <v>Richmond West/Midlothian, VA</v>
      </c>
      <c r="C25" s="3"/>
      <c r="D25" s="24" t="s">
        <v>16</v>
      </c>
      <c r="E25" s="27" t="s">
        <v>17</v>
      </c>
      <c r="F25" s="3"/>
      <c r="G25" s="190">
        <v>79.787173046153796</v>
      </c>
      <c r="H25" s="185">
        <v>85.923396051332602</v>
      </c>
      <c r="I25" s="185">
        <v>87.927475585585498</v>
      </c>
      <c r="J25" s="185">
        <v>87.567792725598494</v>
      </c>
      <c r="K25" s="185">
        <v>112.223589481017</v>
      </c>
      <c r="L25" s="191">
        <v>92.663104599596807</v>
      </c>
      <c r="M25" s="185"/>
      <c r="N25" s="192">
        <v>132.479823736128</v>
      </c>
      <c r="O25" s="193">
        <v>132.832629824561</v>
      </c>
      <c r="P25" s="194">
        <v>132.65636262128399</v>
      </c>
      <c r="Q25" s="185"/>
      <c r="R25" s="195">
        <v>107.58102407651999</v>
      </c>
      <c r="S25" s="168"/>
      <c r="T25" s="169">
        <v>-7.6450129026570597</v>
      </c>
      <c r="U25" s="163">
        <v>-0.82076827294654398</v>
      </c>
      <c r="V25" s="163">
        <v>0.400790434758027</v>
      </c>
      <c r="W25" s="163">
        <v>-4.4338109799546501</v>
      </c>
      <c r="X25" s="163">
        <v>28.174721419899502</v>
      </c>
      <c r="Y25" s="170">
        <v>5.2291472588546997</v>
      </c>
      <c r="Z25" s="163"/>
      <c r="AA25" s="171">
        <v>39.933750298256101</v>
      </c>
      <c r="AB25" s="172">
        <v>34.677094755746197</v>
      </c>
      <c r="AC25" s="173">
        <v>37.192001642687998</v>
      </c>
      <c r="AD25" s="163"/>
      <c r="AE25" s="174">
        <v>18.618837388770501</v>
      </c>
      <c r="AF25" s="30"/>
      <c r="AG25" s="190">
        <v>84.382955427217496</v>
      </c>
      <c r="AH25" s="185">
        <v>89.120675269453898</v>
      </c>
      <c r="AI25" s="185">
        <v>90.871307500566502</v>
      </c>
      <c r="AJ25" s="185">
        <v>91.807247098937907</v>
      </c>
      <c r="AK25" s="185">
        <v>105.258758178492</v>
      </c>
      <c r="AL25" s="191">
        <v>93.159862199566305</v>
      </c>
      <c r="AM25" s="185"/>
      <c r="AN25" s="192">
        <v>131.119899943024</v>
      </c>
      <c r="AO25" s="193">
        <v>129.513638150335</v>
      </c>
      <c r="AP25" s="194">
        <v>130.31439012375699</v>
      </c>
      <c r="AQ25" s="185"/>
      <c r="AR25" s="195">
        <v>106.62584465065601</v>
      </c>
      <c r="AS25" s="168"/>
      <c r="AT25" s="169">
        <v>-2.9729640878368899</v>
      </c>
      <c r="AU25" s="163">
        <v>-2.39470621316404</v>
      </c>
      <c r="AV25" s="163">
        <v>-0.30709841713101999</v>
      </c>
      <c r="AW25" s="163">
        <v>-3.23433213496955</v>
      </c>
      <c r="AX25" s="163">
        <v>-0.182385120075753</v>
      </c>
      <c r="AY25" s="170">
        <v>-1.5351172648667699</v>
      </c>
      <c r="AZ25" s="163"/>
      <c r="BA25" s="171">
        <v>6.9124225216446504</v>
      </c>
      <c r="BB25" s="172">
        <v>3.9238096008864001</v>
      </c>
      <c r="BC25" s="173">
        <v>5.3975980872029199</v>
      </c>
      <c r="BD25" s="163"/>
      <c r="BE25" s="174">
        <v>1.91326451932884</v>
      </c>
    </row>
    <row r="26" spans="1:57">
      <c r="A26" s="35" t="s">
        <v>45</v>
      </c>
      <c r="B26" s="3" t="str">
        <f t="shared" si="0"/>
        <v>Petersburg/Chester, VA</v>
      </c>
      <c r="C26" s="3"/>
      <c r="D26" s="24" t="s">
        <v>16</v>
      </c>
      <c r="E26" s="27" t="s">
        <v>17</v>
      </c>
      <c r="F26" s="3"/>
      <c r="G26" s="190">
        <v>88.870397747899105</v>
      </c>
      <c r="H26" s="185">
        <v>95.716946527196598</v>
      </c>
      <c r="I26" s="185">
        <v>97.258414577100794</v>
      </c>
      <c r="J26" s="185">
        <v>96.856826136971605</v>
      </c>
      <c r="K26" s="185">
        <v>104.422033751537</v>
      </c>
      <c r="L26" s="191">
        <v>97.099792699556502</v>
      </c>
      <c r="M26" s="185"/>
      <c r="N26" s="192">
        <v>112.84011490309599</v>
      </c>
      <c r="O26" s="193">
        <v>115.20309555938699</v>
      </c>
      <c r="P26" s="194">
        <v>114.041020606923</v>
      </c>
      <c r="Q26" s="185"/>
      <c r="R26" s="195">
        <v>102.791765915783</v>
      </c>
      <c r="S26" s="168"/>
      <c r="T26" s="169">
        <v>-2.6567179493028301</v>
      </c>
      <c r="U26" s="163">
        <v>1.1559102254679301</v>
      </c>
      <c r="V26" s="163">
        <v>0.89352389425217404</v>
      </c>
      <c r="W26" s="163">
        <v>1.95150614857393</v>
      </c>
      <c r="X26" s="163">
        <v>13.2524638991539</v>
      </c>
      <c r="Y26" s="170">
        <v>3.2865040372863001</v>
      </c>
      <c r="Z26" s="163"/>
      <c r="AA26" s="171">
        <v>15.5386756474745</v>
      </c>
      <c r="AB26" s="172">
        <v>19.1020597606942</v>
      </c>
      <c r="AC26" s="173">
        <v>17.312477012938299</v>
      </c>
      <c r="AD26" s="163"/>
      <c r="AE26" s="174">
        <v>8.2603530941640901</v>
      </c>
      <c r="AF26" s="30"/>
      <c r="AG26" s="190">
        <v>89.820836206466595</v>
      </c>
      <c r="AH26" s="185">
        <v>96.784167233145993</v>
      </c>
      <c r="AI26" s="185">
        <v>97.979224831717801</v>
      </c>
      <c r="AJ26" s="185">
        <v>97.528099852724495</v>
      </c>
      <c r="AK26" s="185">
        <v>101.24649479119</v>
      </c>
      <c r="AL26" s="191">
        <v>96.971495646386202</v>
      </c>
      <c r="AM26" s="185"/>
      <c r="AN26" s="192">
        <v>111.135177375244</v>
      </c>
      <c r="AO26" s="193">
        <v>112.636395533756</v>
      </c>
      <c r="AP26" s="194">
        <v>111.895371124682</v>
      </c>
      <c r="AQ26" s="185"/>
      <c r="AR26" s="195">
        <v>101.80855055261399</v>
      </c>
      <c r="AS26" s="168"/>
      <c r="AT26" s="169">
        <v>-0.95861088738396905</v>
      </c>
      <c r="AU26" s="163">
        <v>2.0022630214223001</v>
      </c>
      <c r="AV26" s="163">
        <v>1.2573004604676301</v>
      </c>
      <c r="AW26" s="163">
        <v>1.89352410599786</v>
      </c>
      <c r="AX26" s="163">
        <v>1.3644882385966199</v>
      </c>
      <c r="AY26" s="170">
        <v>1.2362219245430399</v>
      </c>
      <c r="AZ26" s="163"/>
      <c r="BA26" s="171">
        <v>0.73134206592261597</v>
      </c>
      <c r="BB26" s="172">
        <v>1.55663264478254</v>
      </c>
      <c r="BC26" s="173">
        <v>1.1543930699071401</v>
      </c>
      <c r="BD26" s="163"/>
      <c r="BE26" s="174">
        <v>1.3178359662355399</v>
      </c>
    </row>
    <row r="27" spans="1:57">
      <c r="A27" s="35" t="s">
        <v>93</v>
      </c>
      <c r="B27" s="3" t="s">
        <v>70</v>
      </c>
      <c r="C27" s="3"/>
      <c r="D27" s="24" t="s">
        <v>16</v>
      </c>
      <c r="E27" s="27" t="s">
        <v>17</v>
      </c>
      <c r="F27" s="3"/>
      <c r="G27" s="190">
        <v>108.423372641509</v>
      </c>
      <c r="H27" s="185">
        <v>110.052135416666</v>
      </c>
      <c r="I27" s="185">
        <v>99.364053843152504</v>
      </c>
      <c r="J27" s="185">
        <v>97.7738333333333</v>
      </c>
      <c r="K27" s="185">
        <v>103.807138831486</v>
      </c>
      <c r="L27" s="191">
        <v>103.71459450842799</v>
      </c>
      <c r="M27" s="185"/>
      <c r="N27" s="192">
        <v>122.950028682301</v>
      </c>
      <c r="O27" s="193">
        <v>124.707230122818</v>
      </c>
      <c r="P27" s="194">
        <v>123.847557573256</v>
      </c>
      <c r="Q27" s="185"/>
      <c r="R27" s="195">
        <v>110.269927972479</v>
      </c>
      <c r="S27" s="168"/>
      <c r="T27" s="169">
        <v>8.2778476540809702</v>
      </c>
      <c r="U27" s="163">
        <v>4.8719701986718702</v>
      </c>
      <c r="V27" s="163">
        <v>-4.0150442282629797</v>
      </c>
      <c r="W27" s="163">
        <v>-4.9379543321233204</v>
      </c>
      <c r="X27" s="163">
        <v>-2.6108999227067602</v>
      </c>
      <c r="Y27" s="170">
        <v>-4.19404213965942E-2</v>
      </c>
      <c r="Z27" s="163"/>
      <c r="AA27" s="171">
        <v>5.7587103837544902E-2</v>
      </c>
      <c r="AB27" s="172">
        <v>2.22266836116555</v>
      </c>
      <c r="AC27" s="173">
        <v>1.1313337472603</v>
      </c>
      <c r="AD27" s="163"/>
      <c r="AE27" s="174">
        <v>0.84422325348855298</v>
      </c>
      <c r="AF27" s="30"/>
      <c r="AG27" s="190">
        <v>96.8803025983282</v>
      </c>
      <c r="AH27" s="185">
        <v>100.14934025656601</v>
      </c>
      <c r="AI27" s="185">
        <v>98.111203831720303</v>
      </c>
      <c r="AJ27" s="185">
        <v>103.236858746761</v>
      </c>
      <c r="AK27" s="185">
        <v>105.43609348832599</v>
      </c>
      <c r="AL27" s="191">
        <v>100.978114394701</v>
      </c>
      <c r="AM27" s="185"/>
      <c r="AN27" s="192">
        <v>120.711799597405</v>
      </c>
      <c r="AO27" s="193">
        <v>120.268896089484</v>
      </c>
      <c r="AP27" s="194">
        <v>120.489489350325</v>
      </c>
      <c r="AQ27" s="185"/>
      <c r="AR27" s="195">
        <v>107.17341107974801</v>
      </c>
      <c r="AS27" s="168"/>
      <c r="AT27" s="169">
        <v>0.244525113881464</v>
      </c>
      <c r="AU27" s="163">
        <v>0.34333301100283797</v>
      </c>
      <c r="AV27" s="163">
        <v>-0.33745965649660398</v>
      </c>
      <c r="AW27" s="163">
        <v>4.12601915461219</v>
      </c>
      <c r="AX27" s="163">
        <v>5.0279321195417399</v>
      </c>
      <c r="AY27" s="170">
        <v>2.01103019691632</v>
      </c>
      <c r="AZ27" s="163"/>
      <c r="BA27" s="171">
        <v>3.3038836917945198</v>
      </c>
      <c r="BB27" s="172">
        <v>0.44750705579802902</v>
      </c>
      <c r="BC27" s="173">
        <v>1.8662091223333199</v>
      </c>
      <c r="BD27" s="163"/>
      <c r="BE27" s="174">
        <v>2.1160947508324601</v>
      </c>
    </row>
    <row r="28" spans="1:57">
      <c r="A28" s="35" t="s">
        <v>47</v>
      </c>
      <c r="B28" s="3" t="str">
        <f t="shared" si="0"/>
        <v>Roanoke, VA</v>
      </c>
      <c r="C28" s="3"/>
      <c r="D28" s="24" t="s">
        <v>16</v>
      </c>
      <c r="E28" s="27" t="s">
        <v>17</v>
      </c>
      <c r="F28" s="3"/>
      <c r="G28" s="190">
        <v>91.525678506375201</v>
      </c>
      <c r="H28" s="185">
        <v>102.487487562189</v>
      </c>
      <c r="I28" s="185">
        <v>106.54112060778699</v>
      </c>
      <c r="J28" s="185">
        <v>107.18087311178201</v>
      </c>
      <c r="K28" s="185">
        <v>103.63022806004599</v>
      </c>
      <c r="L28" s="191">
        <v>103.038036538847</v>
      </c>
      <c r="M28" s="185"/>
      <c r="N28" s="192">
        <v>116.33202664129399</v>
      </c>
      <c r="O28" s="193">
        <v>117.09550428643399</v>
      </c>
      <c r="P28" s="194">
        <v>116.70264504283899</v>
      </c>
      <c r="Q28" s="185"/>
      <c r="R28" s="195">
        <v>107.86821226149701</v>
      </c>
      <c r="S28" s="168"/>
      <c r="T28" s="169">
        <v>-2.3503298527321599</v>
      </c>
      <c r="U28" s="163">
        <v>-3.13683606121486</v>
      </c>
      <c r="V28" s="163">
        <v>-0.551947247910482</v>
      </c>
      <c r="W28" s="163">
        <v>8.0984543157450997</v>
      </c>
      <c r="X28" s="163">
        <v>6.1803562200002196</v>
      </c>
      <c r="Y28" s="170">
        <v>1.8002347115760799</v>
      </c>
      <c r="Z28" s="163"/>
      <c r="AA28" s="171">
        <v>12.644575925544901</v>
      </c>
      <c r="AB28" s="172">
        <v>17.398684036714499</v>
      </c>
      <c r="AC28" s="173">
        <v>14.829545277093001</v>
      </c>
      <c r="AD28" s="163"/>
      <c r="AE28" s="174">
        <v>6.452428115559</v>
      </c>
      <c r="AF28" s="30"/>
      <c r="AG28" s="190">
        <v>96.304834204072904</v>
      </c>
      <c r="AH28" s="185">
        <v>108.638649703276</v>
      </c>
      <c r="AI28" s="185">
        <v>111.98806650796</v>
      </c>
      <c r="AJ28" s="185">
        <v>108.850184866402</v>
      </c>
      <c r="AK28" s="185">
        <v>103.85081512604999</v>
      </c>
      <c r="AL28" s="191">
        <v>106.519174800643</v>
      </c>
      <c r="AM28" s="185"/>
      <c r="AN28" s="192">
        <v>118.548121250797</v>
      </c>
      <c r="AO28" s="193">
        <v>118.593688031393</v>
      </c>
      <c r="AP28" s="194">
        <v>118.57062500000001</v>
      </c>
      <c r="AQ28" s="185"/>
      <c r="AR28" s="195">
        <v>110.551389234111</v>
      </c>
      <c r="AS28" s="168"/>
      <c r="AT28" s="169">
        <v>5.5201417854267003</v>
      </c>
      <c r="AU28" s="163">
        <v>6.4305976343175599</v>
      </c>
      <c r="AV28" s="163">
        <v>6.3748371037002798</v>
      </c>
      <c r="AW28" s="163">
        <v>5.47279033658271</v>
      </c>
      <c r="AX28" s="163">
        <v>2.87989123551383</v>
      </c>
      <c r="AY28" s="170">
        <v>5.31772941909324</v>
      </c>
      <c r="AZ28" s="163"/>
      <c r="BA28" s="171">
        <v>4.98011599679496</v>
      </c>
      <c r="BB28" s="172">
        <v>5.0433866610748899</v>
      </c>
      <c r="BC28" s="173">
        <v>5.0113078362854599</v>
      </c>
      <c r="BD28" s="163"/>
      <c r="BE28" s="174">
        <v>5.4696797673743696</v>
      </c>
    </row>
    <row r="29" spans="1:57">
      <c r="A29" s="35" t="s">
        <v>48</v>
      </c>
      <c r="B29" s="3" t="str">
        <f t="shared" si="0"/>
        <v>Charlottesville, VA</v>
      </c>
      <c r="C29" s="3"/>
      <c r="D29" s="24" t="s">
        <v>16</v>
      </c>
      <c r="E29" s="27" t="s">
        <v>17</v>
      </c>
      <c r="F29" s="3"/>
      <c r="G29" s="190">
        <v>139.35530232558099</v>
      </c>
      <c r="H29" s="185">
        <v>139.91322834645601</v>
      </c>
      <c r="I29" s="185">
        <v>143.79888257575701</v>
      </c>
      <c r="J29" s="185">
        <v>137.87942796610099</v>
      </c>
      <c r="K29" s="185">
        <v>150.79720248166899</v>
      </c>
      <c r="L29" s="191">
        <v>142.71414009409301</v>
      </c>
      <c r="M29" s="185"/>
      <c r="N29" s="192">
        <v>211.33008781805799</v>
      </c>
      <c r="O29" s="193">
        <v>229.46240963855399</v>
      </c>
      <c r="P29" s="194">
        <v>220.68290231138201</v>
      </c>
      <c r="Q29" s="185"/>
      <c r="R29" s="195">
        <v>171.93172005229599</v>
      </c>
      <c r="S29" s="168"/>
      <c r="T29" s="169">
        <v>0.35119892932132302</v>
      </c>
      <c r="U29" s="163">
        <v>-1.74599141367177</v>
      </c>
      <c r="V29" s="163">
        <v>-7.3389624882892607E-2</v>
      </c>
      <c r="W29" s="163">
        <v>-2.9539322207799898</v>
      </c>
      <c r="X29" s="163">
        <v>-0.66016941163076603</v>
      </c>
      <c r="Y29" s="170">
        <v>-1.09661013599947</v>
      </c>
      <c r="Z29" s="163"/>
      <c r="AA29" s="171">
        <v>14.9322335477286</v>
      </c>
      <c r="AB29" s="172">
        <v>25.518007358387699</v>
      </c>
      <c r="AC29" s="173">
        <v>20.349809898194</v>
      </c>
      <c r="AD29" s="163"/>
      <c r="AE29" s="174">
        <v>10.586301229323</v>
      </c>
      <c r="AF29" s="30"/>
      <c r="AG29" s="190">
        <v>134.15792016565001</v>
      </c>
      <c r="AH29" s="185">
        <v>134.358070427596</v>
      </c>
      <c r="AI29" s="185">
        <v>139.05425565954701</v>
      </c>
      <c r="AJ29" s="185">
        <v>139.93332503694401</v>
      </c>
      <c r="AK29" s="185">
        <v>147.46136561561499</v>
      </c>
      <c r="AL29" s="191">
        <v>139.54043792626001</v>
      </c>
      <c r="AM29" s="185"/>
      <c r="AN29" s="192">
        <v>190.808696829079</v>
      </c>
      <c r="AO29" s="193">
        <v>193.92526530885701</v>
      </c>
      <c r="AP29" s="194">
        <v>192.33677977793801</v>
      </c>
      <c r="AQ29" s="185"/>
      <c r="AR29" s="195">
        <v>157.6103264939</v>
      </c>
      <c r="AS29" s="168"/>
      <c r="AT29" s="169">
        <v>8.06240271461688E-2</v>
      </c>
      <c r="AU29" s="163">
        <v>-0.54462840948526603</v>
      </c>
      <c r="AV29" s="163">
        <v>0.92521979143359601</v>
      </c>
      <c r="AW29" s="163">
        <v>1.56731552579865</v>
      </c>
      <c r="AX29" s="163">
        <v>0.74479222983326998</v>
      </c>
      <c r="AY29" s="170">
        <v>0.67958591375889099</v>
      </c>
      <c r="AZ29" s="163"/>
      <c r="BA29" s="171">
        <v>4.1167641201834</v>
      </c>
      <c r="BB29" s="172">
        <v>5.7769532310251597</v>
      </c>
      <c r="BC29" s="173">
        <v>4.9309112315440498</v>
      </c>
      <c r="BD29" s="163"/>
      <c r="BE29" s="174">
        <v>3.5140542908318899</v>
      </c>
    </row>
    <row r="30" spans="1:57">
      <c r="A30" s="21" t="s">
        <v>49</v>
      </c>
      <c r="B30" t="s">
        <v>72</v>
      </c>
      <c r="C30" s="3"/>
      <c r="D30" s="24" t="s">
        <v>16</v>
      </c>
      <c r="E30" s="27" t="s">
        <v>17</v>
      </c>
      <c r="F30" s="3"/>
      <c r="G30" s="190">
        <v>99.913496262219596</v>
      </c>
      <c r="H30" s="185">
        <v>106.413226476014</v>
      </c>
      <c r="I30" s="185">
        <v>110.17268561730999</v>
      </c>
      <c r="J30" s="185">
        <v>110.67095502156501</v>
      </c>
      <c r="K30" s="185">
        <v>107.61161119355501</v>
      </c>
      <c r="L30" s="191">
        <v>107.385447228</v>
      </c>
      <c r="M30" s="185"/>
      <c r="N30" s="192">
        <v>120.21735540408901</v>
      </c>
      <c r="O30" s="193">
        <v>116.216491007946</v>
      </c>
      <c r="P30" s="194">
        <v>118.28812947463901</v>
      </c>
      <c r="Q30" s="185"/>
      <c r="R30" s="195">
        <v>110.760986544285</v>
      </c>
      <c r="S30" s="168"/>
      <c r="T30" s="169">
        <v>8.2974662937676502</v>
      </c>
      <c r="U30" s="163">
        <v>4.4871910696691799</v>
      </c>
      <c r="V30" s="163">
        <v>10.236261553384599</v>
      </c>
      <c r="W30" s="163">
        <v>9.7914594306729192</v>
      </c>
      <c r="X30" s="163">
        <v>10.6576502310389</v>
      </c>
      <c r="Y30" s="170">
        <v>8.7044995136495906</v>
      </c>
      <c r="Z30" s="163"/>
      <c r="AA30" s="171">
        <v>21.405635840050699</v>
      </c>
      <c r="AB30" s="172">
        <v>18.860830332200099</v>
      </c>
      <c r="AC30" s="173">
        <v>20.150168016773002</v>
      </c>
      <c r="AD30" s="163"/>
      <c r="AE30" s="174">
        <v>12.216026717979499</v>
      </c>
      <c r="AF30" s="30"/>
      <c r="AG30" s="190">
        <v>99.764520448787493</v>
      </c>
      <c r="AH30" s="185">
        <v>106.03466024487901</v>
      </c>
      <c r="AI30" s="185">
        <v>110.383580943173</v>
      </c>
      <c r="AJ30" s="185">
        <v>111.06958530490699</v>
      </c>
      <c r="AK30" s="185">
        <v>108.687027885443</v>
      </c>
      <c r="AL30" s="191">
        <v>107.623596742139</v>
      </c>
      <c r="AM30" s="185"/>
      <c r="AN30" s="192">
        <v>118.409708389412</v>
      </c>
      <c r="AO30" s="193">
        <v>117.774800898829</v>
      </c>
      <c r="AP30" s="194">
        <v>118.09974615404199</v>
      </c>
      <c r="AQ30" s="185"/>
      <c r="AR30" s="195">
        <v>110.876191860465</v>
      </c>
      <c r="AS30" s="168"/>
      <c r="AT30" s="169">
        <v>-14.0511768741049</v>
      </c>
      <c r="AU30" s="163">
        <v>6.7940795569522203</v>
      </c>
      <c r="AV30" s="163">
        <v>9.1621590609056103</v>
      </c>
      <c r="AW30" s="163">
        <v>9.9884509724335402</v>
      </c>
      <c r="AX30" s="163">
        <v>6.9237315510185899</v>
      </c>
      <c r="AY30" s="170">
        <v>4.0543937542805297</v>
      </c>
      <c r="AZ30" s="163"/>
      <c r="BA30" s="171">
        <v>-0.87424275339280899</v>
      </c>
      <c r="BB30" s="172">
        <v>-12.611454604233501</v>
      </c>
      <c r="BC30" s="173">
        <v>-7.2316893199995098</v>
      </c>
      <c r="BD30" s="163"/>
      <c r="BE30" s="174">
        <v>0.23478075208124899</v>
      </c>
    </row>
    <row r="31" spans="1:57">
      <c r="A31" s="21" t="s">
        <v>50</v>
      </c>
      <c r="B31" s="3" t="str">
        <f t="shared" si="0"/>
        <v>Staunton &amp; Harrisonburg, VA</v>
      </c>
      <c r="C31" s="3"/>
      <c r="D31" s="24" t="s">
        <v>16</v>
      </c>
      <c r="E31" s="27" t="s">
        <v>17</v>
      </c>
      <c r="F31" s="3"/>
      <c r="G31" s="190">
        <v>89.487381479840394</v>
      </c>
      <c r="H31" s="185">
        <v>92.203249379212394</v>
      </c>
      <c r="I31" s="185">
        <v>93.737299294591807</v>
      </c>
      <c r="J31" s="185">
        <v>94.557085785072701</v>
      </c>
      <c r="K31" s="185">
        <v>93.758807397959103</v>
      </c>
      <c r="L31" s="191">
        <v>92.960353030933504</v>
      </c>
      <c r="M31" s="185"/>
      <c r="N31" s="192">
        <v>109.664069798657</v>
      </c>
      <c r="O31" s="193">
        <v>111.114388398486</v>
      </c>
      <c r="P31" s="194">
        <v>110.411860858257</v>
      </c>
      <c r="Q31" s="185"/>
      <c r="R31" s="195">
        <v>99.030648633978601</v>
      </c>
      <c r="S31" s="168"/>
      <c r="T31" s="169">
        <v>-7.6772387783481202</v>
      </c>
      <c r="U31" s="163">
        <v>-6.6825320705472899</v>
      </c>
      <c r="V31" s="163">
        <v>-7.3940069724412503</v>
      </c>
      <c r="W31" s="163">
        <v>-6.0745037050350401</v>
      </c>
      <c r="X31" s="163">
        <v>-7.2819979839603901</v>
      </c>
      <c r="Y31" s="170">
        <v>-6.9554976285885104</v>
      </c>
      <c r="Z31" s="163"/>
      <c r="AA31" s="171">
        <v>-2.2393614580793502</v>
      </c>
      <c r="AB31" s="172">
        <v>1.86520370344472</v>
      </c>
      <c r="AC31" s="173">
        <v>-0.30366014916220102</v>
      </c>
      <c r="AD31" s="163"/>
      <c r="AE31" s="174">
        <v>-3.9062887353451901</v>
      </c>
      <c r="AF31" s="30"/>
      <c r="AG31" s="190">
        <v>88.679913013221906</v>
      </c>
      <c r="AH31" s="185">
        <v>92.0238759137101</v>
      </c>
      <c r="AI31" s="185">
        <v>93.969030877663997</v>
      </c>
      <c r="AJ31" s="185">
        <v>94.260237246963499</v>
      </c>
      <c r="AK31" s="185">
        <v>93.955371826371803</v>
      </c>
      <c r="AL31" s="191">
        <v>92.832735182357297</v>
      </c>
      <c r="AM31" s="185"/>
      <c r="AN31" s="192">
        <v>105.474132182197</v>
      </c>
      <c r="AO31" s="193">
        <v>105.62956483962</v>
      </c>
      <c r="AP31" s="194">
        <v>105.552918119425</v>
      </c>
      <c r="AQ31" s="185"/>
      <c r="AR31" s="195">
        <v>96.980246993358406</v>
      </c>
      <c r="AS31" s="168"/>
      <c r="AT31" s="169">
        <v>-4.8626061327094003</v>
      </c>
      <c r="AU31" s="163">
        <v>-3.0540570047162099</v>
      </c>
      <c r="AV31" s="163">
        <v>-1.9383386231435</v>
      </c>
      <c r="AW31" s="163">
        <v>-2.30695120659853</v>
      </c>
      <c r="AX31" s="163">
        <v>-2.8999544184119199</v>
      </c>
      <c r="AY31" s="170">
        <v>-2.8888869871315399</v>
      </c>
      <c r="AZ31" s="163"/>
      <c r="BA31" s="171">
        <v>-1.7987472433167</v>
      </c>
      <c r="BB31" s="172">
        <v>-1.7134754648273101</v>
      </c>
      <c r="BC31" s="173">
        <v>-1.75471205950098</v>
      </c>
      <c r="BD31" s="163"/>
      <c r="BE31" s="174">
        <v>-2.4277685799495301</v>
      </c>
    </row>
    <row r="32" spans="1:57">
      <c r="A32" s="21" t="s">
        <v>51</v>
      </c>
      <c r="B32" s="3" t="str">
        <f t="shared" si="0"/>
        <v>Blacksburg &amp; Wytheville, VA</v>
      </c>
      <c r="C32" s="3"/>
      <c r="D32" s="24" t="s">
        <v>16</v>
      </c>
      <c r="E32" s="27" t="s">
        <v>17</v>
      </c>
      <c r="F32" s="3"/>
      <c r="G32" s="190">
        <v>92.031813681368106</v>
      </c>
      <c r="H32" s="185">
        <v>92.8979081435739</v>
      </c>
      <c r="I32" s="185">
        <v>95.976364290856694</v>
      </c>
      <c r="J32" s="185">
        <v>100.204910078045</v>
      </c>
      <c r="K32" s="185">
        <v>106.694480890761</v>
      </c>
      <c r="L32" s="191">
        <v>98.237150277757706</v>
      </c>
      <c r="M32" s="185"/>
      <c r="N32" s="192">
        <v>147.638150011981</v>
      </c>
      <c r="O32" s="193">
        <v>150.632882296189</v>
      </c>
      <c r="P32" s="194">
        <v>149.13065632888501</v>
      </c>
      <c r="Q32" s="185"/>
      <c r="R32" s="195">
        <v>117.325656898106</v>
      </c>
      <c r="S32" s="168"/>
      <c r="T32" s="169">
        <v>-6.2609757059425704</v>
      </c>
      <c r="U32" s="163">
        <v>-6.1251100355240196</v>
      </c>
      <c r="V32" s="163">
        <v>-1.6296243481683801</v>
      </c>
      <c r="W32" s="163">
        <v>0.60806231564808899</v>
      </c>
      <c r="X32" s="163">
        <v>2.64583467895809</v>
      </c>
      <c r="Y32" s="170">
        <v>-1.6395349869486899</v>
      </c>
      <c r="Z32" s="163"/>
      <c r="AA32" s="171">
        <v>17.8130571919861</v>
      </c>
      <c r="AB32" s="172">
        <v>26.668595858122099</v>
      </c>
      <c r="AC32" s="173">
        <v>21.817828345304299</v>
      </c>
      <c r="AD32" s="163"/>
      <c r="AE32" s="174">
        <v>9.6894165314433192</v>
      </c>
      <c r="AF32" s="30"/>
      <c r="AG32" s="190">
        <v>92.341434228436995</v>
      </c>
      <c r="AH32" s="185">
        <v>93.630043177025797</v>
      </c>
      <c r="AI32" s="185">
        <v>95.720197793837897</v>
      </c>
      <c r="AJ32" s="185">
        <v>97.493956570783894</v>
      </c>
      <c r="AK32" s="185">
        <v>100.18976305477</v>
      </c>
      <c r="AL32" s="191">
        <v>96.114762891940899</v>
      </c>
      <c r="AM32" s="185"/>
      <c r="AN32" s="192">
        <v>127.506004536142</v>
      </c>
      <c r="AO32" s="193">
        <v>127.153197392249</v>
      </c>
      <c r="AP32" s="194">
        <v>127.328721289993</v>
      </c>
      <c r="AQ32" s="185"/>
      <c r="AR32" s="195">
        <v>107.159856646058</v>
      </c>
      <c r="AS32" s="168"/>
      <c r="AT32" s="169">
        <v>-0.73540589501824905</v>
      </c>
      <c r="AU32" s="163">
        <v>-3.3194222184276998</v>
      </c>
      <c r="AV32" s="163">
        <v>-1.7570749096562399</v>
      </c>
      <c r="AW32" s="163">
        <v>-2.4893244006762401</v>
      </c>
      <c r="AX32" s="163">
        <v>-5.5341909242857099</v>
      </c>
      <c r="AY32" s="170">
        <v>-3.0546936587504798</v>
      </c>
      <c r="AZ32" s="163"/>
      <c r="BA32" s="171">
        <v>-1.33747479909997</v>
      </c>
      <c r="BB32" s="172">
        <v>-0.56367181647476505</v>
      </c>
      <c r="BC32" s="173">
        <v>-0.96888997859806003</v>
      </c>
      <c r="BD32" s="163"/>
      <c r="BE32" s="174">
        <v>-1.97153570094817</v>
      </c>
    </row>
    <row r="33" spans="1:64">
      <c r="A33" s="21" t="s">
        <v>52</v>
      </c>
      <c r="B33" s="3" t="str">
        <f t="shared" si="0"/>
        <v>Lynchburg, VA</v>
      </c>
      <c r="C33" s="3"/>
      <c r="D33" s="24" t="s">
        <v>16</v>
      </c>
      <c r="E33" s="27" t="s">
        <v>17</v>
      </c>
      <c r="F33" s="3"/>
      <c r="G33" s="190">
        <v>95.107998460354096</v>
      </c>
      <c r="H33" s="185">
        <v>115.102785673678</v>
      </c>
      <c r="I33" s="185">
        <v>106.25864893062</v>
      </c>
      <c r="J33" s="185">
        <v>105.74645258404399</v>
      </c>
      <c r="K33" s="185">
        <v>107.292660357518</v>
      </c>
      <c r="L33" s="191">
        <v>106.48616009019101</v>
      </c>
      <c r="M33" s="185"/>
      <c r="N33" s="192">
        <v>129.529053887289</v>
      </c>
      <c r="O33" s="193">
        <v>125.27469769673699</v>
      </c>
      <c r="P33" s="194">
        <v>127.56535991140601</v>
      </c>
      <c r="Q33" s="185"/>
      <c r="R33" s="195">
        <v>113.59655136346601</v>
      </c>
      <c r="S33" s="168"/>
      <c r="T33" s="169">
        <v>-1.1825440541594101</v>
      </c>
      <c r="U33" s="163">
        <v>10.055867219430899</v>
      </c>
      <c r="V33" s="163">
        <v>0.63364834985734597</v>
      </c>
      <c r="W33" s="163">
        <v>-0.35556536553770801</v>
      </c>
      <c r="X33" s="163">
        <v>2.0075847697618601</v>
      </c>
      <c r="Y33" s="170">
        <v>2.4198240675854099</v>
      </c>
      <c r="Z33" s="163"/>
      <c r="AA33" s="171">
        <v>10.6209418745816</v>
      </c>
      <c r="AB33" s="172">
        <v>12.011753786772699</v>
      </c>
      <c r="AC33" s="173">
        <v>11.2550661502968</v>
      </c>
      <c r="AD33" s="163"/>
      <c r="AE33" s="174">
        <v>6.3410270136346396</v>
      </c>
      <c r="AF33" s="30"/>
      <c r="AG33" s="190">
        <v>97.859379685157407</v>
      </c>
      <c r="AH33" s="185">
        <v>110.57187332396801</v>
      </c>
      <c r="AI33" s="185">
        <v>109.979409477521</v>
      </c>
      <c r="AJ33" s="185">
        <v>112.15947118241201</v>
      </c>
      <c r="AK33" s="185">
        <v>114.84124287484499</v>
      </c>
      <c r="AL33" s="191">
        <v>109.91466422047399</v>
      </c>
      <c r="AM33" s="185"/>
      <c r="AN33" s="192">
        <v>135.66583351007401</v>
      </c>
      <c r="AO33" s="193">
        <v>129.084805849102</v>
      </c>
      <c r="AP33" s="194">
        <v>132.61731329690301</v>
      </c>
      <c r="AQ33" s="185"/>
      <c r="AR33" s="195">
        <v>117.107453020739</v>
      </c>
      <c r="AS33" s="168"/>
      <c r="AT33" s="169">
        <v>1.79056534342188</v>
      </c>
      <c r="AU33" s="163">
        <v>7.0248524954419604</v>
      </c>
      <c r="AV33" s="163">
        <v>3.4261835364527999</v>
      </c>
      <c r="AW33" s="163">
        <v>6.2538932996676699</v>
      </c>
      <c r="AX33" s="163">
        <v>5.6311693026281704</v>
      </c>
      <c r="AY33" s="170">
        <v>5.0889001401148803</v>
      </c>
      <c r="AZ33" s="163"/>
      <c r="BA33" s="171">
        <v>2.8285086311891798</v>
      </c>
      <c r="BB33" s="172">
        <v>4.3134810258840703</v>
      </c>
      <c r="BC33" s="173">
        <v>3.4534575796887501</v>
      </c>
      <c r="BD33" s="163"/>
      <c r="BE33" s="174">
        <v>4.6737856151624904</v>
      </c>
    </row>
    <row r="34" spans="1:64">
      <c r="A34" s="21" t="s">
        <v>73</v>
      </c>
      <c r="B34" s="3" t="str">
        <f t="shared" si="0"/>
        <v>Central Virginia</v>
      </c>
      <c r="C34" s="3"/>
      <c r="D34" s="24" t="s">
        <v>16</v>
      </c>
      <c r="E34" s="27" t="s">
        <v>17</v>
      </c>
      <c r="F34" s="3"/>
      <c r="G34" s="190">
        <v>106.06930483007601</v>
      </c>
      <c r="H34" s="185">
        <v>114.360993894993</v>
      </c>
      <c r="I34" s="185">
        <v>117.51910872483199</v>
      </c>
      <c r="J34" s="185">
        <v>117.378765625</v>
      </c>
      <c r="K34" s="185">
        <v>129.28065050408</v>
      </c>
      <c r="L34" s="191">
        <v>117.97909380674901</v>
      </c>
      <c r="M34" s="185"/>
      <c r="N34" s="192">
        <v>154.992550721642</v>
      </c>
      <c r="O34" s="193">
        <v>159.07680074931801</v>
      </c>
      <c r="P34" s="194">
        <v>157.046181945847</v>
      </c>
      <c r="Q34" s="185"/>
      <c r="R34" s="195">
        <v>131.87855909431499</v>
      </c>
      <c r="S34" s="168"/>
      <c r="T34" s="169">
        <v>-0.91443570774725702</v>
      </c>
      <c r="U34" s="163">
        <v>0.84022405448677795</v>
      </c>
      <c r="V34" s="163">
        <v>0.182528901640619</v>
      </c>
      <c r="W34" s="163">
        <v>1.49790943260885</v>
      </c>
      <c r="X34" s="163">
        <v>10.6376707234741</v>
      </c>
      <c r="Y34" s="170">
        <v>3.0798160138991899</v>
      </c>
      <c r="Z34" s="163"/>
      <c r="AA34" s="171">
        <v>18.247667118627898</v>
      </c>
      <c r="AB34" s="172">
        <v>22.220708601212099</v>
      </c>
      <c r="AC34" s="173">
        <v>20.222953753082098</v>
      </c>
      <c r="AD34" s="163"/>
      <c r="AE34" s="174">
        <v>10.4707536004644</v>
      </c>
      <c r="AF34" s="30"/>
      <c r="AG34" s="190">
        <v>104.02175669313</v>
      </c>
      <c r="AH34" s="185">
        <v>112.972169122642</v>
      </c>
      <c r="AI34" s="185">
        <v>117.86195213836599</v>
      </c>
      <c r="AJ34" s="185">
        <v>118.523194988949</v>
      </c>
      <c r="AK34" s="185">
        <v>125.189306101212</v>
      </c>
      <c r="AL34" s="191">
        <v>116.662231689656</v>
      </c>
      <c r="AM34" s="185"/>
      <c r="AN34" s="192">
        <v>149.192550278564</v>
      </c>
      <c r="AO34" s="193">
        <v>149.85748545001499</v>
      </c>
      <c r="AP34" s="194">
        <v>149.523910415893</v>
      </c>
      <c r="AQ34" s="185"/>
      <c r="AR34" s="195">
        <v>127.975732608561</v>
      </c>
      <c r="AS34" s="168"/>
      <c r="AT34" s="169">
        <v>-2.6491469992946399</v>
      </c>
      <c r="AU34" s="163">
        <v>-0.924102131904047</v>
      </c>
      <c r="AV34" s="163">
        <v>-0.74917020465294704</v>
      </c>
      <c r="AW34" s="163">
        <v>0.151259611249418</v>
      </c>
      <c r="AX34" s="163">
        <v>-4.85325815570768E-2</v>
      </c>
      <c r="AY34" s="170">
        <v>-0.62240034048470305</v>
      </c>
      <c r="AZ34" s="163"/>
      <c r="BA34" s="171">
        <v>2.6595985076167299</v>
      </c>
      <c r="BB34" s="172">
        <v>4.0027189487379502</v>
      </c>
      <c r="BC34" s="173">
        <v>3.3213136587015599</v>
      </c>
      <c r="BD34" s="163"/>
      <c r="BE34" s="174">
        <v>1.2434134155568</v>
      </c>
    </row>
    <row r="35" spans="1:64">
      <c r="A35" s="21" t="s">
        <v>74</v>
      </c>
      <c r="B35" s="3" t="str">
        <f t="shared" si="0"/>
        <v>Chesapeake Bay</v>
      </c>
      <c r="C35" s="3"/>
      <c r="D35" s="24" t="s">
        <v>16</v>
      </c>
      <c r="E35" s="27" t="s">
        <v>17</v>
      </c>
      <c r="F35" s="3"/>
      <c r="G35" s="190">
        <v>93.583254972875196</v>
      </c>
      <c r="H35" s="185">
        <v>98.988394698085401</v>
      </c>
      <c r="I35" s="185">
        <v>103.054849315068</v>
      </c>
      <c r="J35" s="185">
        <v>100.42882108182999</v>
      </c>
      <c r="K35" s="185">
        <v>99.919969604863198</v>
      </c>
      <c r="L35" s="191">
        <v>99.476569889254705</v>
      </c>
      <c r="M35" s="185"/>
      <c r="N35" s="192">
        <v>121.08429677419301</v>
      </c>
      <c r="O35" s="193">
        <v>123.422949194547</v>
      </c>
      <c r="P35" s="194">
        <v>122.27727560050501</v>
      </c>
      <c r="Q35" s="185"/>
      <c r="R35" s="195">
        <v>106.803548649197</v>
      </c>
      <c r="S35" s="168"/>
      <c r="T35" s="169">
        <v>-4.4261482466502402</v>
      </c>
      <c r="U35" s="163">
        <v>2.3774545814322101</v>
      </c>
      <c r="V35" s="163">
        <v>4.5429551110280597</v>
      </c>
      <c r="W35" s="163">
        <v>3.4190084172609998</v>
      </c>
      <c r="X35" s="163">
        <v>-6.2265251443650103</v>
      </c>
      <c r="Y35" s="170">
        <v>0.110672506393668</v>
      </c>
      <c r="Z35" s="163"/>
      <c r="AA35" s="171">
        <v>3.38913532992777</v>
      </c>
      <c r="AB35" s="172">
        <v>7.83755237968467</v>
      </c>
      <c r="AC35" s="173">
        <v>5.6047152707894003</v>
      </c>
      <c r="AD35" s="163"/>
      <c r="AE35" s="174">
        <v>2.62005218475253</v>
      </c>
      <c r="AF35" s="30"/>
      <c r="AG35" s="190">
        <v>92.888718446601899</v>
      </c>
      <c r="AH35" s="185">
        <v>100.246505510131</v>
      </c>
      <c r="AI35" s="185">
        <v>102.514466509592</v>
      </c>
      <c r="AJ35" s="185">
        <v>100.465509790681</v>
      </c>
      <c r="AK35" s="185">
        <v>100.906747301823</v>
      </c>
      <c r="AL35" s="191">
        <v>99.802114429704204</v>
      </c>
      <c r="AM35" s="185"/>
      <c r="AN35" s="192">
        <v>115.578880389429</v>
      </c>
      <c r="AO35" s="193">
        <v>118.22050451052399</v>
      </c>
      <c r="AP35" s="194">
        <v>116.92602317260101</v>
      </c>
      <c r="AQ35" s="185"/>
      <c r="AR35" s="195">
        <v>104.992705299039</v>
      </c>
      <c r="AS35" s="168"/>
      <c r="AT35" s="169">
        <v>9.3688756877647605E-2</v>
      </c>
      <c r="AU35" s="163">
        <v>3.4641455809265</v>
      </c>
      <c r="AV35" s="163">
        <v>6.0513659824526798</v>
      </c>
      <c r="AW35" s="163">
        <v>2.20790507770272</v>
      </c>
      <c r="AX35" s="163">
        <v>-2.18653284275207</v>
      </c>
      <c r="AY35" s="170">
        <v>2.0982188077059298</v>
      </c>
      <c r="AZ35" s="163"/>
      <c r="BA35" s="171">
        <v>-0.50563253878519698</v>
      </c>
      <c r="BB35" s="172">
        <v>1.82866088747622</v>
      </c>
      <c r="BC35" s="173">
        <v>0.68364898502042004</v>
      </c>
      <c r="BD35" s="163"/>
      <c r="BE35" s="174">
        <v>1.87674890092201</v>
      </c>
    </row>
    <row r="36" spans="1:64">
      <c r="A36" s="21" t="s">
        <v>75</v>
      </c>
      <c r="B36" s="3" t="str">
        <f t="shared" si="0"/>
        <v>Coastal Virginia - Eastern Shore</v>
      </c>
      <c r="C36" s="3"/>
      <c r="D36" s="24" t="s">
        <v>16</v>
      </c>
      <c r="E36" s="27" t="s">
        <v>17</v>
      </c>
      <c r="F36" s="3"/>
      <c r="G36" s="190">
        <v>95.459068825910904</v>
      </c>
      <c r="H36" s="185">
        <v>98.108146341463396</v>
      </c>
      <c r="I36" s="185">
        <v>99.778943452380901</v>
      </c>
      <c r="J36" s="185">
        <v>98.540298507462595</v>
      </c>
      <c r="K36" s="185">
        <v>99.073700159489604</v>
      </c>
      <c r="L36" s="191">
        <v>98.338515269655602</v>
      </c>
      <c r="M36" s="185"/>
      <c r="N36" s="192">
        <v>119.585833333333</v>
      </c>
      <c r="O36" s="193">
        <v>124.15428753180601</v>
      </c>
      <c r="P36" s="194">
        <v>121.914500648508</v>
      </c>
      <c r="Q36" s="185"/>
      <c r="R36" s="195">
        <v>106.20738311688299</v>
      </c>
      <c r="S36" s="168"/>
      <c r="T36" s="169">
        <v>-2.6113382798232601</v>
      </c>
      <c r="U36" s="163">
        <v>-8.5427292604633003</v>
      </c>
      <c r="V36" s="163">
        <v>-6.71198130246818</v>
      </c>
      <c r="W36" s="163">
        <v>-7.93754705663242</v>
      </c>
      <c r="X36" s="163">
        <v>-5.6366854109634197</v>
      </c>
      <c r="Y36" s="170">
        <v>-6.5025375530446698</v>
      </c>
      <c r="Z36" s="163"/>
      <c r="AA36" s="171">
        <v>-1.16390952202387</v>
      </c>
      <c r="AB36" s="172">
        <v>3.7915549299634299</v>
      </c>
      <c r="AC36" s="173">
        <v>1.29095274545872</v>
      </c>
      <c r="AD36" s="163"/>
      <c r="AE36" s="174">
        <v>-3.3493935714576</v>
      </c>
      <c r="AF36" s="30"/>
      <c r="AG36" s="190">
        <v>94.130626048071505</v>
      </c>
      <c r="AH36" s="185">
        <v>97.624019566141996</v>
      </c>
      <c r="AI36" s="185">
        <v>99.258059760956101</v>
      </c>
      <c r="AJ36" s="185">
        <v>98.985484374999999</v>
      </c>
      <c r="AK36" s="185">
        <v>98.645761181780799</v>
      </c>
      <c r="AL36" s="191">
        <v>97.952610114192396</v>
      </c>
      <c r="AM36" s="185"/>
      <c r="AN36" s="192">
        <v>112.253166023166</v>
      </c>
      <c r="AO36" s="193">
        <v>112.97427881297401</v>
      </c>
      <c r="AP36" s="194">
        <v>112.616796589524</v>
      </c>
      <c r="AQ36" s="185"/>
      <c r="AR36" s="195">
        <v>102.79767621018701</v>
      </c>
      <c r="AS36" s="168"/>
      <c r="AT36" s="169">
        <v>-1.9379162266463501</v>
      </c>
      <c r="AU36" s="163">
        <v>-3.0301244623626302</v>
      </c>
      <c r="AV36" s="163">
        <v>-2.4081064736055899</v>
      </c>
      <c r="AW36" s="163">
        <v>-3.7177773620862</v>
      </c>
      <c r="AX36" s="163">
        <v>-3.9760793774572099</v>
      </c>
      <c r="AY36" s="170">
        <v>-3.0603092181140101</v>
      </c>
      <c r="AZ36" s="163"/>
      <c r="BA36" s="171">
        <v>-1.9849750348683901</v>
      </c>
      <c r="BB36" s="172">
        <v>-3.5935306294461702</v>
      </c>
      <c r="BC36" s="173">
        <v>-2.77814775929874</v>
      </c>
      <c r="BD36" s="163"/>
      <c r="BE36" s="174">
        <v>-2.6795970398829101</v>
      </c>
    </row>
    <row r="37" spans="1:64">
      <c r="A37" s="21" t="s">
        <v>76</v>
      </c>
      <c r="B37" s="3" t="str">
        <f t="shared" si="0"/>
        <v>Coastal Virginia - Hampton Roads</v>
      </c>
      <c r="C37" s="3"/>
      <c r="D37" s="24" t="s">
        <v>16</v>
      </c>
      <c r="E37" s="27" t="s">
        <v>17</v>
      </c>
      <c r="F37" s="3"/>
      <c r="G37" s="190">
        <v>98.065555616983602</v>
      </c>
      <c r="H37" s="185">
        <v>102.81092416829701</v>
      </c>
      <c r="I37" s="185">
        <v>105.856600036931</v>
      </c>
      <c r="J37" s="185">
        <v>105.889881863924</v>
      </c>
      <c r="K37" s="185">
        <v>112.206141060557</v>
      </c>
      <c r="L37" s="191">
        <v>105.450333848703</v>
      </c>
      <c r="M37" s="185"/>
      <c r="N37" s="192">
        <v>134.922474117522</v>
      </c>
      <c r="O37" s="193">
        <v>138.88770134060701</v>
      </c>
      <c r="P37" s="194">
        <v>136.964876632055</v>
      </c>
      <c r="Q37" s="185"/>
      <c r="R37" s="195">
        <v>116.50519032306499</v>
      </c>
      <c r="S37" s="168"/>
      <c r="T37" s="169">
        <v>-12.547386798857399</v>
      </c>
      <c r="U37" s="163">
        <v>-13.207116519137401</v>
      </c>
      <c r="V37" s="163">
        <v>-12.040425059082599</v>
      </c>
      <c r="W37" s="163">
        <v>-8.7755368986915805</v>
      </c>
      <c r="X37" s="163">
        <v>-2.9755248543756498</v>
      </c>
      <c r="Y37" s="170">
        <v>-9.6569206872528195</v>
      </c>
      <c r="Z37" s="163"/>
      <c r="AA37" s="171">
        <v>4.1435316160995201</v>
      </c>
      <c r="AB37" s="172">
        <v>7.3653190953538799</v>
      </c>
      <c r="AC37" s="173">
        <v>5.7990772931893497</v>
      </c>
      <c r="AD37" s="163"/>
      <c r="AE37" s="174">
        <v>-3.4380124562750298</v>
      </c>
      <c r="AF37" s="30"/>
      <c r="AG37" s="190">
        <v>97.800209540854894</v>
      </c>
      <c r="AH37" s="185">
        <v>102.094120661988</v>
      </c>
      <c r="AI37" s="185">
        <v>104.771172604792</v>
      </c>
      <c r="AJ37" s="185">
        <v>106.109880725824</v>
      </c>
      <c r="AK37" s="185">
        <v>109.147297354903</v>
      </c>
      <c r="AL37" s="191">
        <v>104.308433965522</v>
      </c>
      <c r="AM37" s="185"/>
      <c r="AN37" s="192">
        <v>135.11015144649701</v>
      </c>
      <c r="AO37" s="193">
        <v>139.691705217362</v>
      </c>
      <c r="AP37" s="194">
        <v>137.443094678048</v>
      </c>
      <c r="AQ37" s="185"/>
      <c r="AR37" s="195">
        <v>116.006893090858</v>
      </c>
      <c r="AS37" s="168"/>
      <c r="AT37" s="169">
        <v>-4.0053415850808598</v>
      </c>
      <c r="AU37" s="163">
        <v>-4.1586860828197203</v>
      </c>
      <c r="AV37" s="163">
        <v>-4.4624412497943098</v>
      </c>
      <c r="AW37" s="163">
        <v>-2.0965388391916799</v>
      </c>
      <c r="AX37" s="163">
        <v>0.691367305631441</v>
      </c>
      <c r="AY37" s="170">
        <v>-2.68247064072288</v>
      </c>
      <c r="AZ37" s="163"/>
      <c r="BA37" s="171">
        <v>3.7000683138011699</v>
      </c>
      <c r="BB37" s="172">
        <v>2.7716305450329002</v>
      </c>
      <c r="BC37" s="173">
        <v>3.2151094333405399</v>
      </c>
      <c r="BD37" s="163"/>
      <c r="BE37" s="174">
        <v>0.14066576892548999</v>
      </c>
    </row>
    <row r="38" spans="1:64">
      <c r="A38" s="20" t="s">
        <v>77</v>
      </c>
      <c r="B38" s="3" t="str">
        <f t="shared" si="0"/>
        <v>Northern Virginia</v>
      </c>
      <c r="C38" s="3"/>
      <c r="D38" s="24" t="s">
        <v>16</v>
      </c>
      <c r="E38" s="27" t="s">
        <v>17</v>
      </c>
      <c r="F38" s="3"/>
      <c r="G38" s="190">
        <v>141.40911312248301</v>
      </c>
      <c r="H38" s="185">
        <v>170.749186445113</v>
      </c>
      <c r="I38" s="185">
        <v>182.88231466286101</v>
      </c>
      <c r="J38" s="185">
        <v>174.955824764558</v>
      </c>
      <c r="K38" s="185">
        <v>153.600991898628</v>
      </c>
      <c r="L38" s="191">
        <v>166.38023325046299</v>
      </c>
      <c r="M38" s="185"/>
      <c r="N38" s="192">
        <v>144.317676667375</v>
      </c>
      <c r="O38" s="193">
        <v>148.40054367201401</v>
      </c>
      <c r="P38" s="194">
        <v>146.469307992529</v>
      </c>
      <c r="Q38" s="185"/>
      <c r="R38" s="195">
        <v>159.99579136097299</v>
      </c>
      <c r="S38" s="168"/>
      <c r="T38" s="169">
        <v>-1.35267450139509</v>
      </c>
      <c r="U38" s="163">
        <v>6.3291587827828097</v>
      </c>
      <c r="V38" s="163">
        <v>11.104628449901799</v>
      </c>
      <c r="W38" s="163">
        <v>9.8710518677991708</v>
      </c>
      <c r="X38" s="163">
        <v>7.91251204789552</v>
      </c>
      <c r="Y38" s="170">
        <v>7.4907259290993498</v>
      </c>
      <c r="Z38" s="163"/>
      <c r="AA38" s="171">
        <v>9.1993218196715993</v>
      </c>
      <c r="AB38" s="172">
        <v>13.8350402076398</v>
      </c>
      <c r="AC38" s="173">
        <v>11.5762061121491</v>
      </c>
      <c r="AD38" s="163"/>
      <c r="AE38" s="174">
        <v>8.0679723550030609</v>
      </c>
      <c r="AF38" s="30"/>
      <c r="AG38" s="190">
        <v>141.24820049301499</v>
      </c>
      <c r="AH38" s="185">
        <v>169.24830367901899</v>
      </c>
      <c r="AI38" s="185">
        <v>181.23160253095199</v>
      </c>
      <c r="AJ38" s="185">
        <v>172.78468749612199</v>
      </c>
      <c r="AK38" s="185">
        <v>150.765794569636</v>
      </c>
      <c r="AL38" s="191">
        <v>164.68789423391399</v>
      </c>
      <c r="AM38" s="185"/>
      <c r="AN38" s="192">
        <v>137.280992447747</v>
      </c>
      <c r="AO38" s="193">
        <v>138.877360310238</v>
      </c>
      <c r="AP38" s="194">
        <v>138.10149914832201</v>
      </c>
      <c r="AQ38" s="185"/>
      <c r="AR38" s="195">
        <v>156.84358160979599</v>
      </c>
      <c r="AS38" s="168"/>
      <c r="AT38" s="169">
        <v>-2.2696302987254802</v>
      </c>
      <c r="AU38" s="163">
        <v>0.41906650245620197</v>
      </c>
      <c r="AV38" s="163">
        <v>2.0656006398730402</v>
      </c>
      <c r="AW38" s="163">
        <v>4.2983883931594399E-2</v>
      </c>
      <c r="AX38" s="163">
        <v>-0.73131820012595194</v>
      </c>
      <c r="AY38" s="170">
        <v>0.12309723584587801</v>
      </c>
      <c r="AZ38" s="163"/>
      <c r="BA38" s="171">
        <v>1.35450308357395</v>
      </c>
      <c r="BB38" s="172">
        <v>2.0771265271543</v>
      </c>
      <c r="BC38" s="173">
        <v>1.7292137564980401</v>
      </c>
      <c r="BD38" s="163"/>
      <c r="BE38" s="174">
        <v>0.28628714822777901</v>
      </c>
    </row>
    <row r="39" spans="1:64">
      <c r="A39" s="22" t="s">
        <v>78</v>
      </c>
      <c r="B39" s="3" t="str">
        <f t="shared" si="0"/>
        <v>Shenandoah Valley</v>
      </c>
      <c r="C39" s="3"/>
      <c r="D39" s="25" t="s">
        <v>16</v>
      </c>
      <c r="E39" s="28" t="s">
        <v>17</v>
      </c>
      <c r="F39" s="3"/>
      <c r="G39" s="196">
        <v>87.832337775835697</v>
      </c>
      <c r="H39" s="197">
        <v>91.668375132462003</v>
      </c>
      <c r="I39" s="197">
        <v>93.103758088601197</v>
      </c>
      <c r="J39" s="197">
        <v>93.413292288748593</v>
      </c>
      <c r="K39" s="197">
        <v>94.412755757480795</v>
      </c>
      <c r="L39" s="198">
        <v>92.352778425856002</v>
      </c>
      <c r="M39" s="185"/>
      <c r="N39" s="199">
        <v>110.636605409602</v>
      </c>
      <c r="O39" s="200">
        <v>108.937433758586</v>
      </c>
      <c r="P39" s="201">
        <v>109.764280496252</v>
      </c>
      <c r="Q39" s="185"/>
      <c r="R39" s="202">
        <v>98.493305719044898</v>
      </c>
      <c r="S39" s="168"/>
      <c r="T39" s="175">
        <v>-6.6122720453191599</v>
      </c>
      <c r="U39" s="176">
        <v>-6.1598543352253703</v>
      </c>
      <c r="V39" s="176">
        <v>-6.9138578305651999</v>
      </c>
      <c r="W39" s="176">
        <v>-5.8606509745668198</v>
      </c>
      <c r="X39" s="176">
        <v>-5.3499194206933298</v>
      </c>
      <c r="Y39" s="177">
        <v>-6.1091584512817798</v>
      </c>
      <c r="Z39" s="163"/>
      <c r="AA39" s="178">
        <v>0.31847989349906097</v>
      </c>
      <c r="AB39" s="179">
        <v>1.8118404130450201</v>
      </c>
      <c r="AC39" s="180">
        <v>0.928364240392059</v>
      </c>
      <c r="AD39" s="163"/>
      <c r="AE39" s="181">
        <v>-2.8776799879775701</v>
      </c>
      <c r="AF39" s="31"/>
      <c r="AG39" s="196">
        <v>87.5980264795745</v>
      </c>
      <c r="AH39" s="197">
        <v>91.968708986849506</v>
      </c>
      <c r="AI39" s="197">
        <v>93.458420159721896</v>
      </c>
      <c r="AJ39" s="197">
        <v>93.212207991596202</v>
      </c>
      <c r="AK39" s="197">
        <v>93.420386475409799</v>
      </c>
      <c r="AL39" s="198">
        <v>92.187825273750605</v>
      </c>
      <c r="AM39" s="185"/>
      <c r="AN39" s="199">
        <v>105.147377875373</v>
      </c>
      <c r="AO39" s="200">
        <v>104.396586803105</v>
      </c>
      <c r="AP39" s="201">
        <v>104.76822965484</v>
      </c>
      <c r="AQ39" s="185"/>
      <c r="AR39" s="202">
        <v>96.340764764705796</v>
      </c>
      <c r="AS39" s="168"/>
      <c r="AT39" s="175">
        <v>-3.7142211047526401</v>
      </c>
      <c r="AU39" s="176">
        <v>-2.74089280013097</v>
      </c>
      <c r="AV39" s="176">
        <v>-2.3589948198926098</v>
      </c>
      <c r="AW39" s="176">
        <v>-3.2313238363491998</v>
      </c>
      <c r="AX39" s="176">
        <v>-2.59251662278391</v>
      </c>
      <c r="AY39" s="177">
        <v>-2.8767379242945399</v>
      </c>
      <c r="AZ39" s="163"/>
      <c r="BA39" s="178">
        <v>-1.2480294308789599</v>
      </c>
      <c r="BB39" s="179">
        <v>-1.6812581960231101</v>
      </c>
      <c r="BC39" s="180">
        <v>-1.4696858710782901</v>
      </c>
      <c r="BD39" s="163"/>
      <c r="BE39" s="181">
        <v>-2.2472239708639701</v>
      </c>
    </row>
    <row r="40" spans="1:64">
      <c r="A40" s="19" t="s">
        <v>79</v>
      </c>
      <c r="B40" s="3" t="str">
        <f t="shared" si="0"/>
        <v>Southern Virginia</v>
      </c>
      <c r="C40" s="9"/>
      <c r="D40" s="23" t="s">
        <v>16</v>
      </c>
      <c r="E40" s="26" t="s">
        <v>17</v>
      </c>
      <c r="F40" s="3"/>
      <c r="G40" s="182">
        <v>95.389876053544796</v>
      </c>
      <c r="H40" s="183">
        <v>108.825392709507</v>
      </c>
      <c r="I40" s="183">
        <v>111.48080215827299</v>
      </c>
      <c r="J40" s="183">
        <v>113.99580515567401</v>
      </c>
      <c r="K40" s="183">
        <v>122.424491017964</v>
      </c>
      <c r="L40" s="184">
        <v>111.410040650406</v>
      </c>
      <c r="M40" s="185"/>
      <c r="N40" s="186">
        <v>144.77623434991901</v>
      </c>
      <c r="O40" s="187">
        <v>152.88227405247801</v>
      </c>
      <c r="P40" s="188">
        <v>149.02431932773101</v>
      </c>
      <c r="Q40" s="185"/>
      <c r="R40" s="189">
        <v>123.825465227696</v>
      </c>
      <c r="S40" s="168"/>
      <c r="T40" s="160">
        <v>1.4455808019599401</v>
      </c>
      <c r="U40" s="161">
        <v>5.1589029938907203</v>
      </c>
      <c r="V40" s="161">
        <v>5.4810509746274398</v>
      </c>
      <c r="W40" s="161">
        <v>8.3234017361435093</v>
      </c>
      <c r="X40" s="161">
        <v>17.581164610214699</v>
      </c>
      <c r="Y40" s="162">
        <v>8.1592784740670101</v>
      </c>
      <c r="Z40" s="163"/>
      <c r="AA40" s="164">
        <v>32.793066596069401</v>
      </c>
      <c r="AB40" s="165">
        <v>43.690772339956503</v>
      </c>
      <c r="AC40" s="166">
        <v>38.3291780802208</v>
      </c>
      <c r="AD40" s="163"/>
      <c r="AE40" s="167">
        <v>18.6409964738687</v>
      </c>
      <c r="AF40" s="29"/>
      <c r="AG40" s="182">
        <v>95.617720787207801</v>
      </c>
      <c r="AH40" s="183">
        <v>106.93559369118999</v>
      </c>
      <c r="AI40" s="183">
        <v>110.942789768864</v>
      </c>
      <c r="AJ40" s="183">
        <v>109.53253333333301</v>
      </c>
      <c r="AK40" s="183">
        <v>109.068989871586</v>
      </c>
      <c r="AL40" s="184">
        <v>107.108398218593</v>
      </c>
      <c r="AM40" s="185"/>
      <c r="AN40" s="186">
        <v>118.31993379731701</v>
      </c>
      <c r="AO40" s="187">
        <v>121.40229113402</v>
      </c>
      <c r="AP40" s="188">
        <v>119.883224160287</v>
      </c>
      <c r="AQ40" s="185"/>
      <c r="AR40" s="189">
        <v>111.03409925832599</v>
      </c>
      <c r="AS40" s="168"/>
      <c r="AT40" s="160">
        <v>1.2520568999494499</v>
      </c>
      <c r="AU40" s="161">
        <v>2.3137440662453801</v>
      </c>
      <c r="AV40" s="161">
        <v>3.6358438293404398</v>
      </c>
      <c r="AW40" s="161">
        <v>2.7040448885421999</v>
      </c>
      <c r="AX40" s="161">
        <v>6.2153289019117404</v>
      </c>
      <c r="AY40" s="162">
        <v>3.3736258617529198</v>
      </c>
      <c r="AZ40" s="163"/>
      <c r="BA40" s="164">
        <v>12.005939434605301</v>
      </c>
      <c r="BB40" s="165">
        <v>15.638854508133001</v>
      </c>
      <c r="BC40" s="166">
        <v>13.837220658078699</v>
      </c>
      <c r="BD40" s="163"/>
      <c r="BE40" s="167">
        <v>6.6575225024740998</v>
      </c>
      <c r="BF40" s="41"/>
      <c r="BG40" s="41"/>
      <c r="BH40" s="41"/>
      <c r="BI40" s="41"/>
      <c r="BJ40" s="41"/>
      <c r="BK40" s="41"/>
      <c r="BL40" s="41"/>
    </row>
    <row r="41" spans="1:64">
      <c r="A41" s="20" t="s">
        <v>80</v>
      </c>
      <c r="B41" s="3" t="str">
        <f t="shared" si="0"/>
        <v>Southwest Virginia - Blue Ridge Highlands</v>
      </c>
      <c r="C41" s="10"/>
      <c r="D41" s="24" t="s">
        <v>16</v>
      </c>
      <c r="E41" s="27" t="s">
        <v>17</v>
      </c>
      <c r="F41" s="3"/>
      <c r="G41" s="190">
        <v>97.992703510082094</v>
      </c>
      <c r="H41" s="185">
        <v>100.691662337662</v>
      </c>
      <c r="I41" s="185">
        <v>104.736663332666</v>
      </c>
      <c r="J41" s="185">
        <v>107.882446927374</v>
      </c>
      <c r="K41" s="185">
        <v>111.297809327138</v>
      </c>
      <c r="L41" s="191">
        <v>105.10904057702299</v>
      </c>
      <c r="M41" s="185"/>
      <c r="N41" s="192">
        <v>146.57551341217101</v>
      </c>
      <c r="O41" s="193">
        <v>148.07653450807601</v>
      </c>
      <c r="P41" s="194">
        <v>147.31925276484199</v>
      </c>
      <c r="Q41" s="185"/>
      <c r="R41" s="195">
        <v>120.153701148829</v>
      </c>
      <c r="S41" s="168"/>
      <c r="T41" s="169">
        <v>-4.6811135202490499</v>
      </c>
      <c r="U41" s="163">
        <v>-3.2576900772134199</v>
      </c>
      <c r="V41" s="163">
        <v>0.84677256207804696</v>
      </c>
      <c r="W41" s="163">
        <v>2.7989887109179001</v>
      </c>
      <c r="X41" s="163">
        <v>3.2100198006901599</v>
      </c>
      <c r="Y41" s="170">
        <v>0.23207179714502199</v>
      </c>
      <c r="Z41" s="163"/>
      <c r="AA41" s="171">
        <v>15.590728593515299</v>
      </c>
      <c r="AB41" s="172">
        <v>22.021166785192399</v>
      </c>
      <c r="AC41" s="173">
        <v>18.489903536198501</v>
      </c>
      <c r="AD41" s="163"/>
      <c r="AE41" s="174">
        <v>8.4206626523814894</v>
      </c>
      <c r="AF41" s="30"/>
      <c r="AG41" s="190">
        <v>100.725468739574</v>
      </c>
      <c r="AH41" s="185">
        <v>100.929399856186</v>
      </c>
      <c r="AI41" s="185">
        <v>102.644607269688</v>
      </c>
      <c r="AJ41" s="185">
        <v>104.370150684229</v>
      </c>
      <c r="AK41" s="185">
        <v>105.98922357019001</v>
      </c>
      <c r="AL41" s="191">
        <v>103.09543668407299</v>
      </c>
      <c r="AM41" s="185"/>
      <c r="AN41" s="192">
        <v>132.12512045921099</v>
      </c>
      <c r="AO41" s="193">
        <v>132.471385350318</v>
      </c>
      <c r="AP41" s="194">
        <v>132.29824202300301</v>
      </c>
      <c r="AQ41" s="185"/>
      <c r="AR41" s="195">
        <v>113.076597589705</v>
      </c>
      <c r="AS41" s="168"/>
      <c r="AT41" s="169">
        <v>-5.6909054460539803</v>
      </c>
      <c r="AU41" s="163">
        <v>2.06876366412799E-2</v>
      </c>
      <c r="AV41" s="163">
        <v>1.0360324963394201</v>
      </c>
      <c r="AW41" s="163">
        <v>0.89004643483719104</v>
      </c>
      <c r="AX41" s="163">
        <v>-4.1809616441057598</v>
      </c>
      <c r="AY41" s="170">
        <v>-1.5471571911325801</v>
      </c>
      <c r="AZ41" s="163"/>
      <c r="BA41" s="171">
        <v>-1.0543681061877499</v>
      </c>
      <c r="BB41" s="172">
        <v>-2.8197155711156201</v>
      </c>
      <c r="BC41" s="173">
        <v>-1.93293971460119</v>
      </c>
      <c r="BD41" s="163"/>
      <c r="BE41" s="174">
        <v>-1.5417270421195599</v>
      </c>
      <c r="BF41" s="41"/>
      <c r="BG41" s="41"/>
      <c r="BH41" s="41"/>
      <c r="BI41" s="41"/>
      <c r="BJ41" s="41"/>
      <c r="BK41" s="41"/>
      <c r="BL41" s="41"/>
    </row>
    <row r="42" spans="1:64">
      <c r="A42" s="21" t="s">
        <v>81</v>
      </c>
      <c r="B42" s="3" t="str">
        <f t="shared" si="0"/>
        <v>Southwest Virginia - Heart of Appalachia</v>
      </c>
      <c r="C42" s="3"/>
      <c r="D42" s="24" t="s">
        <v>16</v>
      </c>
      <c r="E42" s="27" t="s">
        <v>17</v>
      </c>
      <c r="F42" s="3"/>
      <c r="G42" s="190">
        <v>84.608658940397305</v>
      </c>
      <c r="H42" s="185">
        <v>89.703436724565705</v>
      </c>
      <c r="I42" s="185">
        <v>89.435470383275202</v>
      </c>
      <c r="J42" s="185">
        <v>89.651291079812196</v>
      </c>
      <c r="K42" s="185">
        <v>88.237834549878301</v>
      </c>
      <c r="L42" s="191">
        <v>88.548273764258496</v>
      </c>
      <c r="M42" s="185"/>
      <c r="N42" s="192">
        <v>93.323158522049994</v>
      </c>
      <c r="O42" s="193">
        <v>92.752858974358901</v>
      </c>
      <c r="P42" s="194">
        <v>93.048400247065999</v>
      </c>
      <c r="Q42" s="185"/>
      <c r="R42" s="195">
        <v>89.857710280373794</v>
      </c>
      <c r="S42" s="168"/>
      <c r="T42" s="169">
        <v>5.9976086561236697</v>
      </c>
      <c r="U42" s="163">
        <v>4.4316927360190901</v>
      </c>
      <c r="V42" s="163">
        <v>2.9326021894017602</v>
      </c>
      <c r="W42" s="163">
        <v>0.18491868738814299</v>
      </c>
      <c r="X42" s="163">
        <v>1.2600581011304</v>
      </c>
      <c r="Y42" s="170">
        <v>2.6802690717407902</v>
      </c>
      <c r="Z42" s="163"/>
      <c r="AA42" s="171">
        <v>5.6470096544154904</v>
      </c>
      <c r="AB42" s="172">
        <v>8.9895969760761307</v>
      </c>
      <c r="AC42" s="173">
        <v>7.1448662208394298</v>
      </c>
      <c r="AD42" s="163"/>
      <c r="AE42" s="174">
        <v>3.9987131163704199</v>
      </c>
      <c r="AF42" s="30"/>
      <c r="AG42" s="190">
        <v>84.0387438752783</v>
      </c>
      <c r="AH42" s="185">
        <v>89.396070971867005</v>
      </c>
      <c r="AI42" s="185">
        <v>90.252475639463995</v>
      </c>
      <c r="AJ42" s="185">
        <v>88.946172307692294</v>
      </c>
      <c r="AK42" s="185">
        <v>87.421904921325705</v>
      </c>
      <c r="AL42" s="191">
        <v>88.283289243990794</v>
      </c>
      <c r="AM42" s="185"/>
      <c r="AN42" s="192">
        <v>90.3864932885906</v>
      </c>
      <c r="AO42" s="193">
        <v>88.886398725212402</v>
      </c>
      <c r="AP42" s="194">
        <v>89.656605789110898</v>
      </c>
      <c r="AQ42" s="185"/>
      <c r="AR42" s="195">
        <v>88.668385834380103</v>
      </c>
      <c r="AS42" s="168"/>
      <c r="AT42" s="169">
        <v>2.5729445793123</v>
      </c>
      <c r="AU42" s="163">
        <v>2.4223641194371299</v>
      </c>
      <c r="AV42" s="163">
        <v>1.77778637473745</v>
      </c>
      <c r="AW42" s="163">
        <v>-0.190009075694892</v>
      </c>
      <c r="AX42" s="163">
        <v>1.98503018033871</v>
      </c>
      <c r="AY42" s="170">
        <v>1.63431654972338</v>
      </c>
      <c r="AZ42" s="163"/>
      <c r="BA42" s="171">
        <v>1.9123837381717801</v>
      </c>
      <c r="BB42" s="172">
        <v>0.54418522255065005</v>
      </c>
      <c r="BC42" s="173">
        <v>1.24915845956147</v>
      </c>
      <c r="BD42" s="163"/>
      <c r="BE42" s="174">
        <v>1.5331454532200799</v>
      </c>
      <c r="BF42" s="41"/>
      <c r="BG42" s="41"/>
      <c r="BH42" s="41"/>
      <c r="BI42" s="41"/>
      <c r="BJ42" s="41"/>
      <c r="BK42" s="41"/>
      <c r="BL42" s="41"/>
    </row>
    <row r="43" spans="1:64">
      <c r="A43" s="22" t="s">
        <v>82</v>
      </c>
      <c r="B43" s="3" t="str">
        <f t="shared" si="0"/>
        <v>Virginia Mountains</v>
      </c>
      <c r="C43" s="3"/>
      <c r="D43" s="25" t="s">
        <v>16</v>
      </c>
      <c r="E43" s="28" t="s">
        <v>17</v>
      </c>
      <c r="F43" s="3"/>
      <c r="G43" s="190">
        <v>115.91989316931</v>
      </c>
      <c r="H43" s="185">
        <v>121.191686934023</v>
      </c>
      <c r="I43" s="185">
        <v>111.871621010304</v>
      </c>
      <c r="J43" s="185">
        <v>110.504354216867</v>
      </c>
      <c r="K43" s="185">
        <v>113.60781186094</v>
      </c>
      <c r="L43" s="191">
        <v>114.463182611373</v>
      </c>
      <c r="M43" s="185"/>
      <c r="N43" s="192">
        <v>130.52827387802</v>
      </c>
      <c r="O43" s="193">
        <v>132.10544372730899</v>
      </c>
      <c r="P43" s="194">
        <v>131.297012386944</v>
      </c>
      <c r="Q43" s="185"/>
      <c r="R43" s="195">
        <v>120.237181683301</v>
      </c>
      <c r="S43" s="168"/>
      <c r="T43" s="169">
        <v>8.0516636298406201</v>
      </c>
      <c r="U43" s="163">
        <v>2.6708116839415701</v>
      </c>
      <c r="V43" s="163">
        <v>-4.1204124637361401</v>
      </c>
      <c r="W43" s="163">
        <v>0.71564589530094203</v>
      </c>
      <c r="X43" s="163">
        <v>1.94335295176488</v>
      </c>
      <c r="Y43" s="170">
        <v>1.29241185775544</v>
      </c>
      <c r="Z43" s="163"/>
      <c r="AA43" s="171">
        <v>3.4834665375557599</v>
      </c>
      <c r="AB43" s="172">
        <v>5.8386186158372899</v>
      </c>
      <c r="AC43" s="173">
        <v>4.6015264798513202</v>
      </c>
      <c r="AD43" s="163"/>
      <c r="AE43" s="174">
        <v>3.2391683989572702</v>
      </c>
      <c r="AF43" s="31"/>
      <c r="AG43" s="190">
        <v>106.58694978455399</v>
      </c>
      <c r="AH43" s="185">
        <v>115.24490496982099</v>
      </c>
      <c r="AI43" s="185">
        <v>114.823553912729</v>
      </c>
      <c r="AJ43" s="185">
        <v>117.89636750117999</v>
      </c>
      <c r="AK43" s="185">
        <v>115.998298255081</v>
      </c>
      <c r="AL43" s="191">
        <v>114.551323610594</v>
      </c>
      <c r="AM43" s="185"/>
      <c r="AN43" s="192">
        <v>133.75290919225699</v>
      </c>
      <c r="AO43" s="193">
        <v>133.28242611541</v>
      </c>
      <c r="AP43" s="194">
        <v>133.520569933567</v>
      </c>
      <c r="AQ43" s="185"/>
      <c r="AR43" s="195">
        <v>120.878787731006</v>
      </c>
      <c r="AS43" s="168"/>
      <c r="AT43" s="169">
        <v>4.3159802893096701</v>
      </c>
      <c r="AU43" s="163">
        <v>4.3534507304109402</v>
      </c>
      <c r="AV43" s="163">
        <v>3.5455833446562601</v>
      </c>
      <c r="AW43" s="163">
        <v>7.8603252160311401</v>
      </c>
      <c r="AX43" s="163">
        <v>7.1087298135095303</v>
      </c>
      <c r="AY43" s="170">
        <v>5.5056893247510299</v>
      </c>
      <c r="AZ43" s="163"/>
      <c r="BA43" s="171">
        <v>6.1045234513594604</v>
      </c>
      <c r="BB43" s="172">
        <v>3.22815695458356</v>
      </c>
      <c r="BC43" s="173">
        <v>4.6671169202390503</v>
      </c>
      <c r="BD43" s="163"/>
      <c r="BE43" s="174">
        <v>5.56605057588623</v>
      </c>
      <c r="BF43" s="41"/>
      <c r="BG43" s="41"/>
      <c r="BH43" s="41"/>
      <c r="BI43" s="41"/>
      <c r="BJ43" s="41"/>
      <c r="BK43" s="41"/>
      <c r="BL43" s="41"/>
    </row>
    <row r="44" spans="1:64">
      <c r="A44" s="48" t="s">
        <v>106</v>
      </c>
      <c r="B44" s="3" t="s">
        <v>112</v>
      </c>
      <c r="D44" s="25" t="s">
        <v>16</v>
      </c>
      <c r="E44" s="28" t="s">
        <v>17</v>
      </c>
      <c r="G44" s="190">
        <v>289.339396491228</v>
      </c>
      <c r="H44" s="185">
        <v>302.24847391786898</v>
      </c>
      <c r="I44" s="185">
        <v>300.00961520842799</v>
      </c>
      <c r="J44" s="185">
        <v>295.85962082911999</v>
      </c>
      <c r="K44" s="185">
        <v>290.30240414507699</v>
      </c>
      <c r="L44" s="191">
        <v>295.91922622880401</v>
      </c>
      <c r="M44" s="185"/>
      <c r="N44" s="192">
        <v>347.32523569794</v>
      </c>
      <c r="O44" s="193">
        <v>337.92692457991399</v>
      </c>
      <c r="P44" s="194">
        <v>342.25561551433299</v>
      </c>
      <c r="Q44" s="185"/>
      <c r="R44" s="195">
        <v>311.55141445029102</v>
      </c>
      <c r="S44" s="168"/>
      <c r="T44" s="169">
        <v>-5.1262053071081199</v>
      </c>
      <c r="U44" s="163">
        <v>0.22559787745145701</v>
      </c>
      <c r="V44" s="163">
        <v>0.47553708552996399</v>
      </c>
      <c r="W44" s="163">
        <v>-0.219444987809261</v>
      </c>
      <c r="X44" s="163">
        <v>-6.10363836376193</v>
      </c>
      <c r="Y44" s="170">
        <v>-1.9777900090778999</v>
      </c>
      <c r="Z44" s="163"/>
      <c r="AA44" s="171">
        <v>-3.9199992383147801</v>
      </c>
      <c r="AB44" s="172">
        <v>-10.053704314700701</v>
      </c>
      <c r="AC44" s="173">
        <v>-7.1308956518414597</v>
      </c>
      <c r="AD44" s="163"/>
      <c r="AE44" s="174">
        <v>-3.0656061348544399</v>
      </c>
      <c r="AG44" s="190">
        <v>281.57047343895601</v>
      </c>
      <c r="AH44" s="185">
        <v>291.91447904707201</v>
      </c>
      <c r="AI44" s="185">
        <v>296.26909713416097</v>
      </c>
      <c r="AJ44" s="185">
        <v>292.01776544066598</v>
      </c>
      <c r="AK44" s="185">
        <v>288.65934969140397</v>
      </c>
      <c r="AL44" s="191">
        <v>290.68059529750099</v>
      </c>
      <c r="AM44" s="185"/>
      <c r="AN44" s="192">
        <v>345.31394733116201</v>
      </c>
      <c r="AO44" s="193">
        <v>347.37051406522198</v>
      </c>
      <c r="AP44" s="194">
        <v>346.40836722527598</v>
      </c>
      <c r="AQ44" s="185"/>
      <c r="AR44" s="195">
        <v>307.793160849402</v>
      </c>
      <c r="AS44" s="168"/>
      <c r="AT44" s="169">
        <v>0.80668747420911602</v>
      </c>
      <c r="AU44" s="163">
        <v>3.50061810818976</v>
      </c>
      <c r="AV44" s="163">
        <v>1.0817828709617401</v>
      </c>
      <c r="AW44" s="163">
        <v>-1.22213256369896</v>
      </c>
      <c r="AX44" s="163">
        <v>-2.7920229008518702</v>
      </c>
      <c r="AY44" s="170">
        <v>0.30129023239492397</v>
      </c>
      <c r="AZ44" s="163"/>
      <c r="BA44" s="171">
        <v>0.82674350494778004</v>
      </c>
      <c r="BB44" s="172">
        <v>-1.46213304043547</v>
      </c>
      <c r="BC44" s="173">
        <v>-0.34770830569644001</v>
      </c>
      <c r="BD44" s="163"/>
      <c r="BE44" s="174">
        <v>0.28272820904732099</v>
      </c>
    </row>
    <row r="45" spans="1:64">
      <c r="A45" s="48" t="s">
        <v>107</v>
      </c>
      <c r="B45" s="3" t="s">
        <v>113</v>
      </c>
      <c r="D45" s="25" t="s">
        <v>16</v>
      </c>
      <c r="E45" s="28" t="s">
        <v>17</v>
      </c>
      <c r="G45" s="190">
        <v>177.561239147592</v>
      </c>
      <c r="H45" s="185">
        <v>208.55549910119399</v>
      </c>
      <c r="I45" s="185">
        <v>217.26476894374201</v>
      </c>
      <c r="J45" s="185">
        <v>209.84739670408399</v>
      </c>
      <c r="K45" s="185">
        <v>191.698159851301</v>
      </c>
      <c r="L45" s="191">
        <v>202.65223952386901</v>
      </c>
      <c r="M45" s="185"/>
      <c r="N45" s="192">
        <v>197.16802170542601</v>
      </c>
      <c r="O45" s="193">
        <v>201.65589432215</v>
      </c>
      <c r="P45" s="194">
        <v>199.50928067461899</v>
      </c>
      <c r="Q45" s="185"/>
      <c r="R45" s="195">
        <v>201.606079073014</v>
      </c>
      <c r="S45" s="168"/>
      <c r="T45" s="169">
        <v>-5.0878204221160699</v>
      </c>
      <c r="U45" s="163">
        <v>1.74997146084844</v>
      </c>
      <c r="V45" s="163">
        <v>4.2451310681296901</v>
      </c>
      <c r="W45" s="163">
        <v>4.1086950939299998</v>
      </c>
      <c r="X45" s="163">
        <v>2.2124160497396099</v>
      </c>
      <c r="Y45" s="170">
        <v>1.8688891970893</v>
      </c>
      <c r="Z45" s="163"/>
      <c r="AA45" s="171">
        <v>8.2066657907390805</v>
      </c>
      <c r="AB45" s="172">
        <v>13.107146134932099</v>
      </c>
      <c r="AC45" s="173">
        <v>10.6719525160751</v>
      </c>
      <c r="AD45" s="163"/>
      <c r="AE45" s="174">
        <v>4.1899650593693201</v>
      </c>
      <c r="AG45" s="190">
        <v>178.083187641997</v>
      </c>
      <c r="AH45" s="185">
        <v>204.664278150896</v>
      </c>
      <c r="AI45" s="185">
        <v>214.367659768788</v>
      </c>
      <c r="AJ45" s="185">
        <v>208.61150131575701</v>
      </c>
      <c r="AK45" s="185">
        <v>190.35513381734401</v>
      </c>
      <c r="AL45" s="191">
        <v>200.936479222337</v>
      </c>
      <c r="AM45" s="185"/>
      <c r="AN45" s="192">
        <v>190.05752444972899</v>
      </c>
      <c r="AO45" s="193">
        <v>194.06946070248699</v>
      </c>
      <c r="AP45" s="194">
        <v>192.102315609735</v>
      </c>
      <c r="AQ45" s="185"/>
      <c r="AR45" s="195">
        <v>198.16012030193201</v>
      </c>
      <c r="AS45" s="168"/>
      <c r="AT45" s="169">
        <v>-3.2140196180345</v>
      </c>
      <c r="AU45" s="163">
        <v>-0.25414279760330899</v>
      </c>
      <c r="AV45" s="163">
        <v>0.66196837114982299</v>
      </c>
      <c r="AW45" s="163">
        <v>0.44029522002694998</v>
      </c>
      <c r="AX45" s="163">
        <v>0.55489021393735405</v>
      </c>
      <c r="AY45" s="170">
        <v>-0.156328931825224</v>
      </c>
      <c r="AZ45" s="163"/>
      <c r="BA45" s="171">
        <v>3.6835118349949298</v>
      </c>
      <c r="BB45" s="172">
        <v>3.7944769392524802</v>
      </c>
      <c r="BC45" s="173">
        <v>3.7419295603949401</v>
      </c>
      <c r="BD45" s="163"/>
      <c r="BE45" s="174">
        <v>0.82549569053812599</v>
      </c>
    </row>
    <row r="46" spans="1:64">
      <c r="A46" s="48" t="s">
        <v>108</v>
      </c>
      <c r="B46" s="3" t="s">
        <v>114</v>
      </c>
      <c r="D46" s="25" t="s">
        <v>16</v>
      </c>
      <c r="E46" s="28" t="s">
        <v>17</v>
      </c>
      <c r="G46" s="190">
        <v>136.873836393582</v>
      </c>
      <c r="H46" s="185">
        <v>153.857779677027</v>
      </c>
      <c r="I46" s="185">
        <v>162.368939480329</v>
      </c>
      <c r="J46" s="185">
        <v>157.15269351844299</v>
      </c>
      <c r="K46" s="185">
        <v>150.957157159952</v>
      </c>
      <c r="L46" s="191">
        <v>153.32239847468699</v>
      </c>
      <c r="M46" s="185"/>
      <c r="N46" s="192">
        <v>160.008616235516</v>
      </c>
      <c r="O46" s="193">
        <v>162.741778029068</v>
      </c>
      <c r="P46" s="194">
        <v>161.41015758774699</v>
      </c>
      <c r="Q46" s="185"/>
      <c r="R46" s="195">
        <v>156.08493877432099</v>
      </c>
      <c r="S46" s="168"/>
      <c r="T46" s="169">
        <v>-1.37285434472048</v>
      </c>
      <c r="U46" s="163">
        <v>4.5482931337373804</v>
      </c>
      <c r="V46" s="163">
        <v>7.4695152977216202</v>
      </c>
      <c r="W46" s="163">
        <v>6.0322943002782203</v>
      </c>
      <c r="X46" s="163">
        <v>6.8579278799189796</v>
      </c>
      <c r="Y46" s="170">
        <v>5.2231958600319803</v>
      </c>
      <c r="Z46" s="163"/>
      <c r="AA46" s="171">
        <v>12.975371845583201</v>
      </c>
      <c r="AB46" s="172">
        <v>16.274926875601899</v>
      </c>
      <c r="AC46" s="173">
        <v>14.6218614841733</v>
      </c>
      <c r="AD46" s="163"/>
      <c r="AE46" s="174">
        <v>8.1977314343503203</v>
      </c>
      <c r="AG46" s="190">
        <v>135.899810551857</v>
      </c>
      <c r="AH46" s="185">
        <v>152.37261863773301</v>
      </c>
      <c r="AI46" s="185">
        <v>161.07694886254299</v>
      </c>
      <c r="AJ46" s="185">
        <v>157.17671603957899</v>
      </c>
      <c r="AK46" s="185">
        <v>147.31758573184601</v>
      </c>
      <c r="AL46" s="191">
        <v>151.91218008581899</v>
      </c>
      <c r="AM46" s="185"/>
      <c r="AN46" s="192">
        <v>154.76872538040899</v>
      </c>
      <c r="AO46" s="193">
        <v>155.22968220046201</v>
      </c>
      <c r="AP46" s="194">
        <v>155.00166278755799</v>
      </c>
      <c r="AQ46" s="185"/>
      <c r="AR46" s="195">
        <v>152.919648745182</v>
      </c>
      <c r="AS46" s="168"/>
      <c r="AT46" s="169">
        <v>-2.1753782217590301</v>
      </c>
      <c r="AU46" s="163">
        <v>0.171447687017977</v>
      </c>
      <c r="AV46" s="163">
        <v>1.6782852946395701</v>
      </c>
      <c r="AW46" s="163">
        <v>0.49718482170735701</v>
      </c>
      <c r="AX46" s="163">
        <v>-0.267889111061477</v>
      </c>
      <c r="AY46" s="170">
        <v>0.220516077013405</v>
      </c>
      <c r="AZ46" s="163"/>
      <c r="BA46" s="171">
        <v>2.50388698423173</v>
      </c>
      <c r="BB46" s="172">
        <v>2.8301249170818501</v>
      </c>
      <c r="BC46" s="173">
        <v>2.6686844618482</v>
      </c>
      <c r="BD46" s="163"/>
      <c r="BE46" s="174">
        <v>1.0096332211400001</v>
      </c>
    </row>
    <row r="47" spans="1:64">
      <c r="A47" s="48" t="s">
        <v>109</v>
      </c>
      <c r="B47" s="3" t="s">
        <v>115</v>
      </c>
      <c r="D47" s="25" t="s">
        <v>16</v>
      </c>
      <c r="E47" s="28" t="s">
        <v>17</v>
      </c>
      <c r="G47" s="190">
        <v>107.43107272631499</v>
      </c>
      <c r="H47" s="185">
        <v>115.064678523648</v>
      </c>
      <c r="I47" s="185">
        <v>119.206581190433</v>
      </c>
      <c r="J47" s="185">
        <v>118.693969737584</v>
      </c>
      <c r="K47" s="185">
        <v>123.300074552853</v>
      </c>
      <c r="L47" s="191">
        <v>117.483149436445</v>
      </c>
      <c r="M47" s="185"/>
      <c r="N47" s="192">
        <v>141.823112558921</v>
      </c>
      <c r="O47" s="193">
        <v>144.072296264367</v>
      </c>
      <c r="P47" s="194">
        <v>142.97235702644301</v>
      </c>
      <c r="Q47" s="185"/>
      <c r="R47" s="195">
        <v>126.254868928997</v>
      </c>
      <c r="S47" s="168"/>
      <c r="T47" s="169">
        <v>-2.66102031039041</v>
      </c>
      <c r="U47" s="163">
        <v>-1.2023540625756901</v>
      </c>
      <c r="V47" s="163">
        <v>0.83120318446860997</v>
      </c>
      <c r="W47" s="163">
        <v>1.7599896713472301</v>
      </c>
      <c r="X47" s="163">
        <v>7.1594453635275697</v>
      </c>
      <c r="Y47" s="170">
        <v>1.6081294175071501</v>
      </c>
      <c r="Z47" s="163"/>
      <c r="AA47" s="171">
        <v>12.610377875069799</v>
      </c>
      <c r="AB47" s="172">
        <v>16.400044824648901</v>
      </c>
      <c r="AC47" s="173">
        <v>14.466817079945301</v>
      </c>
      <c r="AD47" s="163"/>
      <c r="AE47" s="174">
        <v>6.7002139636177498</v>
      </c>
      <c r="AG47" s="190">
        <v>107.42015256771499</v>
      </c>
      <c r="AH47" s="185">
        <v>114.71531883856601</v>
      </c>
      <c r="AI47" s="185">
        <v>118.552658342398</v>
      </c>
      <c r="AJ47" s="185">
        <v>118.106297640816</v>
      </c>
      <c r="AK47" s="185">
        <v>118.316416333212</v>
      </c>
      <c r="AL47" s="191">
        <v>115.98013315124599</v>
      </c>
      <c r="AM47" s="185"/>
      <c r="AN47" s="192">
        <v>136.83484080846</v>
      </c>
      <c r="AO47" s="193">
        <v>137.441643287978</v>
      </c>
      <c r="AP47" s="194">
        <v>137.14152827557899</v>
      </c>
      <c r="AQ47" s="185"/>
      <c r="AR47" s="195">
        <v>123.043863827896</v>
      </c>
      <c r="AS47" s="168"/>
      <c r="AT47" s="169">
        <v>-1.3864120873525001</v>
      </c>
      <c r="AU47" s="163">
        <v>-0.73983738675088195</v>
      </c>
      <c r="AV47" s="163">
        <v>-0.37538398009997398</v>
      </c>
      <c r="AW47" s="163">
        <v>-8.9834534798655399E-2</v>
      </c>
      <c r="AX47" s="163">
        <v>0.73132027966672497</v>
      </c>
      <c r="AY47" s="170">
        <v>-0.27401793067908897</v>
      </c>
      <c r="AZ47" s="163"/>
      <c r="BA47" s="171">
        <v>2.8070859585692101</v>
      </c>
      <c r="BB47" s="172">
        <v>2.9984037473443301</v>
      </c>
      <c r="BC47" s="173">
        <v>2.9057828039259799</v>
      </c>
      <c r="BD47" s="163"/>
      <c r="BE47" s="174">
        <v>1.15914212305894</v>
      </c>
    </row>
    <row r="48" spans="1:64">
      <c r="A48" s="48" t="s">
        <v>110</v>
      </c>
      <c r="B48" s="3" t="s">
        <v>116</v>
      </c>
      <c r="D48" s="25" t="s">
        <v>16</v>
      </c>
      <c r="E48" s="28" t="s">
        <v>17</v>
      </c>
      <c r="G48" s="190">
        <v>79.299246005792696</v>
      </c>
      <c r="H48" s="185">
        <v>82.252351938990699</v>
      </c>
      <c r="I48" s="185">
        <v>83.628933951332499</v>
      </c>
      <c r="J48" s="185">
        <v>84.555007755373296</v>
      </c>
      <c r="K48" s="185">
        <v>87.138713462619407</v>
      </c>
      <c r="L48" s="191">
        <v>83.616084241901305</v>
      </c>
      <c r="M48" s="185"/>
      <c r="N48" s="192">
        <v>99.995524837467599</v>
      </c>
      <c r="O48" s="193">
        <v>103.086393176767</v>
      </c>
      <c r="P48" s="194">
        <v>101.579295211128</v>
      </c>
      <c r="Q48" s="185"/>
      <c r="R48" s="195">
        <v>89.680910148903195</v>
      </c>
      <c r="S48" s="168"/>
      <c r="T48" s="169">
        <v>-0.25215659860508999</v>
      </c>
      <c r="U48" s="163">
        <v>0.37695789823155801</v>
      </c>
      <c r="V48" s="163">
        <v>1.1139148954323099</v>
      </c>
      <c r="W48" s="163">
        <v>0.83348401112359005</v>
      </c>
      <c r="X48" s="163">
        <v>5.46718112551671</v>
      </c>
      <c r="Y48" s="170">
        <v>1.6844332562891899</v>
      </c>
      <c r="Z48" s="163"/>
      <c r="AA48" s="171">
        <v>10.6700926028451</v>
      </c>
      <c r="AB48" s="172">
        <v>14.5417543842848</v>
      </c>
      <c r="AC48" s="173">
        <v>12.638291967739701</v>
      </c>
      <c r="AD48" s="163"/>
      <c r="AE48" s="174">
        <v>6.0117768940010903</v>
      </c>
      <c r="AG48" s="190">
        <v>79.373804296617294</v>
      </c>
      <c r="AH48" s="185">
        <v>82.446757157360395</v>
      </c>
      <c r="AI48" s="185">
        <v>84.250182999961297</v>
      </c>
      <c r="AJ48" s="185">
        <v>84.787735874200393</v>
      </c>
      <c r="AK48" s="185">
        <v>85.566227975752</v>
      </c>
      <c r="AL48" s="191">
        <v>83.454988407928397</v>
      </c>
      <c r="AM48" s="185"/>
      <c r="AN48" s="192">
        <v>97.023584448585396</v>
      </c>
      <c r="AO48" s="193">
        <v>97.9378689015264</v>
      </c>
      <c r="AP48" s="194">
        <v>97.484977091165405</v>
      </c>
      <c r="AQ48" s="185"/>
      <c r="AR48" s="195">
        <v>87.9977092475104</v>
      </c>
      <c r="AS48" s="168"/>
      <c r="AT48" s="169">
        <v>0.53871106916764999</v>
      </c>
      <c r="AU48" s="163">
        <v>1.8370962279325</v>
      </c>
      <c r="AV48" s="163">
        <v>2.47290465524449</v>
      </c>
      <c r="AW48" s="163">
        <v>1.4833390538996301</v>
      </c>
      <c r="AX48" s="163">
        <v>2.06391065700707</v>
      </c>
      <c r="AY48" s="170">
        <v>1.7327714990344001</v>
      </c>
      <c r="AZ48" s="163"/>
      <c r="BA48" s="171">
        <v>3.14165106420299</v>
      </c>
      <c r="BB48" s="172">
        <v>3.3325740906005499</v>
      </c>
      <c r="BC48" s="173">
        <v>3.24231661993975</v>
      </c>
      <c r="BD48" s="163"/>
      <c r="BE48" s="174">
        <v>2.4405933688594899</v>
      </c>
    </row>
    <row r="49" spans="1:57">
      <c r="A49" s="49" t="s">
        <v>111</v>
      </c>
      <c r="B49" s="3" t="s">
        <v>117</v>
      </c>
      <c r="D49" s="25" t="s">
        <v>16</v>
      </c>
      <c r="E49" s="28" t="s">
        <v>17</v>
      </c>
      <c r="G49" s="196">
        <v>60.5702659746742</v>
      </c>
      <c r="H49" s="197">
        <v>61.168552706238003</v>
      </c>
      <c r="I49" s="197">
        <v>61.382890315969199</v>
      </c>
      <c r="J49" s="197">
        <v>61.926509241641703</v>
      </c>
      <c r="K49" s="197">
        <v>63.064667410370802</v>
      </c>
      <c r="L49" s="198">
        <v>61.671993740738998</v>
      </c>
      <c r="M49" s="185"/>
      <c r="N49" s="199">
        <v>71.010148209821395</v>
      </c>
      <c r="O49" s="200">
        <v>73.416178680484407</v>
      </c>
      <c r="P49" s="201">
        <v>72.240662135752899</v>
      </c>
      <c r="Q49" s="185"/>
      <c r="R49" s="202">
        <v>65.263078943467804</v>
      </c>
      <c r="S49" s="168"/>
      <c r="T49" s="175">
        <v>-2.1995572304479398</v>
      </c>
      <c r="U49" s="176">
        <v>-2.0871541625101</v>
      </c>
      <c r="V49" s="176">
        <v>-2.0286019932180399</v>
      </c>
      <c r="W49" s="176">
        <v>-2.55596706930121</v>
      </c>
      <c r="X49" s="176">
        <v>-0.63761774973635899</v>
      </c>
      <c r="Y49" s="177">
        <v>-1.85222235378448</v>
      </c>
      <c r="Z49" s="163"/>
      <c r="AA49" s="178">
        <v>2.83181669521066</v>
      </c>
      <c r="AB49" s="179">
        <v>5.9742244505517297</v>
      </c>
      <c r="AC49" s="180">
        <v>4.4471070734456601</v>
      </c>
      <c r="AD49" s="163"/>
      <c r="AE49" s="181">
        <v>0.72594495687632099</v>
      </c>
      <c r="AG49" s="196">
        <v>60.953047787920802</v>
      </c>
      <c r="AH49" s="197">
        <v>61.443702398590503</v>
      </c>
      <c r="AI49" s="197">
        <v>61.714668450475799</v>
      </c>
      <c r="AJ49" s="197">
        <v>61.648163653426799</v>
      </c>
      <c r="AK49" s="197">
        <v>62.244511064224298</v>
      </c>
      <c r="AL49" s="198">
        <v>61.617711687791498</v>
      </c>
      <c r="AM49" s="185"/>
      <c r="AN49" s="199">
        <v>69.341772112742703</v>
      </c>
      <c r="AO49" s="200">
        <v>70.3922341112483</v>
      </c>
      <c r="AP49" s="201">
        <v>69.873633025216407</v>
      </c>
      <c r="AQ49" s="185"/>
      <c r="AR49" s="202">
        <v>64.317305300216205</v>
      </c>
      <c r="AS49" s="168"/>
      <c r="AT49" s="175">
        <v>-1.4864231422815399</v>
      </c>
      <c r="AU49" s="176">
        <v>-1.09811247233142</v>
      </c>
      <c r="AV49" s="176">
        <v>-1.41998816663785</v>
      </c>
      <c r="AW49" s="176">
        <v>-2.1211348764614502</v>
      </c>
      <c r="AX49" s="176">
        <v>-1.68149489437234</v>
      </c>
      <c r="AY49" s="177">
        <v>-1.56394011732675</v>
      </c>
      <c r="AZ49" s="163"/>
      <c r="BA49" s="178">
        <v>-1.2096734353569401</v>
      </c>
      <c r="BB49" s="179">
        <v>-1.24945501509928</v>
      </c>
      <c r="BC49" s="180">
        <v>-1.22500619025781</v>
      </c>
      <c r="BD49" s="163"/>
      <c r="BE49" s="181">
        <v>-1.3865485812277001</v>
      </c>
    </row>
    <row r="50" spans="1:57">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24" activePane="bottomRight" state="frozen"/>
      <selection activeCell="AQ46" sqref="AQ46"/>
      <selection pane="topRight" activeCell="AQ46" sqref="AQ46"/>
      <selection pane="bottomLeft" activeCell="AQ46" sqref="AQ46"/>
      <selection pane="bottomRight" activeCell="AQ46" sqref="AQ46"/>
    </sheetView>
  </sheetViews>
  <sheetFormatPr defaultColWidth="9.140625" defaultRowHeight="12.75"/>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3"/>
      <c r="D2" s="223" t="s">
        <v>5</v>
      </c>
      <c r="E2" s="224"/>
      <c r="G2" s="225" t="s">
        <v>102</v>
      </c>
      <c r="H2" s="226"/>
      <c r="I2" s="226"/>
      <c r="J2" s="226"/>
      <c r="K2" s="226"/>
      <c r="L2" s="226"/>
      <c r="M2" s="226"/>
      <c r="N2" s="226"/>
      <c r="O2" s="226"/>
      <c r="P2" s="226"/>
      <c r="Q2" s="226"/>
      <c r="R2" s="226"/>
      <c r="T2" s="225" t="s">
        <v>40</v>
      </c>
      <c r="U2" s="226"/>
      <c r="V2" s="226"/>
      <c r="W2" s="226"/>
      <c r="X2" s="226"/>
      <c r="Y2" s="226"/>
      <c r="Z2" s="226"/>
      <c r="AA2" s="226"/>
      <c r="AB2" s="226"/>
      <c r="AC2" s="226"/>
      <c r="AD2" s="226"/>
      <c r="AE2" s="226"/>
      <c r="AF2" s="4"/>
      <c r="AG2" s="225" t="s">
        <v>41</v>
      </c>
      <c r="AH2" s="226"/>
      <c r="AI2" s="226"/>
      <c r="AJ2" s="226"/>
      <c r="AK2" s="226"/>
      <c r="AL2" s="226"/>
      <c r="AM2" s="226"/>
      <c r="AN2" s="226"/>
      <c r="AO2" s="226"/>
      <c r="AP2" s="226"/>
      <c r="AQ2" s="226"/>
      <c r="AR2" s="226"/>
      <c r="AT2" s="225" t="s">
        <v>42</v>
      </c>
      <c r="AU2" s="226"/>
      <c r="AV2" s="226"/>
      <c r="AW2" s="226"/>
      <c r="AX2" s="226"/>
      <c r="AY2" s="226"/>
      <c r="AZ2" s="226"/>
      <c r="BA2" s="226"/>
      <c r="BB2" s="226"/>
      <c r="BC2" s="226"/>
      <c r="BD2" s="226"/>
      <c r="BE2" s="226"/>
    </row>
    <row r="3" spans="1:57">
      <c r="A3" s="32"/>
      <c r="B3" s="32"/>
      <c r="C3" s="3"/>
      <c r="D3" s="227" t="s">
        <v>8</v>
      </c>
      <c r="E3" s="229" t="s">
        <v>9</v>
      </c>
      <c r="F3" s="5"/>
      <c r="G3" s="231" t="s">
        <v>0</v>
      </c>
      <c r="H3" s="233" t="s">
        <v>1</v>
      </c>
      <c r="I3" s="233" t="s">
        <v>10</v>
      </c>
      <c r="J3" s="233" t="s">
        <v>2</v>
      </c>
      <c r="K3" s="233" t="s">
        <v>11</v>
      </c>
      <c r="L3" s="235" t="s">
        <v>12</v>
      </c>
      <c r="M3" s="5"/>
      <c r="N3" s="231" t="s">
        <v>3</v>
      </c>
      <c r="O3" s="233" t="s">
        <v>4</v>
      </c>
      <c r="P3" s="235" t="s">
        <v>13</v>
      </c>
      <c r="Q3" s="2"/>
      <c r="R3" s="237" t="s">
        <v>14</v>
      </c>
      <c r="S3" s="2"/>
      <c r="T3" s="231" t="s">
        <v>0</v>
      </c>
      <c r="U3" s="233" t="s">
        <v>1</v>
      </c>
      <c r="V3" s="233" t="s">
        <v>10</v>
      </c>
      <c r="W3" s="233" t="s">
        <v>2</v>
      </c>
      <c r="X3" s="233" t="s">
        <v>11</v>
      </c>
      <c r="Y3" s="235" t="s">
        <v>12</v>
      </c>
      <c r="Z3" s="2"/>
      <c r="AA3" s="231" t="s">
        <v>3</v>
      </c>
      <c r="AB3" s="233" t="s">
        <v>4</v>
      </c>
      <c r="AC3" s="235" t="s">
        <v>13</v>
      </c>
      <c r="AD3" s="1"/>
      <c r="AE3" s="239" t="s">
        <v>14</v>
      </c>
      <c r="AF3" s="38"/>
      <c r="AG3" s="231" t="s">
        <v>0</v>
      </c>
      <c r="AH3" s="233" t="s">
        <v>1</v>
      </c>
      <c r="AI3" s="233" t="s">
        <v>10</v>
      </c>
      <c r="AJ3" s="233" t="s">
        <v>2</v>
      </c>
      <c r="AK3" s="233" t="s">
        <v>11</v>
      </c>
      <c r="AL3" s="235" t="s">
        <v>12</v>
      </c>
      <c r="AM3" s="5"/>
      <c r="AN3" s="231" t="s">
        <v>3</v>
      </c>
      <c r="AO3" s="233" t="s">
        <v>4</v>
      </c>
      <c r="AP3" s="235" t="s">
        <v>13</v>
      </c>
      <c r="AQ3" s="2"/>
      <c r="AR3" s="237" t="s">
        <v>14</v>
      </c>
      <c r="AS3" s="2"/>
      <c r="AT3" s="231" t="s">
        <v>0</v>
      </c>
      <c r="AU3" s="233" t="s">
        <v>1</v>
      </c>
      <c r="AV3" s="233" t="s">
        <v>10</v>
      </c>
      <c r="AW3" s="233" t="s">
        <v>2</v>
      </c>
      <c r="AX3" s="233" t="s">
        <v>11</v>
      </c>
      <c r="AY3" s="235" t="s">
        <v>12</v>
      </c>
      <c r="AZ3" s="2"/>
      <c r="BA3" s="231" t="s">
        <v>3</v>
      </c>
      <c r="BB3" s="233" t="s">
        <v>4</v>
      </c>
      <c r="BC3" s="235" t="s">
        <v>13</v>
      </c>
      <c r="BD3" s="1"/>
      <c r="BE3" s="239" t="s">
        <v>14</v>
      </c>
    </row>
    <row r="4" spans="1:57">
      <c r="A4" s="32"/>
      <c r="B4" s="32"/>
      <c r="C4" s="3"/>
      <c r="D4" s="228"/>
      <c r="E4" s="230"/>
      <c r="F4" s="5"/>
      <c r="G4" s="241"/>
      <c r="H4" s="242"/>
      <c r="I4" s="242"/>
      <c r="J4" s="242"/>
      <c r="K4" s="242"/>
      <c r="L4" s="243"/>
      <c r="M4" s="5"/>
      <c r="N4" s="241"/>
      <c r="O4" s="242"/>
      <c r="P4" s="243"/>
      <c r="Q4" s="2"/>
      <c r="R4" s="244"/>
      <c r="S4" s="2"/>
      <c r="T4" s="241"/>
      <c r="U4" s="242"/>
      <c r="V4" s="242"/>
      <c r="W4" s="242"/>
      <c r="X4" s="242"/>
      <c r="Y4" s="243"/>
      <c r="Z4" s="2"/>
      <c r="AA4" s="241"/>
      <c r="AB4" s="242"/>
      <c r="AC4" s="243"/>
      <c r="AD4" s="1"/>
      <c r="AE4" s="245"/>
      <c r="AF4" s="39"/>
      <c r="AG4" s="241"/>
      <c r="AH4" s="242"/>
      <c r="AI4" s="242"/>
      <c r="AJ4" s="242"/>
      <c r="AK4" s="242"/>
      <c r="AL4" s="243"/>
      <c r="AM4" s="5"/>
      <c r="AN4" s="241"/>
      <c r="AO4" s="242"/>
      <c r="AP4" s="243"/>
      <c r="AQ4" s="2"/>
      <c r="AR4" s="244"/>
      <c r="AS4" s="2"/>
      <c r="AT4" s="241"/>
      <c r="AU4" s="242"/>
      <c r="AV4" s="242"/>
      <c r="AW4" s="242"/>
      <c r="AX4" s="242"/>
      <c r="AY4" s="243"/>
      <c r="AZ4" s="2"/>
      <c r="BA4" s="241"/>
      <c r="BB4" s="242"/>
      <c r="BC4" s="243"/>
      <c r="BD4" s="1"/>
      <c r="BE4" s="245"/>
    </row>
    <row r="5" spans="1:57" ht="14.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c r="A6" s="19" t="s">
        <v>15</v>
      </c>
      <c r="B6" s="3" t="str">
        <f>TRIM(A6)</f>
        <v>United States</v>
      </c>
      <c r="C6" s="9"/>
      <c r="D6" s="23" t="s">
        <v>16</v>
      </c>
      <c r="E6" s="26" t="s">
        <v>17</v>
      </c>
      <c r="F6" s="3"/>
      <c r="G6" s="182">
        <v>76.544526870392403</v>
      </c>
      <c r="H6" s="183">
        <v>98.228319155365099</v>
      </c>
      <c r="I6" s="183">
        <v>109.382077846859</v>
      </c>
      <c r="J6" s="183">
        <v>108.75401469067199</v>
      </c>
      <c r="K6" s="183">
        <v>101.94779095243101</v>
      </c>
      <c r="L6" s="184">
        <v>98.971389404628894</v>
      </c>
      <c r="M6" s="185"/>
      <c r="N6" s="186">
        <v>119.978336266906</v>
      </c>
      <c r="O6" s="187">
        <v>121.510960690034</v>
      </c>
      <c r="P6" s="188">
        <v>120.74464847847</v>
      </c>
      <c r="Q6" s="185"/>
      <c r="R6" s="189">
        <v>105.19291932679199</v>
      </c>
      <c r="S6" s="168"/>
      <c r="T6" s="160">
        <v>-6.70815800261735</v>
      </c>
      <c r="U6" s="161">
        <v>-0.72526852333579706</v>
      </c>
      <c r="V6" s="161">
        <v>2.8602341845043799</v>
      </c>
      <c r="W6" s="161">
        <v>6.5300324869200796</v>
      </c>
      <c r="X6" s="161">
        <v>7.5956142559011104</v>
      </c>
      <c r="Y6" s="162">
        <v>2.2065283981797998</v>
      </c>
      <c r="Z6" s="163"/>
      <c r="AA6" s="164">
        <v>13.0777551843401</v>
      </c>
      <c r="AB6" s="165">
        <v>24.426027054005601</v>
      </c>
      <c r="AC6" s="166">
        <v>18.5166752911495</v>
      </c>
      <c r="AD6" s="163"/>
      <c r="AE6" s="167">
        <v>7.0379484446100697</v>
      </c>
      <c r="AG6" s="182">
        <v>78.021575729096</v>
      </c>
      <c r="AH6" s="183">
        <v>98.746685832526694</v>
      </c>
      <c r="AI6" s="183">
        <v>109.608207336729</v>
      </c>
      <c r="AJ6" s="183">
        <v>107.49555521946201</v>
      </c>
      <c r="AK6" s="183">
        <v>100.863102964311</v>
      </c>
      <c r="AL6" s="184">
        <v>98.946966865861995</v>
      </c>
      <c r="AM6" s="185"/>
      <c r="AN6" s="186">
        <v>117.319290676715</v>
      </c>
      <c r="AO6" s="187">
        <v>120.973086207496</v>
      </c>
      <c r="AP6" s="188">
        <v>119.146198547334</v>
      </c>
      <c r="AQ6" s="185"/>
      <c r="AR6" s="189">
        <v>104.718591967554</v>
      </c>
      <c r="AS6" s="168"/>
      <c r="AT6" s="160">
        <v>-0.62068654672227597</v>
      </c>
      <c r="AU6" s="161">
        <v>0.94328597677677095</v>
      </c>
      <c r="AV6" s="161">
        <v>1.8520192674201801</v>
      </c>
      <c r="AW6" s="161">
        <v>1.0628419896969901</v>
      </c>
      <c r="AX6" s="161">
        <v>0.29034467612152798</v>
      </c>
      <c r="AY6" s="162">
        <v>0.78450598755539203</v>
      </c>
      <c r="AZ6" s="163"/>
      <c r="BA6" s="164">
        <v>1.95578022351384</v>
      </c>
      <c r="BB6" s="165">
        <v>3.4026215029674498</v>
      </c>
      <c r="BC6" s="166">
        <v>2.68520797497685</v>
      </c>
      <c r="BD6" s="163"/>
      <c r="BE6" s="167">
        <v>1.39478984769421</v>
      </c>
    </row>
    <row r="7" spans="1:57">
      <c r="A7" s="20" t="s">
        <v>18</v>
      </c>
      <c r="B7" s="3" t="str">
        <f>TRIM(A7)</f>
        <v>Virginia</v>
      </c>
      <c r="C7" s="10"/>
      <c r="D7" s="24" t="s">
        <v>16</v>
      </c>
      <c r="E7" s="27" t="s">
        <v>17</v>
      </c>
      <c r="F7" s="3"/>
      <c r="G7" s="190">
        <v>55.741994279512902</v>
      </c>
      <c r="H7" s="185">
        <v>79.768603579710202</v>
      </c>
      <c r="I7" s="185">
        <v>90.644376709931507</v>
      </c>
      <c r="J7" s="185">
        <v>89.795351369985795</v>
      </c>
      <c r="K7" s="185">
        <v>88.029524481037797</v>
      </c>
      <c r="L7" s="191">
        <v>80.795970084035602</v>
      </c>
      <c r="M7" s="185"/>
      <c r="N7" s="192">
        <v>109.323687057637</v>
      </c>
      <c r="O7" s="193">
        <v>118.568532051052</v>
      </c>
      <c r="P7" s="194">
        <v>113.94610955434401</v>
      </c>
      <c r="Q7" s="185"/>
      <c r="R7" s="195">
        <v>90.267438504124001</v>
      </c>
      <c r="S7" s="168"/>
      <c r="T7" s="169">
        <v>-10.327222275038901</v>
      </c>
      <c r="U7" s="163">
        <v>-2.8434396377720099</v>
      </c>
      <c r="V7" s="163">
        <v>2.6563573432098</v>
      </c>
      <c r="W7" s="163">
        <v>7.2382687850182696</v>
      </c>
      <c r="X7" s="163">
        <v>18.573231215808399</v>
      </c>
      <c r="Y7" s="170">
        <v>3.4369968978877301</v>
      </c>
      <c r="Z7" s="163"/>
      <c r="AA7" s="171">
        <v>28.874064037425299</v>
      </c>
      <c r="AB7" s="172">
        <v>48.397154110624903</v>
      </c>
      <c r="AC7" s="173">
        <v>38.343443327207602</v>
      </c>
      <c r="AD7" s="163"/>
      <c r="AE7" s="174">
        <v>13.791955114979499</v>
      </c>
      <c r="AG7" s="190">
        <v>54.567327266192201</v>
      </c>
      <c r="AH7" s="185">
        <v>78.034625660916305</v>
      </c>
      <c r="AI7" s="185">
        <v>89.273487003356095</v>
      </c>
      <c r="AJ7" s="185">
        <v>87.406731737330404</v>
      </c>
      <c r="AK7" s="185">
        <v>80.700593480267102</v>
      </c>
      <c r="AL7" s="191">
        <v>77.996550120148299</v>
      </c>
      <c r="AM7" s="185"/>
      <c r="AN7" s="192">
        <v>97.878400702462699</v>
      </c>
      <c r="AO7" s="193">
        <v>101.8604650752</v>
      </c>
      <c r="AP7" s="194">
        <v>99.869432888831795</v>
      </c>
      <c r="AQ7" s="185"/>
      <c r="AR7" s="195">
        <v>84.245946577061105</v>
      </c>
      <c r="AS7" s="168"/>
      <c r="AT7" s="169">
        <v>-6.2312294018588901</v>
      </c>
      <c r="AU7" s="163">
        <v>-4.8097988230867301</v>
      </c>
      <c r="AV7" s="163">
        <v>-2.89477184829413</v>
      </c>
      <c r="AW7" s="163">
        <v>-3.2568348986762001</v>
      </c>
      <c r="AX7" s="163">
        <v>-0.40742655630971403</v>
      </c>
      <c r="AY7" s="170">
        <v>-3.34811958105296</v>
      </c>
      <c r="AZ7" s="163"/>
      <c r="BA7" s="171">
        <v>6.5481440544539602</v>
      </c>
      <c r="BB7" s="172">
        <v>8.4484437068692007</v>
      </c>
      <c r="BC7" s="173">
        <v>7.5088401301793297</v>
      </c>
      <c r="BD7" s="163"/>
      <c r="BE7" s="174">
        <v>7.4698434335600306E-2</v>
      </c>
    </row>
    <row r="8" spans="1:57">
      <c r="A8" s="21" t="s">
        <v>19</v>
      </c>
      <c r="B8" s="3" t="str">
        <f t="shared" ref="B8:B43" si="0">TRIM(A8)</f>
        <v>Norfolk/Virginia Beach, VA</v>
      </c>
      <c r="C8" s="3"/>
      <c r="D8" s="24" t="s">
        <v>16</v>
      </c>
      <c r="E8" s="27" t="s">
        <v>17</v>
      </c>
      <c r="F8" s="3"/>
      <c r="G8" s="190">
        <v>45.370907002485303</v>
      </c>
      <c r="H8" s="185">
        <v>53.841454082861397</v>
      </c>
      <c r="I8" s="185">
        <v>58.779457895411099</v>
      </c>
      <c r="J8" s="185">
        <v>61.991710410207702</v>
      </c>
      <c r="K8" s="185">
        <v>71.681153191216694</v>
      </c>
      <c r="L8" s="191">
        <v>58.332936516436398</v>
      </c>
      <c r="M8" s="185"/>
      <c r="N8" s="192">
        <v>97.844833224012902</v>
      </c>
      <c r="O8" s="193">
        <v>106.896432475851</v>
      </c>
      <c r="P8" s="194">
        <v>102.37063284993199</v>
      </c>
      <c r="Q8" s="185"/>
      <c r="R8" s="195">
        <v>70.915135468863795</v>
      </c>
      <c r="S8" s="168"/>
      <c r="T8" s="169">
        <v>-21.983506770014099</v>
      </c>
      <c r="U8" s="163">
        <v>-26.959466003563598</v>
      </c>
      <c r="V8" s="163">
        <v>-23.4959554219441</v>
      </c>
      <c r="W8" s="163">
        <v>-11.856358102051001</v>
      </c>
      <c r="X8" s="163">
        <v>7.5779984307208901</v>
      </c>
      <c r="Y8" s="170">
        <v>-15.6219025046183</v>
      </c>
      <c r="Z8" s="163"/>
      <c r="AA8" s="171">
        <v>13.7461602633292</v>
      </c>
      <c r="AB8" s="172">
        <v>25.3163871011818</v>
      </c>
      <c r="AC8" s="173">
        <v>19.506991449287099</v>
      </c>
      <c r="AD8" s="163"/>
      <c r="AE8" s="174">
        <v>-3.9806920349553798</v>
      </c>
      <c r="AG8" s="190">
        <v>45.396753685080299</v>
      </c>
      <c r="AH8" s="185">
        <v>54.6020477382202</v>
      </c>
      <c r="AI8" s="185">
        <v>59.133675237003203</v>
      </c>
      <c r="AJ8" s="185">
        <v>61.479514278485198</v>
      </c>
      <c r="AK8" s="185">
        <v>65.587471398190999</v>
      </c>
      <c r="AL8" s="191">
        <v>57.239892467395997</v>
      </c>
      <c r="AM8" s="185"/>
      <c r="AN8" s="192">
        <v>99.209669765430803</v>
      </c>
      <c r="AO8" s="193">
        <v>106.40877426593001</v>
      </c>
      <c r="AP8" s="194">
        <v>102.80922201568001</v>
      </c>
      <c r="AQ8" s="185"/>
      <c r="AR8" s="195">
        <v>70.259700909762998</v>
      </c>
      <c r="AS8" s="168"/>
      <c r="AT8" s="169">
        <v>-6.1515577802500898</v>
      </c>
      <c r="AU8" s="163">
        <v>-8.0473619111517198</v>
      </c>
      <c r="AV8" s="163">
        <v>-8.8910371301592708</v>
      </c>
      <c r="AW8" s="163">
        <v>-4.1025866449793202</v>
      </c>
      <c r="AX8" s="163">
        <v>3.03457701710074</v>
      </c>
      <c r="AY8" s="170">
        <v>-4.7344505548490199</v>
      </c>
      <c r="AZ8" s="163"/>
      <c r="BA8" s="171">
        <v>10.8471988380656</v>
      </c>
      <c r="BB8" s="172">
        <v>9.6098703581905394</v>
      </c>
      <c r="BC8" s="173">
        <v>10.2034065990094</v>
      </c>
      <c r="BD8" s="163"/>
      <c r="BE8" s="174">
        <v>0.98854109863300699</v>
      </c>
    </row>
    <row r="9" spans="1:57">
      <c r="A9" s="21" t="s">
        <v>20</v>
      </c>
      <c r="B9" s="3" t="s">
        <v>71</v>
      </c>
      <c r="C9" s="3"/>
      <c r="D9" s="24" t="s">
        <v>16</v>
      </c>
      <c r="E9" s="27" t="s">
        <v>17</v>
      </c>
      <c r="F9" s="3"/>
      <c r="G9" s="190">
        <v>48.119460688491898</v>
      </c>
      <c r="H9" s="185">
        <v>70.332524918911901</v>
      </c>
      <c r="I9" s="185">
        <v>81.274706837348006</v>
      </c>
      <c r="J9" s="185">
        <v>81.163564498551196</v>
      </c>
      <c r="K9" s="185">
        <v>103.830599948103</v>
      </c>
      <c r="L9" s="191">
        <v>76.944171378281297</v>
      </c>
      <c r="M9" s="185"/>
      <c r="N9" s="192">
        <v>135.44996384552101</v>
      </c>
      <c r="O9" s="193">
        <v>138.13591768369099</v>
      </c>
      <c r="P9" s="194">
        <v>136.79294076460599</v>
      </c>
      <c r="Q9" s="185"/>
      <c r="R9" s="195">
        <v>94.043819774374299</v>
      </c>
      <c r="S9" s="168"/>
      <c r="T9" s="169">
        <v>2.9264541036917802</v>
      </c>
      <c r="U9" s="163">
        <v>12.521027959238801</v>
      </c>
      <c r="V9" s="163">
        <v>11.9526078884226</v>
      </c>
      <c r="W9" s="163">
        <v>15.9861510706777</v>
      </c>
      <c r="X9" s="163">
        <v>63.141379227406503</v>
      </c>
      <c r="Y9" s="170">
        <v>21.949194981106</v>
      </c>
      <c r="Z9" s="163"/>
      <c r="AA9" s="171">
        <v>64.264359224300904</v>
      </c>
      <c r="AB9" s="172">
        <v>75.890666478631104</v>
      </c>
      <c r="AC9" s="173">
        <v>69.935846151120799</v>
      </c>
      <c r="AD9" s="163"/>
      <c r="AE9" s="174">
        <v>38.163322925169702</v>
      </c>
      <c r="AG9" s="190">
        <v>48.226953839167898</v>
      </c>
      <c r="AH9" s="185">
        <v>69.552532085324401</v>
      </c>
      <c r="AI9" s="185">
        <v>81.002570913789</v>
      </c>
      <c r="AJ9" s="185">
        <v>81.638642609710999</v>
      </c>
      <c r="AK9" s="185">
        <v>92.176069843123202</v>
      </c>
      <c r="AL9" s="191">
        <v>74.519300284776406</v>
      </c>
      <c r="AM9" s="185"/>
      <c r="AN9" s="192">
        <v>125.901773886672</v>
      </c>
      <c r="AO9" s="193">
        <v>128.696176126842</v>
      </c>
      <c r="AP9" s="194">
        <v>127.298975006757</v>
      </c>
      <c r="AQ9" s="185"/>
      <c r="AR9" s="195">
        <v>89.599137474940306</v>
      </c>
      <c r="AS9" s="168"/>
      <c r="AT9" s="169">
        <v>-2.57820686322356</v>
      </c>
      <c r="AU9" s="163">
        <v>2.2254602344616701</v>
      </c>
      <c r="AV9" s="163">
        <v>1.9399211932395799</v>
      </c>
      <c r="AW9" s="163">
        <v>2.0454124911822098</v>
      </c>
      <c r="AX9" s="163">
        <v>4.3604841449502398</v>
      </c>
      <c r="AY9" s="170">
        <v>1.98912006089847</v>
      </c>
      <c r="AZ9" s="163"/>
      <c r="BA9" s="171">
        <v>9.5449539753375205</v>
      </c>
      <c r="BB9" s="172">
        <v>14.125847799270099</v>
      </c>
      <c r="BC9" s="173">
        <v>11.8136258157038</v>
      </c>
      <c r="BD9" s="163"/>
      <c r="BE9" s="174">
        <v>5.7612450377257103</v>
      </c>
    </row>
    <row r="10" spans="1:57">
      <c r="A10" s="21" t="s">
        <v>21</v>
      </c>
      <c r="B10" s="3" t="str">
        <f t="shared" si="0"/>
        <v>Virginia Area</v>
      </c>
      <c r="C10" s="3"/>
      <c r="D10" s="24" t="s">
        <v>16</v>
      </c>
      <c r="E10" s="27" t="s">
        <v>17</v>
      </c>
      <c r="F10" s="3"/>
      <c r="G10" s="190">
        <v>42.858786385825297</v>
      </c>
      <c r="H10" s="185">
        <v>56.595887497740001</v>
      </c>
      <c r="I10" s="185">
        <v>59.530564545290098</v>
      </c>
      <c r="J10" s="185">
        <v>62.408226360513403</v>
      </c>
      <c r="K10" s="185">
        <v>66.558506147170405</v>
      </c>
      <c r="L10" s="191">
        <v>57.590394187307901</v>
      </c>
      <c r="M10" s="185"/>
      <c r="N10" s="192">
        <v>99.097459094196296</v>
      </c>
      <c r="O10" s="193">
        <v>104.19851315313601</v>
      </c>
      <c r="P10" s="194">
        <v>101.647986123666</v>
      </c>
      <c r="Q10" s="185"/>
      <c r="R10" s="195">
        <v>70.178277597696095</v>
      </c>
      <c r="S10" s="168"/>
      <c r="T10" s="169">
        <v>-9.0208316742607195</v>
      </c>
      <c r="U10" s="163">
        <v>-9.8599534388068495</v>
      </c>
      <c r="V10" s="163">
        <v>-10.394618754506199</v>
      </c>
      <c r="W10" s="163">
        <v>-4.1322340086716904</v>
      </c>
      <c r="X10" s="163">
        <v>-2.2247447444686799</v>
      </c>
      <c r="Y10" s="170">
        <v>-6.9810459207412201</v>
      </c>
      <c r="Z10" s="163"/>
      <c r="AA10" s="171">
        <v>26.882297224276801</v>
      </c>
      <c r="AB10" s="172">
        <v>54.878127387545</v>
      </c>
      <c r="AC10" s="173">
        <v>39.838007779774998</v>
      </c>
      <c r="AD10" s="163"/>
      <c r="AE10" s="174">
        <v>7.9773009095070204</v>
      </c>
      <c r="AG10" s="190">
        <v>40.212894756171202</v>
      </c>
      <c r="AH10" s="185">
        <v>55.542059958528398</v>
      </c>
      <c r="AI10" s="185">
        <v>60.007709970676103</v>
      </c>
      <c r="AJ10" s="185">
        <v>61.586058568611598</v>
      </c>
      <c r="AK10" s="185">
        <v>61.670181479179597</v>
      </c>
      <c r="AL10" s="191">
        <v>55.803787575739001</v>
      </c>
      <c r="AM10" s="185"/>
      <c r="AN10" s="192">
        <v>83.8163668568845</v>
      </c>
      <c r="AO10" s="193">
        <v>82.609804395728503</v>
      </c>
      <c r="AP10" s="194">
        <v>83.213085626306494</v>
      </c>
      <c r="AQ10" s="185"/>
      <c r="AR10" s="195">
        <v>63.635040874111901</v>
      </c>
      <c r="AS10" s="168"/>
      <c r="AT10" s="169">
        <v>-3.3813247441206502</v>
      </c>
      <c r="AU10" s="163">
        <v>-3.1849041825897699</v>
      </c>
      <c r="AV10" s="163">
        <v>-1.1503180826407999</v>
      </c>
      <c r="AW10" s="163">
        <v>1.4163204232494699E-2</v>
      </c>
      <c r="AX10" s="163">
        <v>-1.3705149314482299</v>
      </c>
      <c r="AY10" s="170">
        <v>-1.68997154609671</v>
      </c>
      <c r="AZ10" s="163"/>
      <c r="BA10" s="171">
        <v>6.6356753636703196</v>
      </c>
      <c r="BB10" s="172">
        <v>9.8469866118614195</v>
      </c>
      <c r="BC10" s="173">
        <v>8.2058757099886801</v>
      </c>
      <c r="BD10" s="163"/>
      <c r="BE10" s="174">
        <v>1.7866776976829799</v>
      </c>
    </row>
    <row r="11" spans="1:57">
      <c r="A11" s="34" t="s">
        <v>22</v>
      </c>
      <c r="B11" s="3" t="str">
        <f t="shared" si="0"/>
        <v>Washington, DC</v>
      </c>
      <c r="C11" s="3"/>
      <c r="D11" s="24" t="s">
        <v>16</v>
      </c>
      <c r="E11" s="27" t="s">
        <v>17</v>
      </c>
      <c r="F11" s="3"/>
      <c r="G11" s="190">
        <v>99.647819046112701</v>
      </c>
      <c r="H11" s="185">
        <v>159.853483410656</v>
      </c>
      <c r="I11" s="185">
        <v>192.71274479825601</v>
      </c>
      <c r="J11" s="185">
        <v>181.67772907001199</v>
      </c>
      <c r="K11" s="185">
        <v>146.298232461689</v>
      </c>
      <c r="L11" s="191">
        <v>156.038001757345</v>
      </c>
      <c r="M11" s="185"/>
      <c r="N11" s="192">
        <v>157.99402089483999</v>
      </c>
      <c r="O11" s="193">
        <v>184.03093640165801</v>
      </c>
      <c r="P11" s="194">
        <v>171.01247864824899</v>
      </c>
      <c r="Q11" s="185"/>
      <c r="R11" s="195">
        <v>160.316423726175</v>
      </c>
      <c r="S11" s="168"/>
      <c r="T11" s="169">
        <v>-16.997593810185801</v>
      </c>
      <c r="U11" s="163">
        <v>4.6156952606501296</v>
      </c>
      <c r="V11" s="163">
        <v>22.841608645478999</v>
      </c>
      <c r="W11" s="163">
        <v>30.250627658450501</v>
      </c>
      <c r="X11" s="163">
        <v>23.506250752365101</v>
      </c>
      <c r="Y11" s="170">
        <v>13.453939133301899</v>
      </c>
      <c r="Z11" s="163"/>
      <c r="AA11" s="171">
        <v>22.608118284198198</v>
      </c>
      <c r="AB11" s="172">
        <v>46.220524869221698</v>
      </c>
      <c r="AC11" s="173">
        <v>34.275156490778201</v>
      </c>
      <c r="AD11" s="163"/>
      <c r="AE11" s="174">
        <v>19.081721524275402</v>
      </c>
      <c r="AG11" s="190">
        <v>104.94691719826299</v>
      </c>
      <c r="AH11" s="185">
        <v>161.08929262442001</v>
      </c>
      <c r="AI11" s="185">
        <v>187.03135027853901</v>
      </c>
      <c r="AJ11" s="185">
        <v>168.65437994253401</v>
      </c>
      <c r="AK11" s="185">
        <v>128.32818751757301</v>
      </c>
      <c r="AL11" s="191">
        <v>150.010025512266</v>
      </c>
      <c r="AM11" s="185"/>
      <c r="AN11" s="192">
        <v>123.944199770666</v>
      </c>
      <c r="AO11" s="193">
        <v>134.95978490088501</v>
      </c>
      <c r="AP11" s="194">
        <v>129.451992335776</v>
      </c>
      <c r="AQ11" s="185"/>
      <c r="AR11" s="195">
        <v>144.136301747554</v>
      </c>
      <c r="AS11" s="168"/>
      <c r="AT11" s="169">
        <v>-7.5024074010562796</v>
      </c>
      <c r="AU11" s="163">
        <v>-4.0733053782832602</v>
      </c>
      <c r="AV11" s="163">
        <v>-0.98618179352150603</v>
      </c>
      <c r="AW11" s="163">
        <v>-4.0784494236730904</v>
      </c>
      <c r="AX11" s="163">
        <v>-5.5806047334868101</v>
      </c>
      <c r="AY11" s="170">
        <v>-4.0882525546869504</v>
      </c>
      <c r="AZ11" s="163"/>
      <c r="BA11" s="171">
        <v>-1.4540560789869099</v>
      </c>
      <c r="BB11" s="172">
        <v>1.7708400970970599</v>
      </c>
      <c r="BC11" s="173">
        <v>0.20106728025036699</v>
      </c>
      <c r="BD11" s="163"/>
      <c r="BE11" s="174">
        <v>-3.0230010818403099</v>
      </c>
    </row>
    <row r="12" spans="1:57">
      <c r="A12" s="21" t="s">
        <v>23</v>
      </c>
      <c r="B12" s="3" t="str">
        <f t="shared" si="0"/>
        <v>Arlington, VA</v>
      </c>
      <c r="C12" s="3"/>
      <c r="D12" s="24" t="s">
        <v>16</v>
      </c>
      <c r="E12" s="27" t="s">
        <v>17</v>
      </c>
      <c r="F12" s="3"/>
      <c r="G12" s="190">
        <v>131.74908158951499</v>
      </c>
      <c r="H12" s="185">
        <v>208.85441027266901</v>
      </c>
      <c r="I12" s="185">
        <v>236.00996512365199</v>
      </c>
      <c r="J12" s="185">
        <v>222.156021982667</v>
      </c>
      <c r="K12" s="185">
        <v>176.241387655886</v>
      </c>
      <c r="L12" s="191">
        <v>195.00217332487799</v>
      </c>
      <c r="M12" s="185"/>
      <c r="N12" s="192">
        <v>168.91894842528001</v>
      </c>
      <c r="O12" s="193">
        <v>193.70599027689701</v>
      </c>
      <c r="P12" s="194">
        <v>181.312469351088</v>
      </c>
      <c r="Q12" s="185"/>
      <c r="R12" s="195">
        <v>191.09082933236701</v>
      </c>
      <c r="S12" s="168"/>
      <c r="T12" s="169">
        <v>-7.4574031045584697</v>
      </c>
      <c r="U12" s="163">
        <v>11.657380544452501</v>
      </c>
      <c r="V12" s="163">
        <v>17.104705701294399</v>
      </c>
      <c r="W12" s="163">
        <v>19.4198610077338</v>
      </c>
      <c r="X12" s="163">
        <v>24.124301028774099</v>
      </c>
      <c r="Y12" s="170">
        <v>13.509305409778101</v>
      </c>
      <c r="Z12" s="163"/>
      <c r="AA12" s="171">
        <v>25.787735575653901</v>
      </c>
      <c r="AB12" s="172">
        <v>48.958588880319098</v>
      </c>
      <c r="AC12" s="173">
        <v>37.186942525284202</v>
      </c>
      <c r="AD12" s="163"/>
      <c r="AE12" s="174">
        <v>19.081007221287599</v>
      </c>
      <c r="AG12" s="190">
        <v>126.70009221094899</v>
      </c>
      <c r="AH12" s="185">
        <v>200.19669440921501</v>
      </c>
      <c r="AI12" s="185">
        <v>230.34074006552501</v>
      </c>
      <c r="AJ12" s="185">
        <v>202.629081061086</v>
      </c>
      <c r="AK12" s="185">
        <v>152.186389505389</v>
      </c>
      <c r="AL12" s="191">
        <v>182.41059945043301</v>
      </c>
      <c r="AM12" s="185"/>
      <c r="AN12" s="192">
        <v>124.780077150708</v>
      </c>
      <c r="AO12" s="193">
        <v>137.08536355950099</v>
      </c>
      <c r="AP12" s="194">
        <v>130.93272035510401</v>
      </c>
      <c r="AQ12" s="185"/>
      <c r="AR12" s="195">
        <v>167.70263399462499</v>
      </c>
      <c r="AS12" s="168"/>
      <c r="AT12" s="169">
        <v>-10.449326663492</v>
      </c>
      <c r="AU12" s="163">
        <v>-6.4192811968552403</v>
      </c>
      <c r="AV12" s="163">
        <v>-2.8682024997234801</v>
      </c>
      <c r="AW12" s="163">
        <v>-9.8707836182550004</v>
      </c>
      <c r="AX12" s="163">
        <v>-10.163082201360799</v>
      </c>
      <c r="AY12" s="170">
        <v>-7.5727871540190899</v>
      </c>
      <c r="AZ12" s="163"/>
      <c r="BA12" s="171">
        <v>-4.9177261988744698</v>
      </c>
      <c r="BB12" s="172">
        <v>0.50629693244825702</v>
      </c>
      <c r="BC12" s="173">
        <v>-2.1534156439044998</v>
      </c>
      <c r="BD12" s="163"/>
      <c r="BE12" s="174">
        <v>-6.4165617313475103</v>
      </c>
    </row>
    <row r="13" spans="1:57">
      <c r="A13" s="21" t="s">
        <v>24</v>
      </c>
      <c r="B13" s="3" t="str">
        <f t="shared" si="0"/>
        <v>Suburban Virginia Area</v>
      </c>
      <c r="C13" s="3"/>
      <c r="D13" s="24" t="s">
        <v>16</v>
      </c>
      <c r="E13" s="27" t="s">
        <v>17</v>
      </c>
      <c r="F13" s="3"/>
      <c r="G13" s="190">
        <v>64.622247135842798</v>
      </c>
      <c r="H13" s="185">
        <v>95.624222585924699</v>
      </c>
      <c r="I13" s="185">
        <v>114.03731914893601</v>
      </c>
      <c r="J13" s="185">
        <v>106.64867594108</v>
      </c>
      <c r="K13" s="185">
        <v>91.349067103109604</v>
      </c>
      <c r="L13" s="191">
        <v>94.456306382978696</v>
      </c>
      <c r="M13" s="185"/>
      <c r="N13" s="192">
        <v>110.889980360065</v>
      </c>
      <c r="O13" s="193">
        <v>122.804957446808</v>
      </c>
      <c r="P13" s="194">
        <v>116.847468903436</v>
      </c>
      <c r="Q13" s="185"/>
      <c r="R13" s="195">
        <v>100.85378138882299</v>
      </c>
      <c r="S13" s="168"/>
      <c r="T13" s="169">
        <v>-3.9574731502709302</v>
      </c>
      <c r="U13" s="163">
        <v>0.96582256210890405</v>
      </c>
      <c r="V13" s="163">
        <v>13.5434016424351</v>
      </c>
      <c r="W13" s="163">
        <v>10.2179478965715</v>
      </c>
      <c r="X13" s="163">
        <v>26.537014067988402</v>
      </c>
      <c r="Y13" s="170">
        <v>9.4808606058116691</v>
      </c>
      <c r="Z13" s="163"/>
      <c r="AA13" s="171">
        <v>33.674926102099597</v>
      </c>
      <c r="AB13" s="172">
        <v>54.2914050995929</v>
      </c>
      <c r="AC13" s="173">
        <v>43.769953152951999</v>
      </c>
      <c r="AD13" s="163"/>
      <c r="AE13" s="174">
        <v>18.865152109828799</v>
      </c>
      <c r="AG13" s="190">
        <v>69.008750818330597</v>
      </c>
      <c r="AH13" s="185">
        <v>95.805372749590802</v>
      </c>
      <c r="AI13" s="185">
        <v>107.918443535188</v>
      </c>
      <c r="AJ13" s="185">
        <v>103.50625695581</v>
      </c>
      <c r="AK13" s="185">
        <v>87.792254909983598</v>
      </c>
      <c r="AL13" s="191">
        <v>92.806215793780595</v>
      </c>
      <c r="AM13" s="185"/>
      <c r="AN13" s="192">
        <v>89.6281976268412</v>
      </c>
      <c r="AO13" s="193">
        <v>100.26631423895201</v>
      </c>
      <c r="AP13" s="194">
        <v>94.947255932896795</v>
      </c>
      <c r="AQ13" s="185"/>
      <c r="AR13" s="195">
        <v>93.417941547813797</v>
      </c>
      <c r="AS13" s="168"/>
      <c r="AT13" s="169">
        <v>2.0138675174640199</v>
      </c>
      <c r="AU13" s="163">
        <v>-2.8175505929966298</v>
      </c>
      <c r="AV13" s="163">
        <v>-2.4488585935218201</v>
      </c>
      <c r="AW13" s="163">
        <v>-3.3764970026021599</v>
      </c>
      <c r="AX13" s="163">
        <v>6.4019050949690701</v>
      </c>
      <c r="AY13" s="170">
        <v>-0.52717668146809504</v>
      </c>
      <c r="AZ13" s="163"/>
      <c r="BA13" s="171">
        <v>1.98779003916569</v>
      </c>
      <c r="BB13" s="172">
        <v>8.7225969285575005</v>
      </c>
      <c r="BC13" s="173">
        <v>5.4363545066996704</v>
      </c>
      <c r="BD13" s="163"/>
      <c r="BE13" s="174">
        <v>1.1339165919563801</v>
      </c>
    </row>
    <row r="14" spans="1:57">
      <c r="A14" s="21" t="s">
        <v>25</v>
      </c>
      <c r="B14" s="3" t="str">
        <f t="shared" si="0"/>
        <v>Alexandria, VA</v>
      </c>
      <c r="C14" s="3"/>
      <c r="D14" s="24" t="s">
        <v>16</v>
      </c>
      <c r="E14" s="27" t="s">
        <v>17</v>
      </c>
      <c r="F14" s="3"/>
      <c r="G14" s="190">
        <v>80.190841360102098</v>
      </c>
      <c r="H14" s="185">
        <v>127.76456887547801</v>
      </c>
      <c r="I14" s="185">
        <v>150.071913659046</v>
      </c>
      <c r="J14" s="185">
        <v>134.82679818962501</v>
      </c>
      <c r="K14" s="185">
        <v>115.60287455030701</v>
      </c>
      <c r="L14" s="191">
        <v>121.691399326911</v>
      </c>
      <c r="M14" s="185"/>
      <c r="N14" s="192">
        <v>130.140714865962</v>
      </c>
      <c r="O14" s="193">
        <v>149.00858767552501</v>
      </c>
      <c r="P14" s="194">
        <v>139.574651270743</v>
      </c>
      <c r="Q14" s="185"/>
      <c r="R14" s="195">
        <v>126.800899882292</v>
      </c>
      <c r="S14" s="168"/>
      <c r="T14" s="169">
        <v>-16.941794399250401</v>
      </c>
      <c r="U14" s="163">
        <v>-2.3001665976733401</v>
      </c>
      <c r="V14" s="163">
        <v>9.9436333116347004</v>
      </c>
      <c r="W14" s="163">
        <v>5.5125727260373196</v>
      </c>
      <c r="X14" s="163">
        <v>17.483028153777799</v>
      </c>
      <c r="Y14" s="170">
        <v>3.12802459044994</v>
      </c>
      <c r="Z14" s="163"/>
      <c r="AA14" s="171">
        <v>22.679390650427401</v>
      </c>
      <c r="AB14" s="172">
        <v>42.226650789259999</v>
      </c>
      <c r="AC14" s="173">
        <v>32.392132316998499</v>
      </c>
      <c r="AD14" s="163"/>
      <c r="AE14" s="174">
        <v>10.832754290152501</v>
      </c>
      <c r="AG14" s="190">
        <v>75.380899965184994</v>
      </c>
      <c r="AH14" s="185">
        <v>119.98966635719999</v>
      </c>
      <c r="AI14" s="185">
        <v>137.16583584774199</v>
      </c>
      <c r="AJ14" s="185">
        <v>125.109088139723</v>
      </c>
      <c r="AK14" s="185">
        <v>101.29317976093699</v>
      </c>
      <c r="AL14" s="191">
        <v>111.787734014158</v>
      </c>
      <c r="AM14" s="185"/>
      <c r="AN14" s="192">
        <v>99.987453290008105</v>
      </c>
      <c r="AO14" s="193">
        <v>108.561437565277</v>
      </c>
      <c r="AP14" s="194">
        <v>104.274445427643</v>
      </c>
      <c r="AQ14" s="185"/>
      <c r="AR14" s="195">
        <v>109.641080132296</v>
      </c>
      <c r="AS14" s="168"/>
      <c r="AT14" s="169">
        <v>-17.085742561213699</v>
      </c>
      <c r="AU14" s="163">
        <v>-13.073643329762399</v>
      </c>
      <c r="AV14" s="163">
        <v>-13.1644147349108</v>
      </c>
      <c r="AW14" s="163">
        <v>-16.741766912908901</v>
      </c>
      <c r="AX14" s="163">
        <v>-13.9521647328552</v>
      </c>
      <c r="AY14" s="170">
        <v>-14.652078233997001</v>
      </c>
      <c r="AZ14" s="163"/>
      <c r="BA14" s="171">
        <v>-3.9542107189231701</v>
      </c>
      <c r="BB14" s="172">
        <v>-3.1455681925605101</v>
      </c>
      <c r="BC14" s="173">
        <v>-3.5349591145378501</v>
      </c>
      <c r="BD14" s="163"/>
      <c r="BE14" s="174">
        <v>-11.892965605285999</v>
      </c>
    </row>
    <row r="15" spans="1:57">
      <c r="A15" s="21" t="s">
        <v>26</v>
      </c>
      <c r="B15" s="3" t="str">
        <f t="shared" si="0"/>
        <v>Fairfax/Tysons Corner, VA</v>
      </c>
      <c r="C15" s="3"/>
      <c r="D15" s="24" t="s">
        <v>16</v>
      </c>
      <c r="E15" s="27" t="s">
        <v>17</v>
      </c>
      <c r="F15" s="3"/>
      <c r="G15" s="190">
        <v>71.838131931608103</v>
      </c>
      <c r="H15" s="185">
        <v>134.83041474121899</v>
      </c>
      <c r="I15" s="185">
        <v>172.55291936229199</v>
      </c>
      <c r="J15" s="185">
        <v>161.81212338262401</v>
      </c>
      <c r="K15" s="185">
        <v>120.413249768946</v>
      </c>
      <c r="L15" s="191">
        <v>132.28936783733801</v>
      </c>
      <c r="M15" s="185"/>
      <c r="N15" s="192">
        <v>113.068972966728</v>
      </c>
      <c r="O15" s="193">
        <v>132.583527033271</v>
      </c>
      <c r="P15" s="194">
        <v>122.82625</v>
      </c>
      <c r="Q15" s="185"/>
      <c r="R15" s="195">
        <v>129.585619883813</v>
      </c>
      <c r="S15" s="168"/>
      <c r="T15" s="169">
        <v>-11.9013842063976</v>
      </c>
      <c r="U15" s="163">
        <v>19.007413137017501</v>
      </c>
      <c r="V15" s="163">
        <v>39.927501229347698</v>
      </c>
      <c r="W15" s="163">
        <v>46.239057338293101</v>
      </c>
      <c r="X15" s="163">
        <v>34.743158878848199</v>
      </c>
      <c r="Y15" s="170">
        <v>27.650871323219299</v>
      </c>
      <c r="Z15" s="163"/>
      <c r="AA15" s="171">
        <v>25.150110952130198</v>
      </c>
      <c r="AB15" s="172">
        <v>49.118328798666901</v>
      </c>
      <c r="AC15" s="173">
        <v>37.038280668827497</v>
      </c>
      <c r="AD15" s="163"/>
      <c r="AE15" s="174">
        <v>30.063698931335399</v>
      </c>
      <c r="AG15" s="190">
        <v>73.215523336413995</v>
      </c>
      <c r="AH15" s="185">
        <v>127.71728483133001</v>
      </c>
      <c r="AI15" s="185">
        <v>164.14512563539699</v>
      </c>
      <c r="AJ15" s="185">
        <v>153.07274000693101</v>
      </c>
      <c r="AK15" s="185">
        <v>108.549477530036</v>
      </c>
      <c r="AL15" s="191">
        <v>125.34003026802201</v>
      </c>
      <c r="AM15" s="185"/>
      <c r="AN15" s="192">
        <v>92.487305914972197</v>
      </c>
      <c r="AO15" s="193">
        <v>98.4409450092421</v>
      </c>
      <c r="AP15" s="194">
        <v>95.464125462107205</v>
      </c>
      <c r="AQ15" s="185"/>
      <c r="AR15" s="195">
        <v>116.804057466332</v>
      </c>
      <c r="AS15" s="168"/>
      <c r="AT15" s="169">
        <v>-2.57557686129543</v>
      </c>
      <c r="AU15" s="163">
        <v>-1.0150336211976601</v>
      </c>
      <c r="AV15" s="163">
        <v>4.3598780362277498</v>
      </c>
      <c r="AW15" s="163">
        <v>1.8114890878741701</v>
      </c>
      <c r="AX15" s="163">
        <v>4.1207359082560497</v>
      </c>
      <c r="AY15" s="170">
        <v>1.72576236519582</v>
      </c>
      <c r="AZ15" s="163"/>
      <c r="BA15" s="171">
        <v>1.20798323645287</v>
      </c>
      <c r="BB15" s="172">
        <v>3.6982381038681198</v>
      </c>
      <c r="BC15" s="173">
        <v>2.4768137490351201</v>
      </c>
      <c r="BD15" s="163"/>
      <c r="BE15" s="174">
        <v>1.9001569979808399</v>
      </c>
    </row>
    <row r="16" spans="1:57">
      <c r="A16" s="21" t="s">
        <v>27</v>
      </c>
      <c r="B16" s="3" t="str">
        <f t="shared" si="0"/>
        <v>I-95 Fredericksburg, VA</v>
      </c>
      <c r="C16" s="3"/>
      <c r="D16" s="24" t="s">
        <v>16</v>
      </c>
      <c r="E16" s="27" t="s">
        <v>17</v>
      </c>
      <c r="F16" s="3"/>
      <c r="G16" s="190">
        <v>48.377920901458197</v>
      </c>
      <c r="H16" s="185">
        <v>56.670844012372903</v>
      </c>
      <c r="I16" s="185">
        <v>61.472464648696402</v>
      </c>
      <c r="J16" s="185">
        <v>66.753026955368895</v>
      </c>
      <c r="K16" s="185">
        <v>66.320501546619496</v>
      </c>
      <c r="L16" s="191">
        <v>59.9189516129032</v>
      </c>
      <c r="M16" s="185"/>
      <c r="N16" s="192">
        <v>95.150523641184193</v>
      </c>
      <c r="O16" s="193">
        <v>107.63342355280599</v>
      </c>
      <c r="P16" s="194">
        <v>101.391973596995</v>
      </c>
      <c r="Q16" s="185"/>
      <c r="R16" s="195">
        <v>71.768386465500896</v>
      </c>
      <c r="S16" s="168"/>
      <c r="T16" s="169">
        <v>-5.3287445520566301</v>
      </c>
      <c r="U16" s="163">
        <v>-7.3944035148970499</v>
      </c>
      <c r="V16" s="163">
        <v>-4.3631617512735597</v>
      </c>
      <c r="W16" s="163">
        <v>-4.71780858199339E-2</v>
      </c>
      <c r="X16" s="163">
        <v>4.2688412572324301</v>
      </c>
      <c r="Y16" s="170">
        <v>-2.4005835932993498</v>
      </c>
      <c r="Z16" s="163"/>
      <c r="AA16" s="171">
        <v>38.237736952127399</v>
      </c>
      <c r="AB16" s="172">
        <v>65.947828765822393</v>
      </c>
      <c r="AC16" s="173">
        <v>51.681219369522999</v>
      </c>
      <c r="AD16" s="163"/>
      <c r="AE16" s="174">
        <v>14.007379197774</v>
      </c>
      <c r="AG16" s="190">
        <v>48.362825342465698</v>
      </c>
      <c r="AH16" s="185">
        <v>58.591973873177103</v>
      </c>
      <c r="AI16" s="185">
        <v>66.129411179849697</v>
      </c>
      <c r="AJ16" s="185">
        <v>70.121089538223501</v>
      </c>
      <c r="AK16" s="185">
        <v>69.532220227574001</v>
      </c>
      <c r="AL16" s="191">
        <v>62.547504032257997</v>
      </c>
      <c r="AM16" s="185"/>
      <c r="AN16" s="192">
        <v>95.620690178965901</v>
      </c>
      <c r="AO16" s="193">
        <v>100.605430015466</v>
      </c>
      <c r="AP16" s="194">
        <v>98.113060097216007</v>
      </c>
      <c r="AQ16" s="185"/>
      <c r="AR16" s="195">
        <v>72.709091479388903</v>
      </c>
      <c r="AS16" s="168"/>
      <c r="AT16" s="169">
        <v>-2.8699097362043098</v>
      </c>
      <c r="AU16" s="163">
        <v>-5.5120590484070302</v>
      </c>
      <c r="AV16" s="163">
        <v>-2.9690608752193901</v>
      </c>
      <c r="AW16" s="163">
        <v>-2.31116402554377</v>
      </c>
      <c r="AX16" s="163">
        <v>-2.1386360157533399</v>
      </c>
      <c r="AY16" s="170">
        <v>-3.1132038061963301</v>
      </c>
      <c r="AZ16" s="163"/>
      <c r="BA16" s="171">
        <v>14.301065871044999</v>
      </c>
      <c r="BB16" s="172">
        <v>18.792743856942501</v>
      </c>
      <c r="BC16" s="173">
        <v>16.560685811438798</v>
      </c>
      <c r="BD16" s="163"/>
      <c r="BE16" s="174">
        <v>3.6304551851399798</v>
      </c>
    </row>
    <row r="17" spans="1:70">
      <c r="A17" s="21" t="s">
        <v>28</v>
      </c>
      <c r="B17" s="3" t="str">
        <f t="shared" si="0"/>
        <v>Dulles Airport Area, VA</v>
      </c>
      <c r="C17" s="3"/>
      <c r="D17" s="24" t="s">
        <v>16</v>
      </c>
      <c r="E17" s="27" t="s">
        <v>17</v>
      </c>
      <c r="F17" s="3"/>
      <c r="G17" s="190">
        <v>65.250297844787696</v>
      </c>
      <c r="H17" s="185">
        <v>108.48124040329201</v>
      </c>
      <c r="I17" s="185">
        <v>129.93589584682201</v>
      </c>
      <c r="J17" s="185">
        <v>124.820904634168</v>
      </c>
      <c r="K17" s="185">
        <v>95.570840810285802</v>
      </c>
      <c r="L17" s="191">
        <v>104.811835907871</v>
      </c>
      <c r="M17" s="185"/>
      <c r="N17" s="192">
        <v>78.216150217371094</v>
      </c>
      <c r="O17" s="193">
        <v>90.588736472111705</v>
      </c>
      <c r="P17" s="194">
        <v>84.4024433447414</v>
      </c>
      <c r="Q17" s="185"/>
      <c r="R17" s="195">
        <v>98.9805808898344</v>
      </c>
      <c r="S17" s="168"/>
      <c r="T17" s="169">
        <v>-0.70799626057376897</v>
      </c>
      <c r="U17" s="163">
        <v>20.1857765708248</v>
      </c>
      <c r="V17" s="163">
        <v>26.548863882167002</v>
      </c>
      <c r="W17" s="163">
        <v>24.782003471731901</v>
      </c>
      <c r="X17" s="163">
        <v>34.218425229750203</v>
      </c>
      <c r="Y17" s="170">
        <v>21.905426893168599</v>
      </c>
      <c r="Z17" s="163"/>
      <c r="AA17" s="171">
        <v>17.569181753418299</v>
      </c>
      <c r="AB17" s="172">
        <v>47.841122860579198</v>
      </c>
      <c r="AC17" s="173">
        <v>32.082979318838703</v>
      </c>
      <c r="AD17" s="163"/>
      <c r="AE17" s="174">
        <v>24.237740863948101</v>
      </c>
      <c r="AG17" s="190">
        <v>63.5875349181389</v>
      </c>
      <c r="AH17" s="185">
        <v>104.016032975672</v>
      </c>
      <c r="AI17" s="185">
        <v>129.02439667930801</v>
      </c>
      <c r="AJ17" s="185">
        <v>126.111918878919</v>
      </c>
      <c r="AK17" s="185">
        <v>95.949759966700498</v>
      </c>
      <c r="AL17" s="191">
        <v>103.737928683748</v>
      </c>
      <c r="AM17" s="185"/>
      <c r="AN17" s="192">
        <v>78.525811442049701</v>
      </c>
      <c r="AO17" s="193">
        <v>78.979586300989695</v>
      </c>
      <c r="AP17" s="194">
        <v>78.752698871519698</v>
      </c>
      <c r="AQ17" s="185"/>
      <c r="AR17" s="195">
        <v>96.599291594539906</v>
      </c>
      <c r="AS17" s="168"/>
      <c r="AT17" s="169">
        <v>-4.2961437622984899</v>
      </c>
      <c r="AU17" s="163">
        <v>-1.70897715884783</v>
      </c>
      <c r="AV17" s="163">
        <v>3.93968646350773</v>
      </c>
      <c r="AW17" s="163">
        <v>4.9563636116627299</v>
      </c>
      <c r="AX17" s="163">
        <v>7.3278316075741898</v>
      </c>
      <c r="AY17" s="170">
        <v>2.5168035994436799</v>
      </c>
      <c r="AZ17" s="163"/>
      <c r="BA17" s="171">
        <v>6.6568696414000401</v>
      </c>
      <c r="BB17" s="172">
        <v>5.7918739147351097</v>
      </c>
      <c r="BC17" s="173">
        <v>6.22136484526371</v>
      </c>
      <c r="BD17" s="163"/>
      <c r="BE17" s="174">
        <v>3.3564295639708899</v>
      </c>
    </row>
    <row r="18" spans="1:70">
      <c r="A18" s="21" t="s">
        <v>29</v>
      </c>
      <c r="B18" s="3" t="str">
        <f t="shared" si="0"/>
        <v>Williamsburg, VA</v>
      </c>
      <c r="C18" s="3"/>
      <c r="D18" s="24" t="s">
        <v>16</v>
      </c>
      <c r="E18" s="27" t="s">
        <v>17</v>
      </c>
      <c r="F18" s="3"/>
      <c r="G18" s="190">
        <v>48.245050158394903</v>
      </c>
      <c r="H18" s="185">
        <v>60.642307286166798</v>
      </c>
      <c r="I18" s="185">
        <v>58.5091525871172</v>
      </c>
      <c r="J18" s="185">
        <v>61.07017687434</v>
      </c>
      <c r="K18" s="185">
        <v>71.290955649419203</v>
      </c>
      <c r="L18" s="191">
        <v>59.951528511087602</v>
      </c>
      <c r="M18" s="185"/>
      <c r="N18" s="192">
        <v>118.463133579725</v>
      </c>
      <c r="O18" s="193">
        <v>125.75084081309301</v>
      </c>
      <c r="P18" s="194">
        <v>122.10698719640899</v>
      </c>
      <c r="Q18" s="185"/>
      <c r="R18" s="195">
        <v>77.710230992608203</v>
      </c>
      <c r="S18" s="168"/>
      <c r="T18" s="169">
        <v>-37.148523335795801</v>
      </c>
      <c r="U18" s="163">
        <v>-40.141128599990097</v>
      </c>
      <c r="V18" s="163">
        <v>-39.608037064227297</v>
      </c>
      <c r="W18" s="163">
        <v>-31.000083596805201</v>
      </c>
      <c r="X18" s="163">
        <v>-31.929588283987599</v>
      </c>
      <c r="Y18" s="170">
        <v>-35.975264941200699</v>
      </c>
      <c r="Z18" s="163"/>
      <c r="AA18" s="171">
        <v>-9.2638712989173992</v>
      </c>
      <c r="AB18" s="172">
        <v>9.6261324427725494</v>
      </c>
      <c r="AC18" s="173">
        <v>-0.42920138471251201</v>
      </c>
      <c r="AD18" s="163"/>
      <c r="AE18" s="174">
        <v>-23.755517992664402</v>
      </c>
      <c r="AG18" s="190">
        <v>42.0093971092925</v>
      </c>
      <c r="AH18" s="185">
        <v>50.829590153115099</v>
      </c>
      <c r="AI18" s="185">
        <v>51.779818175818299</v>
      </c>
      <c r="AJ18" s="185">
        <v>50.868541446673703</v>
      </c>
      <c r="AK18" s="185">
        <v>57.052544218584998</v>
      </c>
      <c r="AL18" s="191">
        <v>50.507978220696899</v>
      </c>
      <c r="AM18" s="185"/>
      <c r="AN18" s="192">
        <v>101.398517027455</v>
      </c>
      <c r="AO18" s="193">
        <v>116.692748482048</v>
      </c>
      <c r="AP18" s="194">
        <v>109.045632754751</v>
      </c>
      <c r="AQ18" s="185"/>
      <c r="AR18" s="195">
        <v>67.233022373284001</v>
      </c>
      <c r="AS18" s="168"/>
      <c r="AT18" s="169">
        <v>-15.218430214943099</v>
      </c>
      <c r="AU18" s="163">
        <v>-15.917093835774301</v>
      </c>
      <c r="AV18" s="163">
        <v>-16.830278658949201</v>
      </c>
      <c r="AW18" s="163">
        <v>-15.8181098601892</v>
      </c>
      <c r="AX18" s="163">
        <v>-15.9786409477258</v>
      </c>
      <c r="AY18" s="170">
        <v>-15.985067267408199</v>
      </c>
      <c r="AZ18" s="163"/>
      <c r="BA18" s="171">
        <v>-1.1071075305409199</v>
      </c>
      <c r="BB18" s="172">
        <v>4.8091422304162998</v>
      </c>
      <c r="BC18" s="173">
        <v>1.97279704883968</v>
      </c>
      <c r="BD18" s="163"/>
      <c r="BE18" s="174">
        <v>-8.5196185124257493</v>
      </c>
    </row>
    <row r="19" spans="1:70">
      <c r="A19" s="21" t="s">
        <v>30</v>
      </c>
      <c r="B19" s="3" t="str">
        <f t="shared" si="0"/>
        <v>Virginia Beach, VA</v>
      </c>
      <c r="C19" s="3"/>
      <c r="D19" s="24" t="s">
        <v>16</v>
      </c>
      <c r="E19" s="27" t="s">
        <v>17</v>
      </c>
      <c r="F19" s="3"/>
      <c r="G19" s="190">
        <v>41.910526718577898</v>
      </c>
      <c r="H19" s="185">
        <v>46.310261428346699</v>
      </c>
      <c r="I19" s="185">
        <v>54.571509438414303</v>
      </c>
      <c r="J19" s="185">
        <v>63.104847601069601</v>
      </c>
      <c r="K19" s="185">
        <v>89.500296035865901</v>
      </c>
      <c r="L19" s="191">
        <v>59.0794882444549</v>
      </c>
      <c r="M19" s="185"/>
      <c r="N19" s="192">
        <v>125.306835173824</v>
      </c>
      <c r="O19" s="193">
        <v>140.32167136227699</v>
      </c>
      <c r="P19" s="194">
        <v>132.81425326805001</v>
      </c>
      <c r="Q19" s="185"/>
      <c r="R19" s="195">
        <v>80.146563965482301</v>
      </c>
      <c r="S19" s="168"/>
      <c r="T19" s="169">
        <v>-32.571571018420201</v>
      </c>
      <c r="U19" s="163">
        <v>-41.122713857896201</v>
      </c>
      <c r="V19" s="163">
        <v>-34.868444115801502</v>
      </c>
      <c r="W19" s="163">
        <v>-8.9121459284846303</v>
      </c>
      <c r="X19" s="163">
        <v>54.162629733868599</v>
      </c>
      <c r="Y19" s="170">
        <v>-16.0641995302054</v>
      </c>
      <c r="Z19" s="163"/>
      <c r="AA19" s="171">
        <v>41.536921735715403</v>
      </c>
      <c r="AB19" s="172">
        <v>46.817758501150401</v>
      </c>
      <c r="AC19" s="173">
        <v>44.278340369494998</v>
      </c>
      <c r="AD19" s="163"/>
      <c r="AE19" s="174">
        <v>4.6610202487552002</v>
      </c>
      <c r="AG19" s="190">
        <v>44.6586766281264</v>
      </c>
      <c r="AH19" s="185">
        <v>51.275931591159299</v>
      </c>
      <c r="AI19" s="185">
        <v>56.571846612002503</v>
      </c>
      <c r="AJ19" s="185">
        <v>62.5721576628126</v>
      </c>
      <c r="AK19" s="185">
        <v>72.540829233522103</v>
      </c>
      <c r="AL19" s="191">
        <v>57.523888345524597</v>
      </c>
      <c r="AM19" s="185"/>
      <c r="AN19" s="192">
        <v>126.56435717712699</v>
      </c>
      <c r="AO19" s="193">
        <v>136.742777530674</v>
      </c>
      <c r="AP19" s="194">
        <v>131.653567353901</v>
      </c>
      <c r="AQ19" s="185"/>
      <c r="AR19" s="195">
        <v>78.703796633632194</v>
      </c>
      <c r="AS19" s="168"/>
      <c r="AT19" s="169">
        <v>-10.070274221085899</v>
      </c>
      <c r="AU19" s="163">
        <v>-10.7024423447407</v>
      </c>
      <c r="AV19" s="163">
        <v>-11.0401702016822</v>
      </c>
      <c r="AW19" s="163">
        <v>-8.1521181212647106E-2</v>
      </c>
      <c r="AX19" s="163">
        <v>17.5128828770372</v>
      </c>
      <c r="AY19" s="170">
        <v>-2.5107558846396998</v>
      </c>
      <c r="AZ19" s="163"/>
      <c r="BA19" s="171">
        <v>21.206967348189998</v>
      </c>
      <c r="BB19" s="172">
        <v>15.115941263113401</v>
      </c>
      <c r="BC19" s="173">
        <v>17.9654264716327</v>
      </c>
      <c r="BD19" s="163"/>
      <c r="BE19" s="174">
        <v>6.3084822275483798</v>
      </c>
    </row>
    <row r="20" spans="1:70">
      <c r="A20" s="34" t="s">
        <v>31</v>
      </c>
      <c r="B20" s="3" t="str">
        <f t="shared" si="0"/>
        <v>Norfolk/Portsmouth, VA</v>
      </c>
      <c r="C20" s="3"/>
      <c r="D20" s="24" t="s">
        <v>16</v>
      </c>
      <c r="E20" s="27" t="s">
        <v>17</v>
      </c>
      <c r="F20" s="3"/>
      <c r="G20" s="190">
        <v>51.126984380484302</v>
      </c>
      <c r="H20" s="185">
        <v>60.330369778869702</v>
      </c>
      <c r="I20" s="185">
        <v>67.929765338715299</v>
      </c>
      <c r="J20" s="185">
        <v>73.670228922428905</v>
      </c>
      <c r="K20" s="185">
        <v>73.702631519831499</v>
      </c>
      <c r="L20" s="191">
        <v>65.351995988065894</v>
      </c>
      <c r="M20" s="185"/>
      <c r="N20" s="192">
        <v>80.911218322218303</v>
      </c>
      <c r="O20" s="193">
        <v>86.623270340470299</v>
      </c>
      <c r="P20" s="194">
        <v>83.767244331344301</v>
      </c>
      <c r="Q20" s="185"/>
      <c r="R20" s="195">
        <v>70.613495514716902</v>
      </c>
      <c r="S20" s="168"/>
      <c r="T20" s="169">
        <v>1.7023611783028201</v>
      </c>
      <c r="U20" s="163">
        <v>0.72228140679796804</v>
      </c>
      <c r="V20" s="163">
        <v>-1.3347202485224701</v>
      </c>
      <c r="W20" s="163">
        <v>4.1958791382147904</v>
      </c>
      <c r="X20" s="163">
        <v>17.0274531057686</v>
      </c>
      <c r="Y20" s="170">
        <v>4.49626715162323</v>
      </c>
      <c r="Z20" s="163"/>
      <c r="AA20" s="171">
        <v>12.185896075440001</v>
      </c>
      <c r="AB20" s="172">
        <v>16.774099602371599</v>
      </c>
      <c r="AC20" s="173">
        <v>14.5122645378197</v>
      </c>
      <c r="AD20" s="163"/>
      <c r="AE20" s="174">
        <v>7.6887684582438904</v>
      </c>
      <c r="AG20" s="190">
        <v>54.8279538302913</v>
      </c>
      <c r="AH20" s="185">
        <v>66.163446867321795</v>
      </c>
      <c r="AI20" s="185">
        <v>74.948349034749</v>
      </c>
      <c r="AJ20" s="185">
        <v>78.959990904703403</v>
      </c>
      <c r="AK20" s="185">
        <v>79.327057858020297</v>
      </c>
      <c r="AL20" s="191">
        <v>70.845359699017095</v>
      </c>
      <c r="AM20" s="185"/>
      <c r="AN20" s="192">
        <v>94.317709165496595</v>
      </c>
      <c r="AO20" s="193">
        <v>92.036873578448507</v>
      </c>
      <c r="AP20" s="194">
        <v>93.177291371972601</v>
      </c>
      <c r="AQ20" s="185"/>
      <c r="AR20" s="195">
        <v>77.225911605575803</v>
      </c>
      <c r="AS20" s="168"/>
      <c r="AT20" s="169">
        <v>1.63947728822941</v>
      </c>
      <c r="AU20" s="163">
        <v>-3.10728182642967</v>
      </c>
      <c r="AV20" s="163">
        <v>-5.3857220792514502</v>
      </c>
      <c r="AW20" s="163">
        <v>-1.91935076987842</v>
      </c>
      <c r="AX20" s="163">
        <v>2.8306956640205301</v>
      </c>
      <c r="AY20" s="170">
        <v>-1.3548577445243299</v>
      </c>
      <c r="AZ20" s="163"/>
      <c r="BA20" s="171">
        <v>5.5872773649819996</v>
      </c>
      <c r="BB20" s="172">
        <v>4.0023890787439198</v>
      </c>
      <c r="BC20" s="173">
        <v>4.7985401129365401</v>
      </c>
      <c r="BD20" s="163"/>
      <c r="BE20" s="174">
        <v>0.683100769371073</v>
      </c>
    </row>
    <row r="21" spans="1:70">
      <c r="A21" s="35" t="s">
        <v>32</v>
      </c>
      <c r="B21" s="3" t="str">
        <f t="shared" si="0"/>
        <v>Newport News/Hampton, VA</v>
      </c>
      <c r="C21" s="3"/>
      <c r="D21" s="24" t="s">
        <v>16</v>
      </c>
      <c r="E21" s="27" t="s">
        <v>17</v>
      </c>
      <c r="F21" s="3"/>
      <c r="G21" s="190">
        <v>42.438305375583496</v>
      </c>
      <c r="H21" s="185">
        <v>47.994972782571701</v>
      </c>
      <c r="I21" s="185">
        <v>51.947209520441298</v>
      </c>
      <c r="J21" s="185">
        <v>48.380041208091598</v>
      </c>
      <c r="K21" s="185">
        <v>47.489347008063298</v>
      </c>
      <c r="L21" s="191">
        <v>47.649975178950299</v>
      </c>
      <c r="M21" s="185"/>
      <c r="N21" s="192">
        <v>65.044803663884494</v>
      </c>
      <c r="O21" s="193">
        <v>70.373824954024599</v>
      </c>
      <c r="P21" s="194">
        <v>67.709314308954504</v>
      </c>
      <c r="Q21" s="185"/>
      <c r="R21" s="195">
        <v>53.381214930380096</v>
      </c>
      <c r="S21" s="168"/>
      <c r="T21" s="169">
        <v>-4.5148033595498003</v>
      </c>
      <c r="U21" s="163">
        <v>-7.8089837649006499</v>
      </c>
      <c r="V21" s="163">
        <v>-2.4352644185644499</v>
      </c>
      <c r="W21" s="163">
        <v>-15.155891733533499</v>
      </c>
      <c r="X21" s="163">
        <v>-11.4160240825203</v>
      </c>
      <c r="Y21" s="170">
        <v>-8.49944076533348</v>
      </c>
      <c r="Z21" s="163"/>
      <c r="AA21" s="171">
        <v>2.4193806672838698</v>
      </c>
      <c r="AB21" s="172">
        <v>11.426705950825101</v>
      </c>
      <c r="AC21" s="173">
        <v>6.9105546841518697</v>
      </c>
      <c r="AD21" s="163"/>
      <c r="AE21" s="174">
        <v>-3.4563405099871498</v>
      </c>
      <c r="AG21" s="190">
        <v>39.601790334559297</v>
      </c>
      <c r="AH21" s="185">
        <v>47.590596965624499</v>
      </c>
      <c r="AI21" s="185">
        <v>50.729674020370602</v>
      </c>
      <c r="AJ21" s="185">
        <v>51.170845338803197</v>
      </c>
      <c r="AK21" s="185">
        <v>51.543297991229302</v>
      </c>
      <c r="AL21" s="191">
        <v>48.127240930117402</v>
      </c>
      <c r="AM21" s="185"/>
      <c r="AN21" s="192">
        <v>68.526720848069004</v>
      </c>
      <c r="AO21" s="193">
        <v>73.478487844815305</v>
      </c>
      <c r="AP21" s="194">
        <v>71.002604346442197</v>
      </c>
      <c r="AQ21" s="185"/>
      <c r="AR21" s="195">
        <v>54.6630590490673</v>
      </c>
      <c r="AS21" s="168"/>
      <c r="AT21" s="169">
        <v>-1.4544508400589999</v>
      </c>
      <c r="AU21" s="163">
        <v>-6.4201288390945699</v>
      </c>
      <c r="AV21" s="163">
        <v>-7.54599110370145</v>
      </c>
      <c r="AW21" s="163">
        <v>-6.8625953042328902</v>
      </c>
      <c r="AX21" s="163">
        <v>-2.76706424121857</v>
      </c>
      <c r="AY21" s="170">
        <v>-5.2103616707602303</v>
      </c>
      <c r="AZ21" s="163"/>
      <c r="BA21" s="171">
        <v>7.8150969860992996</v>
      </c>
      <c r="BB21" s="172">
        <v>7.7235899678048003</v>
      </c>
      <c r="BC21" s="173">
        <v>7.7677286367097</v>
      </c>
      <c r="BD21" s="163"/>
      <c r="BE21" s="174">
        <v>-0.77578640566844803</v>
      </c>
    </row>
    <row r="22" spans="1:70">
      <c r="A22" s="36" t="s">
        <v>33</v>
      </c>
      <c r="B22" s="3" t="str">
        <f t="shared" si="0"/>
        <v>Chesapeake/Suffolk, VA</v>
      </c>
      <c r="C22" s="3"/>
      <c r="D22" s="25" t="s">
        <v>16</v>
      </c>
      <c r="E22" s="28" t="s">
        <v>17</v>
      </c>
      <c r="F22" s="3"/>
      <c r="G22" s="196">
        <v>47.071040689886097</v>
      </c>
      <c r="H22" s="197">
        <v>61.976627260549201</v>
      </c>
      <c r="I22" s="197">
        <v>67.437596148693899</v>
      </c>
      <c r="J22" s="197">
        <v>65.760264149363607</v>
      </c>
      <c r="K22" s="197">
        <v>60.947236386470102</v>
      </c>
      <c r="L22" s="198">
        <v>60.638552926992602</v>
      </c>
      <c r="M22" s="185"/>
      <c r="N22" s="199">
        <v>68.205685599464104</v>
      </c>
      <c r="O22" s="200">
        <v>74.392297454789002</v>
      </c>
      <c r="P22" s="201">
        <v>71.298991527126503</v>
      </c>
      <c r="Q22" s="185"/>
      <c r="R22" s="202">
        <v>63.684392527030901</v>
      </c>
      <c r="S22" s="168"/>
      <c r="T22" s="175">
        <v>-4.6062317066925198</v>
      </c>
      <c r="U22" s="176">
        <v>-6.7951810241617601</v>
      </c>
      <c r="V22" s="176">
        <v>-6.0256039484495103</v>
      </c>
      <c r="W22" s="176">
        <v>1.8585276308504199</v>
      </c>
      <c r="X22" s="176">
        <v>11.339981374377</v>
      </c>
      <c r="Y22" s="177">
        <v>-1.20823410410889</v>
      </c>
      <c r="Z22" s="163"/>
      <c r="AA22" s="178">
        <v>8.3065282216091205</v>
      </c>
      <c r="AB22" s="179">
        <v>20.003775967963101</v>
      </c>
      <c r="AC22" s="180">
        <v>14.109143973482199</v>
      </c>
      <c r="AD22" s="163"/>
      <c r="AE22" s="181">
        <v>3.2240459613955501</v>
      </c>
      <c r="AG22" s="196">
        <v>49.1261814509377</v>
      </c>
      <c r="AH22" s="197">
        <v>63.737257489115798</v>
      </c>
      <c r="AI22" s="197">
        <v>68.775300075351595</v>
      </c>
      <c r="AJ22" s="197">
        <v>68.138102206128593</v>
      </c>
      <c r="AK22" s="197">
        <v>65.126271625920893</v>
      </c>
      <c r="AL22" s="198">
        <v>62.980622569490897</v>
      </c>
      <c r="AM22" s="185"/>
      <c r="AN22" s="199">
        <v>79.183205396014699</v>
      </c>
      <c r="AO22" s="200">
        <v>81.475314563797696</v>
      </c>
      <c r="AP22" s="201">
        <v>80.329259979906197</v>
      </c>
      <c r="AQ22" s="185"/>
      <c r="AR22" s="202">
        <v>67.937376115323801</v>
      </c>
      <c r="AS22" s="168"/>
      <c r="AT22" s="175">
        <v>1.27102296982805</v>
      </c>
      <c r="AU22" s="176">
        <v>-0.26900300453731202</v>
      </c>
      <c r="AV22" s="176">
        <v>-0.96578168418689103</v>
      </c>
      <c r="AW22" s="176">
        <v>1.24188899338298</v>
      </c>
      <c r="AX22" s="176">
        <v>4.9874518492645397</v>
      </c>
      <c r="AY22" s="177">
        <v>1.19010840273663</v>
      </c>
      <c r="AZ22" s="163"/>
      <c r="BA22" s="178">
        <v>10.8206002888307</v>
      </c>
      <c r="BB22" s="179">
        <v>9.5732616531919508</v>
      </c>
      <c r="BC22" s="180">
        <v>10.184504395390301</v>
      </c>
      <c r="BD22" s="163"/>
      <c r="BE22" s="181">
        <v>4.0597741424423797</v>
      </c>
    </row>
    <row r="23" spans="1:70">
      <c r="A23" s="35" t="s">
        <v>105</v>
      </c>
      <c r="B23" s="3" t="s">
        <v>105</v>
      </c>
      <c r="C23" s="9"/>
      <c r="D23" s="23" t="s">
        <v>16</v>
      </c>
      <c r="E23" s="26" t="s">
        <v>17</v>
      </c>
      <c r="F23" s="3"/>
      <c r="G23" s="182">
        <v>69.411622162883802</v>
      </c>
      <c r="H23" s="183">
        <v>103.059549399198</v>
      </c>
      <c r="I23" s="183">
        <v>131.968791722296</v>
      </c>
      <c r="J23" s="183">
        <v>138.96306074766301</v>
      </c>
      <c r="K23" s="183">
        <v>162.69530373831699</v>
      </c>
      <c r="L23" s="184">
        <v>121.21966555407199</v>
      </c>
      <c r="M23" s="185"/>
      <c r="N23" s="186">
        <v>213.238437917222</v>
      </c>
      <c r="O23" s="187">
        <v>217.651642189586</v>
      </c>
      <c r="P23" s="188">
        <v>215.445040053404</v>
      </c>
      <c r="Q23" s="185"/>
      <c r="R23" s="189">
        <v>148.14120112530901</v>
      </c>
      <c r="S23" s="168"/>
      <c r="T23" s="160">
        <v>18.291052552452499</v>
      </c>
      <c r="U23" s="161">
        <v>18.827187385460501</v>
      </c>
      <c r="V23" s="161">
        <v>11.373158679607</v>
      </c>
      <c r="W23" s="161">
        <v>39.2786598685298</v>
      </c>
      <c r="X23" s="161">
        <v>85.9179514035431</v>
      </c>
      <c r="Y23" s="162">
        <v>34.334963839051902</v>
      </c>
      <c r="Z23" s="163"/>
      <c r="AA23" s="164">
        <v>89.065269448531296</v>
      </c>
      <c r="AB23" s="165">
        <v>87.633225743045799</v>
      </c>
      <c r="AC23" s="166">
        <v>88.339192441424402</v>
      </c>
      <c r="AD23" s="163"/>
      <c r="AE23" s="167">
        <v>52.505377529729799</v>
      </c>
      <c r="AF23" s="40"/>
      <c r="AG23" s="182">
        <v>61.753086615487298</v>
      </c>
      <c r="AH23" s="183">
        <v>100.469281542056</v>
      </c>
      <c r="AI23" s="183">
        <v>135.65818174232299</v>
      </c>
      <c r="AJ23" s="183">
        <v>135.82481475300401</v>
      </c>
      <c r="AK23" s="183">
        <v>149.86062249666199</v>
      </c>
      <c r="AL23" s="184">
        <v>116.713197429906</v>
      </c>
      <c r="AM23" s="185"/>
      <c r="AN23" s="186">
        <v>194.83542723631501</v>
      </c>
      <c r="AO23" s="187">
        <v>200.68356809078699</v>
      </c>
      <c r="AP23" s="188">
        <v>197.759497663551</v>
      </c>
      <c r="AQ23" s="185"/>
      <c r="AR23" s="189">
        <v>139.869283210947</v>
      </c>
      <c r="AS23" s="168"/>
      <c r="AT23" s="160">
        <v>-15.279262963727099</v>
      </c>
      <c r="AU23" s="161">
        <v>-3.8692337394479601</v>
      </c>
      <c r="AV23" s="161">
        <v>-0.66198674468365604</v>
      </c>
      <c r="AW23" s="161">
        <v>4.1898198859370002</v>
      </c>
      <c r="AX23" s="161">
        <v>10.268427866474999</v>
      </c>
      <c r="AY23" s="162">
        <v>0.57431056583472895</v>
      </c>
      <c r="AZ23" s="163"/>
      <c r="BA23" s="164">
        <v>12.060712870879</v>
      </c>
      <c r="BB23" s="165">
        <v>22.5632042869237</v>
      </c>
      <c r="BC23" s="166">
        <v>17.154437217911301</v>
      </c>
      <c r="BD23" s="163"/>
      <c r="BE23" s="167">
        <v>6.6729113664625004</v>
      </c>
      <c r="BF23" s="40"/>
      <c r="BG23" s="41"/>
      <c r="BH23" s="41"/>
      <c r="BI23" s="41"/>
      <c r="BJ23" s="41"/>
      <c r="BK23" s="41"/>
      <c r="BL23" s="41"/>
      <c r="BM23" s="41"/>
      <c r="BN23" s="41"/>
      <c r="BO23" s="41"/>
      <c r="BP23" s="41"/>
      <c r="BQ23" s="41"/>
      <c r="BR23" s="41"/>
    </row>
    <row r="24" spans="1:70">
      <c r="A24" s="35" t="s">
        <v>43</v>
      </c>
      <c r="B24" s="3" t="str">
        <f t="shared" si="0"/>
        <v>Richmond North/Glen Allen, VA</v>
      </c>
      <c r="C24" s="10"/>
      <c r="D24" s="24" t="s">
        <v>16</v>
      </c>
      <c r="E24" s="27" t="s">
        <v>17</v>
      </c>
      <c r="F24" s="3"/>
      <c r="G24" s="190">
        <v>41.205466529115</v>
      </c>
      <c r="H24" s="185">
        <v>68.683480055020596</v>
      </c>
      <c r="I24" s="185">
        <v>81.546741173773398</v>
      </c>
      <c r="J24" s="185">
        <v>78.586999082989394</v>
      </c>
      <c r="K24" s="185">
        <v>101.367439248051</v>
      </c>
      <c r="L24" s="191">
        <v>74.278025217790002</v>
      </c>
      <c r="M24" s="185"/>
      <c r="N24" s="192">
        <v>139.961601329665</v>
      </c>
      <c r="O24" s="193">
        <v>141.720087116001</v>
      </c>
      <c r="P24" s="194">
        <v>140.840844222833</v>
      </c>
      <c r="Q24" s="185"/>
      <c r="R24" s="195">
        <v>93.295973504945295</v>
      </c>
      <c r="S24" s="168"/>
      <c r="T24" s="169">
        <v>-3.80111054372099</v>
      </c>
      <c r="U24" s="163">
        <v>8.5550285642533499</v>
      </c>
      <c r="V24" s="163">
        <v>10.9948686790809</v>
      </c>
      <c r="W24" s="163">
        <v>7.92856234502809</v>
      </c>
      <c r="X24" s="163">
        <v>56.599811588304902</v>
      </c>
      <c r="Y24" s="170">
        <v>17.114412975498499</v>
      </c>
      <c r="Z24" s="163"/>
      <c r="AA24" s="171">
        <v>47.7437137314556</v>
      </c>
      <c r="AB24" s="172">
        <v>61.438693718673399</v>
      </c>
      <c r="AC24" s="173">
        <v>54.3305753205318</v>
      </c>
      <c r="AD24" s="163"/>
      <c r="AE24" s="174">
        <v>30.709585539991899</v>
      </c>
      <c r="AF24" s="40"/>
      <c r="AG24" s="190">
        <v>41.776749383918798</v>
      </c>
      <c r="AH24" s="185">
        <v>64.985011175425498</v>
      </c>
      <c r="AI24" s="185">
        <v>77.317923090148398</v>
      </c>
      <c r="AJ24" s="185">
        <v>77.177861134194899</v>
      </c>
      <c r="AK24" s="185">
        <v>87.203303435825404</v>
      </c>
      <c r="AL24" s="191">
        <v>69.6920263857686</v>
      </c>
      <c r="AM24" s="185"/>
      <c r="AN24" s="192">
        <v>130.33195919420001</v>
      </c>
      <c r="AO24" s="193">
        <v>133.517626443533</v>
      </c>
      <c r="AP24" s="194">
        <v>131.924792818866</v>
      </c>
      <c r="AQ24" s="185"/>
      <c r="AR24" s="195">
        <v>87.472598431321103</v>
      </c>
      <c r="AS24" s="168"/>
      <c r="AT24" s="169">
        <v>-2.7349923759647101</v>
      </c>
      <c r="AU24" s="163">
        <v>-0.65256138816272602</v>
      </c>
      <c r="AV24" s="163">
        <v>-2.6748669137349599</v>
      </c>
      <c r="AW24" s="163">
        <v>-4.7551884040034702</v>
      </c>
      <c r="AX24" s="163">
        <v>-2.4142274937642298</v>
      </c>
      <c r="AY24" s="170">
        <v>-2.7185607184843699</v>
      </c>
      <c r="AZ24" s="163"/>
      <c r="BA24" s="171">
        <v>5.89964214213283</v>
      </c>
      <c r="BB24" s="172">
        <v>10.757434940279399</v>
      </c>
      <c r="BC24" s="173">
        <v>8.3033980642026908</v>
      </c>
      <c r="BD24" s="163"/>
      <c r="BE24" s="174">
        <v>1.7429576313767801</v>
      </c>
      <c r="BF24" s="40"/>
      <c r="BG24" s="41"/>
      <c r="BH24" s="41"/>
      <c r="BI24" s="41"/>
      <c r="BJ24" s="41"/>
      <c r="BK24" s="41"/>
      <c r="BL24" s="41"/>
      <c r="BM24" s="41"/>
      <c r="BN24" s="41"/>
      <c r="BO24" s="41"/>
      <c r="BP24" s="41"/>
      <c r="BQ24" s="41"/>
      <c r="BR24" s="41"/>
    </row>
    <row r="25" spans="1:70">
      <c r="A25" s="35" t="s">
        <v>44</v>
      </c>
      <c r="B25" s="3" t="str">
        <f t="shared" si="0"/>
        <v>Richmond West/Midlothian, VA</v>
      </c>
      <c r="C25" s="3"/>
      <c r="D25" s="24" t="s">
        <v>16</v>
      </c>
      <c r="E25" s="27" t="s">
        <v>17</v>
      </c>
      <c r="F25" s="3"/>
      <c r="G25" s="190">
        <v>36.917470444191302</v>
      </c>
      <c r="H25" s="185">
        <v>49.567426082004502</v>
      </c>
      <c r="I25" s="185">
        <v>55.580579669703802</v>
      </c>
      <c r="J25" s="185">
        <v>54.156391173120703</v>
      </c>
      <c r="K25" s="185">
        <v>91.740867141229998</v>
      </c>
      <c r="L25" s="191">
        <v>57.592546902050103</v>
      </c>
      <c r="M25" s="185"/>
      <c r="N25" s="192">
        <v>122.370315546697</v>
      </c>
      <c r="O25" s="193">
        <v>122.88531158883799</v>
      </c>
      <c r="P25" s="194">
        <v>122.62781356776701</v>
      </c>
      <c r="Q25" s="185"/>
      <c r="R25" s="195">
        <v>76.174051663683599</v>
      </c>
      <c r="S25" s="168"/>
      <c r="T25" s="169">
        <v>-2.2300625190994898</v>
      </c>
      <c r="U25" s="163">
        <v>8.0307115478550006</v>
      </c>
      <c r="V25" s="163">
        <v>14.5373868269079</v>
      </c>
      <c r="W25" s="163">
        <v>4.6218561247673797</v>
      </c>
      <c r="X25" s="163">
        <v>96.470702187149698</v>
      </c>
      <c r="Y25" s="170">
        <v>24.860938593513801</v>
      </c>
      <c r="Z25" s="163"/>
      <c r="AA25" s="171">
        <v>129.49701009481399</v>
      </c>
      <c r="AB25" s="172">
        <v>111.998973285571</v>
      </c>
      <c r="AC25" s="173">
        <v>120.382896255807</v>
      </c>
      <c r="AD25" s="163"/>
      <c r="AE25" s="174">
        <v>55.951518310145602</v>
      </c>
      <c r="AF25" s="40"/>
      <c r="AG25" s="190">
        <v>40.563645928245997</v>
      </c>
      <c r="AH25" s="185">
        <v>53.562490126708397</v>
      </c>
      <c r="AI25" s="185">
        <v>57.092124145785803</v>
      </c>
      <c r="AJ25" s="185">
        <v>58.457846333997701</v>
      </c>
      <c r="AK25" s="185">
        <v>77.8276424544419</v>
      </c>
      <c r="AL25" s="191">
        <v>57.500749797835901</v>
      </c>
      <c r="AM25" s="185"/>
      <c r="AN25" s="192">
        <v>114.673910214977</v>
      </c>
      <c r="AO25" s="193">
        <v>113.942130830011</v>
      </c>
      <c r="AP25" s="194">
        <v>114.308020522494</v>
      </c>
      <c r="AQ25" s="185"/>
      <c r="AR25" s="195">
        <v>73.731398576309701</v>
      </c>
      <c r="AS25" s="168"/>
      <c r="AT25" s="169">
        <v>-1.0684624015042301</v>
      </c>
      <c r="AU25" s="163">
        <v>-8.7112579745877494E-2</v>
      </c>
      <c r="AV25" s="163">
        <v>5.11164130574622</v>
      </c>
      <c r="AW25" s="163">
        <v>-1.52799783245764</v>
      </c>
      <c r="AX25" s="163">
        <v>7.4966890365757504</v>
      </c>
      <c r="AY25" s="170">
        <v>2.4269147515167999</v>
      </c>
      <c r="AZ25" s="163"/>
      <c r="BA25" s="171">
        <v>20.673038410741899</v>
      </c>
      <c r="BB25" s="172">
        <v>16.161197689911798</v>
      </c>
      <c r="BC25" s="173">
        <v>18.381360170409</v>
      </c>
      <c r="BD25" s="163"/>
      <c r="BE25" s="174">
        <v>8.9297234167440802</v>
      </c>
      <c r="BF25" s="40"/>
      <c r="BG25" s="41"/>
      <c r="BH25" s="41"/>
      <c r="BI25" s="41"/>
      <c r="BJ25" s="41"/>
      <c r="BK25" s="41"/>
      <c r="BL25" s="41"/>
      <c r="BM25" s="41"/>
      <c r="BN25" s="41"/>
      <c r="BO25" s="41"/>
      <c r="BP25" s="41"/>
      <c r="BQ25" s="41"/>
      <c r="BR25" s="41"/>
    </row>
    <row r="26" spans="1:70">
      <c r="A26" s="21" t="s">
        <v>45</v>
      </c>
      <c r="B26" s="3" t="str">
        <f t="shared" si="0"/>
        <v>Petersburg/Chester, VA</v>
      </c>
      <c r="C26" s="3"/>
      <c r="D26" s="24" t="s">
        <v>16</v>
      </c>
      <c r="E26" s="27" t="s">
        <v>17</v>
      </c>
      <c r="F26" s="3"/>
      <c r="G26" s="190">
        <v>50.359892057142801</v>
      </c>
      <c r="H26" s="185">
        <v>65.361000628571404</v>
      </c>
      <c r="I26" s="185">
        <v>68.117941028571394</v>
      </c>
      <c r="J26" s="185">
        <v>68.962060209523798</v>
      </c>
      <c r="K26" s="185">
        <v>80.852488990476104</v>
      </c>
      <c r="L26" s="191">
        <v>66.7306765828571</v>
      </c>
      <c r="M26" s="185"/>
      <c r="N26" s="192">
        <v>96.483671580952304</v>
      </c>
      <c r="O26" s="193">
        <v>101.795649580952</v>
      </c>
      <c r="P26" s="194">
        <v>99.139660580952295</v>
      </c>
      <c r="Q26" s="185"/>
      <c r="R26" s="195">
        <v>75.990386296598601</v>
      </c>
      <c r="S26" s="168"/>
      <c r="T26" s="169">
        <v>1.5144834328954</v>
      </c>
      <c r="U26" s="163">
        <v>9.2519727715698004</v>
      </c>
      <c r="V26" s="163">
        <v>8.0340363662944494</v>
      </c>
      <c r="W26" s="163">
        <v>12.359808859891301</v>
      </c>
      <c r="X26" s="163">
        <v>42.094432826760404</v>
      </c>
      <c r="Y26" s="170">
        <v>14.7508101244351</v>
      </c>
      <c r="Z26" s="163"/>
      <c r="AA26" s="171">
        <v>48.942585609421002</v>
      </c>
      <c r="AB26" s="172">
        <v>69.8492954003151</v>
      </c>
      <c r="AC26" s="173">
        <v>58.989734049936203</v>
      </c>
      <c r="AD26" s="163"/>
      <c r="AE26" s="174">
        <v>28.029876078036398</v>
      </c>
      <c r="AF26" s="40"/>
      <c r="AG26" s="190">
        <v>51.4587847809523</v>
      </c>
      <c r="AH26" s="185">
        <v>65.628882923809499</v>
      </c>
      <c r="AI26" s="185">
        <v>69.313303052380903</v>
      </c>
      <c r="AJ26" s="185">
        <v>69.374988361904698</v>
      </c>
      <c r="AK26" s="185">
        <v>73.770124609523805</v>
      </c>
      <c r="AL26" s="191">
        <v>65.909216745714204</v>
      </c>
      <c r="AM26" s="185"/>
      <c r="AN26" s="192">
        <v>89.400311971428494</v>
      </c>
      <c r="AO26" s="193">
        <v>92.951844504761894</v>
      </c>
      <c r="AP26" s="194">
        <v>91.176078238095201</v>
      </c>
      <c r="AQ26" s="185"/>
      <c r="AR26" s="195">
        <v>73.128320029251697</v>
      </c>
      <c r="AS26" s="168"/>
      <c r="AT26" s="169">
        <v>-0.119271448593816</v>
      </c>
      <c r="AU26" s="163">
        <v>4.3178179071857397</v>
      </c>
      <c r="AV26" s="163">
        <v>4.1906329559115099</v>
      </c>
      <c r="AW26" s="163">
        <v>5.4901214661856299</v>
      </c>
      <c r="AX26" s="163">
        <v>5.2983838954370803</v>
      </c>
      <c r="AY26" s="170">
        <v>4.0297058041081097</v>
      </c>
      <c r="AZ26" s="163"/>
      <c r="BA26" s="171">
        <v>5.4693017043611496</v>
      </c>
      <c r="BB26" s="172">
        <v>9.6238675367971105</v>
      </c>
      <c r="BC26" s="173">
        <v>7.5469192681569703</v>
      </c>
      <c r="BD26" s="163"/>
      <c r="BE26" s="174">
        <v>5.25594345881637</v>
      </c>
      <c r="BF26" s="40"/>
      <c r="BG26" s="41"/>
      <c r="BH26" s="41"/>
      <c r="BI26" s="41"/>
      <c r="BJ26" s="41"/>
      <c r="BK26" s="41"/>
      <c r="BL26" s="41"/>
      <c r="BM26" s="41"/>
      <c r="BN26" s="41"/>
      <c r="BO26" s="41"/>
      <c r="BP26" s="41"/>
      <c r="BQ26" s="41"/>
      <c r="BR26" s="41"/>
    </row>
    <row r="27" spans="1:70">
      <c r="A27" s="21" t="s">
        <v>93</v>
      </c>
      <c r="B27" s="47" t="s">
        <v>70</v>
      </c>
      <c r="C27" s="3"/>
      <c r="D27" s="24" t="s">
        <v>16</v>
      </c>
      <c r="E27" s="27" t="s">
        <v>17</v>
      </c>
      <c r="F27" s="3"/>
      <c r="G27" s="190">
        <v>47.3688923235445</v>
      </c>
      <c r="H27" s="185">
        <v>58.7851901081916</v>
      </c>
      <c r="I27" s="185">
        <v>52.482240082431701</v>
      </c>
      <c r="J27" s="185">
        <v>52.5893261205564</v>
      </c>
      <c r="K27" s="185">
        <v>56.936156620298803</v>
      </c>
      <c r="L27" s="191">
        <v>53.632361051004601</v>
      </c>
      <c r="M27" s="185"/>
      <c r="N27" s="192">
        <v>75.087565172591397</v>
      </c>
      <c r="O27" s="193">
        <v>79.514512107161195</v>
      </c>
      <c r="P27" s="194">
        <v>77.301038639876296</v>
      </c>
      <c r="Q27" s="185"/>
      <c r="R27" s="195">
        <v>60.394840362110799</v>
      </c>
      <c r="S27" s="168"/>
      <c r="T27" s="169">
        <v>15.1468271883752</v>
      </c>
      <c r="U27" s="163">
        <v>5.7704151592308799</v>
      </c>
      <c r="V27" s="163">
        <v>-6.2512478194403398</v>
      </c>
      <c r="W27" s="163">
        <v>-5.5775074646604796</v>
      </c>
      <c r="X27" s="163">
        <v>2.0834181623430101</v>
      </c>
      <c r="Y27" s="170">
        <v>1.51198457561656</v>
      </c>
      <c r="Z27" s="163"/>
      <c r="AA27" s="171">
        <v>6.7003870473542397</v>
      </c>
      <c r="AB27" s="172">
        <v>27.250667717405602</v>
      </c>
      <c r="AC27" s="173">
        <v>16.365647263779501</v>
      </c>
      <c r="AD27" s="163"/>
      <c r="AE27" s="174">
        <v>6.4825363544290804</v>
      </c>
      <c r="AF27" s="40"/>
      <c r="AG27" s="190">
        <v>38.515036321483699</v>
      </c>
      <c r="AH27" s="185">
        <v>50.678352395672299</v>
      </c>
      <c r="AI27" s="185">
        <v>51.183619268418298</v>
      </c>
      <c r="AJ27" s="185">
        <v>55.426651468315299</v>
      </c>
      <c r="AK27" s="185">
        <v>55.140741112828401</v>
      </c>
      <c r="AL27" s="191">
        <v>50.1888801133436</v>
      </c>
      <c r="AM27" s="185"/>
      <c r="AN27" s="192">
        <v>69.513453889747495</v>
      </c>
      <c r="AO27" s="193">
        <v>69.797474497681605</v>
      </c>
      <c r="AP27" s="194">
        <v>69.655464193714494</v>
      </c>
      <c r="AQ27" s="185"/>
      <c r="AR27" s="195">
        <v>55.750761279163903</v>
      </c>
      <c r="AS27" s="168"/>
      <c r="AT27" s="169">
        <v>-1.6648787476100899</v>
      </c>
      <c r="AU27" s="163">
        <v>-2.4553685040588502</v>
      </c>
      <c r="AV27" s="163">
        <v>-1.6215366771472</v>
      </c>
      <c r="AW27" s="163">
        <v>3.6314662196523799</v>
      </c>
      <c r="AX27" s="163">
        <v>6.1191431176084503</v>
      </c>
      <c r="AY27" s="170">
        <v>0.945500335397782</v>
      </c>
      <c r="AZ27" s="163"/>
      <c r="BA27" s="171">
        <v>5.1342115160683202</v>
      </c>
      <c r="BB27" s="172">
        <v>4.4670897758305204</v>
      </c>
      <c r="BC27" s="173">
        <v>4.7989089470797799</v>
      </c>
      <c r="BD27" s="163"/>
      <c r="BE27" s="174">
        <v>2.2881100994660102</v>
      </c>
      <c r="BF27" s="40"/>
      <c r="BG27" s="41"/>
      <c r="BH27" s="41"/>
      <c r="BI27" s="41"/>
      <c r="BJ27" s="41"/>
      <c r="BK27" s="41"/>
      <c r="BL27" s="41"/>
      <c r="BM27" s="41"/>
      <c r="BN27" s="41"/>
      <c r="BO27" s="41"/>
      <c r="BP27" s="41"/>
      <c r="BQ27" s="41"/>
      <c r="BR27" s="41"/>
    </row>
    <row r="28" spans="1:70">
      <c r="A28" s="21" t="s">
        <v>47</v>
      </c>
      <c r="B28" s="3" t="str">
        <f t="shared" si="0"/>
        <v>Roanoke, VA</v>
      </c>
      <c r="C28" s="3"/>
      <c r="D28" s="24" t="s">
        <v>16</v>
      </c>
      <c r="E28" s="27" t="s">
        <v>17</v>
      </c>
      <c r="F28" s="3"/>
      <c r="G28" s="190">
        <v>35.699891651865002</v>
      </c>
      <c r="H28" s="185">
        <v>51.225539964475999</v>
      </c>
      <c r="I28" s="185">
        <v>59.7803552397868</v>
      </c>
      <c r="J28" s="185">
        <v>63.013976909413799</v>
      </c>
      <c r="K28" s="185">
        <v>63.761120781527502</v>
      </c>
      <c r="L28" s="191">
        <v>54.696176909413801</v>
      </c>
      <c r="M28" s="185"/>
      <c r="N28" s="192">
        <v>86.866756660746006</v>
      </c>
      <c r="O28" s="193">
        <v>82.486815275310803</v>
      </c>
      <c r="P28" s="194">
        <v>84.676785968028398</v>
      </c>
      <c r="Q28" s="185"/>
      <c r="R28" s="195">
        <v>63.262065211875097</v>
      </c>
      <c r="S28" s="168"/>
      <c r="T28" s="169">
        <v>-17.167182232984</v>
      </c>
      <c r="U28" s="163">
        <v>-22.435011924083401</v>
      </c>
      <c r="V28" s="163">
        <v>-17.415369450639499</v>
      </c>
      <c r="W28" s="163">
        <v>6.2867616864841894E-2</v>
      </c>
      <c r="X28" s="163">
        <v>12.076413091384</v>
      </c>
      <c r="Y28" s="170">
        <v>-9.2609595444945505</v>
      </c>
      <c r="Z28" s="163"/>
      <c r="AA28" s="171">
        <v>39.450303127081597</v>
      </c>
      <c r="AB28" s="172">
        <v>57.738530558942898</v>
      </c>
      <c r="AC28" s="173">
        <v>47.796490289256397</v>
      </c>
      <c r="AD28" s="163"/>
      <c r="AE28" s="174">
        <v>6.4561188898693098</v>
      </c>
      <c r="AF28" s="40"/>
      <c r="AG28" s="190">
        <v>40.108483126110102</v>
      </c>
      <c r="AH28" s="185">
        <v>59.3412091474245</v>
      </c>
      <c r="AI28" s="185">
        <v>66.844742007104699</v>
      </c>
      <c r="AJ28" s="185">
        <v>64.580253996447595</v>
      </c>
      <c r="AK28" s="185">
        <v>60.364439165186504</v>
      </c>
      <c r="AL28" s="191">
        <v>58.247825488454701</v>
      </c>
      <c r="AM28" s="185"/>
      <c r="AN28" s="192">
        <v>82.488857015985701</v>
      </c>
      <c r="AO28" s="193">
        <v>80.519426731793899</v>
      </c>
      <c r="AP28" s="194">
        <v>81.504141873889793</v>
      </c>
      <c r="AQ28" s="185"/>
      <c r="AR28" s="195">
        <v>64.892487312864702</v>
      </c>
      <c r="AS28" s="168"/>
      <c r="AT28" s="169">
        <v>9.3835315219655199E-2</v>
      </c>
      <c r="AU28" s="163">
        <v>-0.85708884406873198</v>
      </c>
      <c r="AV28" s="163">
        <v>0.42444226808785102</v>
      </c>
      <c r="AW28" s="163">
        <v>-7.4735704286004498E-2</v>
      </c>
      <c r="AX28" s="163">
        <v>-0.43623231334290902</v>
      </c>
      <c r="AY28" s="170">
        <v>-0.17332562310254401</v>
      </c>
      <c r="AZ28" s="163"/>
      <c r="BA28" s="171">
        <v>9.6369000418880493</v>
      </c>
      <c r="BB28" s="172">
        <v>10.6987399471312</v>
      </c>
      <c r="BC28" s="173">
        <v>10.1588474531105</v>
      </c>
      <c r="BD28" s="163"/>
      <c r="BE28" s="174">
        <v>3.30367919472295</v>
      </c>
      <c r="BF28" s="40"/>
      <c r="BG28" s="41"/>
      <c r="BH28" s="41"/>
      <c r="BI28" s="41"/>
      <c r="BJ28" s="41"/>
      <c r="BK28" s="41"/>
      <c r="BL28" s="41"/>
      <c r="BM28" s="41"/>
      <c r="BN28" s="41"/>
      <c r="BO28" s="41"/>
      <c r="BP28" s="41"/>
      <c r="BQ28" s="41"/>
      <c r="BR28" s="41"/>
    </row>
    <row r="29" spans="1:70">
      <c r="A29" s="21" t="s">
        <v>48</v>
      </c>
      <c r="B29" s="3" t="str">
        <f t="shared" si="0"/>
        <v>Charlottesville, VA</v>
      </c>
      <c r="C29" s="3"/>
      <c r="D29" s="24" t="s">
        <v>16</v>
      </c>
      <c r="E29" s="27" t="s">
        <v>17</v>
      </c>
      <c r="F29" s="3"/>
      <c r="G29" s="190">
        <v>65.954630778467006</v>
      </c>
      <c r="H29" s="185">
        <v>81.786379827896695</v>
      </c>
      <c r="I29" s="185">
        <v>91.165671402841696</v>
      </c>
      <c r="J29" s="185">
        <v>91.165425255152996</v>
      </c>
      <c r="K29" s="185">
        <v>107.009581749049</v>
      </c>
      <c r="L29" s="191">
        <v>87.416337802681596</v>
      </c>
      <c r="M29" s="185"/>
      <c r="N29" s="192">
        <v>187.81607364418599</v>
      </c>
      <c r="O29" s="193">
        <v>217.24768060836499</v>
      </c>
      <c r="P29" s="194">
        <v>202.53187712627499</v>
      </c>
      <c r="Q29" s="185"/>
      <c r="R29" s="195">
        <v>120.306491895137</v>
      </c>
      <c r="S29" s="168"/>
      <c r="T29" s="169">
        <v>-7.2290835823517803</v>
      </c>
      <c r="U29" s="163">
        <v>-13.1292809823951</v>
      </c>
      <c r="V29" s="163">
        <v>-11.0533875181155</v>
      </c>
      <c r="W29" s="163">
        <v>-6.4739685358511796</v>
      </c>
      <c r="X29" s="163">
        <v>-9.37266095178461</v>
      </c>
      <c r="Y29" s="170">
        <v>-9.5609388797044002</v>
      </c>
      <c r="Z29" s="163"/>
      <c r="AA29" s="171">
        <v>45.414915091881397</v>
      </c>
      <c r="AB29" s="172">
        <v>85.831480667353404</v>
      </c>
      <c r="AC29" s="173">
        <v>64.616908954323307</v>
      </c>
      <c r="AD29" s="163"/>
      <c r="AE29" s="174">
        <v>15.464709176585799</v>
      </c>
      <c r="AF29" s="40"/>
      <c r="AG29" s="190">
        <v>58.346748048829198</v>
      </c>
      <c r="AH29" s="185">
        <v>74.828599159495596</v>
      </c>
      <c r="AI29" s="185">
        <v>86.968043325995495</v>
      </c>
      <c r="AJ29" s="185">
        <v>90.010144086451803</v>
      </c>
      <c r="AK29" s="185">
        <v>98.268230438262904</v>
      </c>
      <c r="AL29" s="191">
        <v>81.684353011807005</v>
      </c>
      <c r="AM29" s="185"/>
      <c r="AN29" s="192">
        <v>148.11825795477199</v>
      </c>
      <c r="AO29" s="193">
        <v>144.81331348809201</v>
      </c>
      <c r="AP29" s="194">
        <v>146.46578572143201</v>
      </c>
      <c r="AQ29" s="185"/>
      <c r="AR29" s="195">
        <v>100.193333785985</v>
      </c>
      <c r="AS29" s="168"/>
      <c r="AT29" s="169">
        <v>-9.4692898455240098</v>
      </c>
      <c r="AU29" s="163">
        <v>-13.700452357106499</v>
      </c>
      <c r="AV29" s="163">
        <v>-7.66758137701758</v>
      </c>
      <c r="AW29" s="163">
        <v>-3.8591752920257298</v>
      </c>
      <c r="AX29" s="163">
        <v>-6.0897708603828899</v>
      </c>
      <c r="AY29" s="170">
        <v>-7.9325863592067103</v>
      </c>
      <c r="AZ29" s="163"/>
      <c r="BA29" s="171">
        <v>12.6596142750863</v>
      </c>
      <c r="BB29" s="172">
        <v>14.2537499679808</v>
      </c>
      <c r="BC29" s="173">
        <v>13.442090867347</v>
      </c>
      <c r="BD29" s="163"/>
      <c r="BE29" s="174">
        <v>-6.8327252252471701E-2</v>
      </c>
      <c r="BF29" s="40"/>
      <c r="BG29" s="41"/>
      <c r="BH29" s="41"/>
      <c r="BI29" s="41"/>
      <c r="BJ29" s="41"/>
      <c r="BK29" s="41"/>
      <c r="BL29" s="41"/>
      <c r="BM29" s="41"/>
      <c r="BN29" s="41"/>
      <c r="BO29" s="41"/>
      <c r="BP29" s="41"/>
      <c r="BQ29" s="41"/>
      <c r="BR29" s="41"/>
    </row>
    <row r="30" spans="1:70">
      <c r="A30" s="21" t="s">
        <v>49</v>
      </c>
      <c r="B30" t="s">
        <v>72</v>
      </c>
      <c r="C30" s="3"/>
      <c r="D30" s="24" t="s">
        <v>16</v>
      </c>
      <c r="E30" s="27" t="s">
        <v>17</v>
      </c>
      <c r="F30" s="3"/>
      <c r="G30" s="190">
        <v>49.451990892272597</v>
      </c>
      <c r="H30" s="185">
        <v>65.662124662017902</v>
      </c>
      <c r="I30" s="185">
        <v>73.908359185996801</v>
      </c>
      <c r="J30" s="185">
        <v>76.683774014515393</v>
      </c>
      <c r="K30" s="185">
        <v>72.236227408566904</v>
      </c>
      <c r="L30" s="191">
        <v>67.588495232673907</v>
      </c>
      <c r="M30" s="185"/>
      <c r="N30" s="192">
        <v>87.849170342962793</v>
      </c>
      <c r="O30" s="193">
        <v>79.087414259285595</v>
      </c>
      <c r="P30" s="194">
        <v>83.468292301124194</v>
      </c>
      <c r="Q30" s="185"/>
      <c r="R30" s="195">
        <v>72.125580109373999</v>
      </c>
      <c r="S30" s="168"/>
      <c r="T30" s="169">
        <v>22.7233301995951</v>
      </c>
      <c r="U30" s="163">
        <v>13.4850955858556</v>
      </c>
      <c r="V30" s="163">
        <v>21.5694741789662</v>
      </c>
      <c r="W30" s="163">
        <v>27.992427764149301</v>
      </c>
      <c r="X30" s="163">
        <v>45.519869948662901</v>
      </c>
      <c r="Y30" s="170">
        <v>25.8616115255926</v>
      </c>
      <c r="Z30" s="163"/>
      <c r="AA30" s="171">
        <v>83.277060437449194</v>
      </c>
      <c r="AB30" s="172">
        <v>97.531634700451406</v>
      </c>
      <c r="AC30" s="173">
        <v>89.764733416660903</v>
      </c>
      <c r="AD30" s="163"/>
      <c r="AE30" s="174">
        <v>41.631580423639797</v>
      </c>
      <c r="AF30" s="40"/>
      <c r="AG30" s="190">
        <v>49.033970755656703</v>
      </c>
      <c r="AH30" s="185">
        <v>65.009794364593702</v>
      </c>
      <c r="AI30" s="185">
        <v>73.115181087234902</v>
      </c>
      <c r="AJ30" s="185">
        <v>74.324314430055495</v>
      </c>
      <c r="AK30" s="185">
        <v>71.829024832787795</v>
      </c>
      <c r="AL30" s="191">
        <v>66.662457094065701</v>
      </c>
      <c r="AM30" s="185"/>
      <c r="AN30" s="192">
        <v>84.510358616763895</v>
      </c>
      <c r="AO30" s="193">
        <v>80.181392841895502</v>
      </c>
      <c r="AP30" s="194">
        <v>82.345875729329705</v>
      </c>
      <c r="AQ30" s="185"/>
      <c r="AR30" s="195">
        <v>71.143433846998306</v>
      </c>
      <c r="AS30" s="168"/>
      <c r="AT30" s="169">
        <v>-10.193663588981901</v>
      </c>
      <c r="AU30" s="163">
        <v>20.327370658336701</v>
      </c>
      <c r="AV30" s="163">
        <v>24.740696188538902</v>
      </c>
      <c r="AW30" s="163">
        <v>27.210186561695998</v>
      </c>
      <c r="AX30" s="163">
        <v>34.081622152724599</v>
      </c>
      <c r="AY30" s="170">
        <v>19.364793500463101</v>
      </c>
      <c r="AZ30" s="163"/>
      <c r="BA30" s="171">
        <v>24.8697496955551</v>
      </c>
      <c r="BB30" s="172">
        <v>-0.16435021173649</v>
      </c>
      <c r="BC30" s="173">
        <v>11.2840780921966</v>
      </c>
      <c r="BD30" s="163"/>
      <c r="BE30" s="174">
        <v>16.565642506054299</v>
      </c>
      <c r="BF30" s="40"/>
      <c r="BG30" s="41"/>
      <c r="BH30" s="41"/>
      <c r="BI30" s="41"/>
      <c r="BJ30" s="41"/>
      <c r="BK30" s="41"/>
      <c r="BL30" s="41"/>
      <c r="BM30" s="41"/>
      <c r="BN30" s="41"/>
      <c r="BO30" s="41"/>
      <c r="BP30" s="41"/>
      <c r="BQ30" s="41"/>
      <c r="BR30" s="41"/>
    </row>
    <row r="31" spans="1:70">
      <c r="A31" s="21" t="s">
        <v>50</v>
      </c>
      <c r="B31" s="3" t="str">
        <f t="shared" si="0"/>
        <v>Staunton &amp; Harrisonburg, VA</v>
      </c>
      <c r="C31" s="3"/>
      <c r="D31" s="24" t="s">
        <v>16</v>
      </c>
      <c r="E31" s="27" t="s">
        <v>17</v>
      </c>
      <c r="F31" s="3"/>
      <c r="G31" s="190">
        <v>36.215352339967701</v>
      </c>
      <c r="H31" s="185">
        <v>46.605874125874102</v>
      </c>
      <c r="I31" s="185">
        <v>50.0369266630805</v>
      </c>
      <c r="J31" s="185">
        <v>54.7471454186838</v>
      </c>
      <c r="K31" s="185">
        <v>52.7214667383898</v>
      </c>
      <c r="L31" s="191">
        <v>48.065353057199196</v>
      </c>
      <c r="M31" s="185"/>
      <c r="N31" s="192">
        <v>73.247025282409794</v>
      </c>
      <c r="O31" s="193">
        <v>78.997409001255093</v>
      </c>
      <c r="P31" s="194">
        <v>76.122217141832493</v>
      </c>
      <c r="Q31" s="185"/>
      <c r="R31" s="195">
        <v>56.081599938522999</v>
      </c>
      <c r="S31" s="168"/>
      <c r="T31" s="169">
        <v>-20.2535427150362</v>
      </c>
      <c r="U31" s="163">
        <v>-19.655483061641402</v>
      </c>
      <c r="V31" s="163">
        <v>-19.300387944002299</v>
      </c>
      <c r="W31" s="163">
        <v>-11.7389622685779</v>
      </c>
      <c r="X31" s="163">
        <v>-17.939192010643399</v>
      </c>
      <c r="Y31" s="170">
        <v>-17.6116884828628</v>
      </c>
      <c r="Z31" s="163"/>
      <c r="AA31" s="171">
        <v>1.4570194094398401</v>
      </c>
      <c r="AB31" s="172">
        <v>31.472057762135101</v>
      </c>
      <c r="AC31" s="173">
        <v>15.090841773045801</v>
      </c>
      <c r="AD31" s="163"/>
      <c r="AE31" s="174">
        <v>-7.4085319544642401</v>
      </c>
      <c r="AF31" s="40"/>
      <c r="AG31" s="190">
        <v>34.274619419042402</v>
      </c>
      <c r="AH31" s="185">
        <v>46.2759476421014</v>
      </c>
      <c r="AI31" s="185">
        <v>50.202748341402099</v>
      </c>
      <c r="AJ31" s="185">
        <v>52.183697776582299</v>
      </c>
      <c r="AK31" s="185">
        <v>51.425277478931299</v>
      </c>
      <c r="AL31" s="191">
        <v>46.8724581316119</v>
      </c>
      <c r="AM31" s="185"/>
      <c r="AN31" s="192">
        <v>63.5265572888649</v>
      </c>
      <c r="AO31" s="193">
        <v>65.395818540433893</v>
      </c>
      <c r="AP31" s="194">
        <v>64.4611879146494</v>
      </c>
      <c r="AQ31" s="185"/>
      <c r="AR31" s="195">
        <v>51.8978094981941</v>
      </c>
      <c r="AS31" s="168"/>
      <c r="AT31" s="169">
        <v>-0.69269146967565898</v>
      </c>
      <c r="AU31" s="163">
        <v>-1.50846351664588</v>
      </c>
      <c r="AV31" s="163">
        <v>3.0047404753841702</v>
      </c>
      <c r="AW31" s="163">
        <v>1.3765217636407201</v>
      </c>
      <c r="AX31" s="163">
        <v>-3.6573485663861302E-2</v>
      </c>
      <c r="AY31" s="170">
        <v>0.51741783386529605</v>
      </c>
      <c r="AZ31" s="163"/>
      <c r="BA31" s="171">
        <v>1.3725972592409601</v>
      </c>
      <c r="BB31" s="172">
        <v>7.0739677050100598</v>
      </c>
      <c r="BC31" s="173">
        <v>4.1866292574057002</v>
      </c>
      <c r="BD31" s="163"/>
      <c r="BE31" s="174">
        <v>1.78958839146741</v>
      </c>
      <c r="BF31" s="40"/>
      <c r="BG31" s="41"/>
      <c r="BH31" s="41"/>
      <c r="BI31" s="41"/>
      <c r="BJ31" s="41"/>
      <c r="BK31" s="41"/>
      <c r="BL31" s="41"/>
      <c r="BM31" s="41"/>
      <c r="BN31" s="41"/>
      <c r="BO31" s="41"/>
      <c r="BP31" s="41"/>
      <c r="BQ31" s="41"/>
      <c r="BR31" s="41"/>
    </row>
    <row r="32" spans="1:70">
      <c r="A32" s="21" t="s">
        <v>51</v>
      </c>
      <c r="B32" s="3" t="str">
        <f t="shared" si="0"/>
        <v>Blacksburg &amp; Wytheville, VA</v>
      </c>
      <c r="C32" s="3"/>
      <c r="D32" s="24" t="s">
        <v>16</v>
      </c>
      <c r="E32" s="27" t="s">
        <v>17</v>
      </c>
      <c r="F32" s="3"/>
      <c r="G32" s="190">
        <v>40.286581954294697</v>
      </c>
      <c r="H32" s="185">
        <v>47.418928289992103</v>
      </c>
      <c r="I32" s="185">
        <v>52.526071710007798</v>
      </c>
      <c r="J32" s="185">
        <v>58.176491331757198</v>
      </c>
      <c r="K32" s="185">
        <v>69.847470449172505</v>
      </c>
      <c r="L32" s="191">
        <v>53.651108747044901</v>
      </c>
      <c r="M32" s="185"/>
      <c r="N32" s="192">
        <v>121.373916469661</v>
      </c>
      <c r="O32" s="193">
        <v>123.034659180457</v>
      </c>
      <c r="P32" s="194">
        <v>122.204287825059</v>
      </c>
      <c r="Q32" s="185"/>
      <c r="R32" s="195">
        <v>73.237731340763204</v>
      </c>
      <c r="S32" s="168"/>
      <c r="T32" s="169">
        <v>-14.890868076440301</v>
      </c>
      <c r="U32" s="163">
        <v>-10.4163414763257</v>
      </c>
      <c r="V32" s="163">
        <v>-2.8183518966679002</v>
      </c>
      <c r="W32" s="163">
        <v>-1.5749060498376199</v>
      </c>
      <c r="X32" s="163">
        <v>-0.53500169502978001</v>
      </c>
      <c r="Y32" s="170">
        <v>-5.4265001017101602</v>
      </c>
      <c r="Z32" s="163"/>
      <c r="AA32" s="171">
        <v>35.876055585247798</v>
      </c>
      <c r="AB32" s="172">
        <v>75.610989341585807</v>
      </c>
      <c r="AC32" s="173">
        <v>53.342040115252097</v>
      </c>
      <c r="AD32" s="163"/>
      <c r="AE32" s="174">
        <v>15.716253446972001</v>
      </c>
      <c r="AF32" s="40"/>
      <c r="AG32" s="190">
        <v>36.751927206461701</v>
      </c>
      <c r="AH32" s="185">
        <v>45.925019700551601</v>
      </c>
      <c r="AI32" s="185">
        <v>49.576122931442001</v>
      </c>
      <c r="AJ32" s="185">
        <v>51.080610224586202</v>
      </c>
      <c r="AK32" s="185">
        <v>54.146092888100803</v>
      </c>
      <c r="AL32" s="191">
        <v>47.4959545902285</v>
      </c>
      <c r="AM32" s="185"/>
      <c r="AN32" s="192">
        <v>85.8329427698975</v>
      </c>
      <c r="AO32" s="193">
        <v>86.453402777777697</v>
      </c>
      <c r="AP32" s="194">
        <v>86.143172773837605</v>
      </c>
      <c r="AQ32" s="185"/>
      <c r="AR32" s="195">
        <v>58.538016928402499</v>
      </c>
      <c r="AS32" s="168"/>
      <c r="AT32" s="169">
        <v>-1.6456577849982299</v>
      </c>
      <c r="AU32" s="163">
        <v>-3.96256680203641</v>
      </c>
      <c r="AV32" s="163">
        <v>-1.51435821116452</v>
      </c>
      <c r="AW32" s="163">
        <v>-4.8361448798979598</v>
      </c>
      <c r="AX32" s="163">
        <v>-12.293612598825501</v>
      </c>
      <c r="AY32" s="170">
        <v>-5.3629101459467101</v>
      </c>
      <c r="AZ32" s="163"/>
      <c r="BA32" s="171">
        <v>-3.50095251714083</v>
      </c>
      <c r="BB32" s="172">
        <v>4.2527962139661701</v>
      </c>
      <c r="BC32" s="173">
        <v>0.24012621607189299</v>
      </c>
      <c r="BD32" s="163"/>
      <c r="BE32" s="174">
        <v>-3.08526285550816</v>
      </c>
      <c r="BF32" s="40"/>
      <c r="BG32" s="41"/>
      <c r="BH32" s="41"/>
      <c r="BI32" s="41"/>
      <c r="BJ32" s="41"/>
      <c r="BK32" s="41"/>
      <c r="BL32" s="41"/>
      <c r="BM32" s="41"/>
      <c r="BN32" s="41"/>
      <c r="BO32" s="41"/>
      <c r="BP32" s="41"/>
      <c r="BQ32" s="41"/>
      <c r="BR32" s="41"/>
    </row>
    <row r="33" spans="1:70">
      <c r="A33" s="21" t="s">
        <v>52</v>
      </c>
      <c r="B33" s="3" t="str">
        <f t="shared" si="0"/>
        <v>Lynchburg, VA</v>
      </c>
      <c r="C33" s="3"/>
      <c r="D33" s="24" t="s">
        <v>16</v>
      </c>
      <c r="E33" s="27" t="s">
        <v>17</v>
      </c>
      <c r="F33" s="3"/>
      <c r="G33" s="190">
        <v>36.198444184002298</v>
      </c>
      <c r="H33" s="185">
        <v>59.321945502490401</v>
      </c>
      <c r="I33" s="185">
        <v>59.682927043656598</v>
      </c>
      <c r="J33" s="185">
        <v>61.749979490184501</v>
      </c>
      <c r="K33" s="185">
        <v>59.792159390565402</v>
      </c>
      <c r="L33" s="191">
        <v>55.3490911221799</v>
      </c>
      <c r="M33" s="185"/>
      <c r="N33" s="192">
        <v>92.260512745385199</v>
      </c>
      <c r="O33" s="193">
        <v>76.493545268092504</v>
      </c>
      <c r="P33" s="194">
        <v>84.377029006738894</v>
      </c>
      <c r="Q33" s="185"/>
      <c r="R33" s="195">
        <v>63.642787660625302</v>
      </c>
      <c r="S33" s="168"/>
      <c r="T33" s="169">
        <v>-10.8263622743314</v>
      </c>
      <c r="U33" s="163">
        <v>2.6212091205937602</v>
      </c>
      <c r="V33" s="163">
        <v>-7.4630377643138104</v>
      </c>
      <c r="W33" s="163">
        <v>-2.07890370318801</v>
      </c>
      <c r="X33" s="163">
        <v>6.0946209236055502</v>
      </c>
      <c r="Y33" s="170">
        <v>-1.9726663669989799</v>
      </c>
      <c r="Z33" s="163"/>
      <c r="AA33" s="171">
        <v>48.5009713464692</v>
      </c>
      <c r="AB33" s="172">
        <v>49.4219462861426</v>
      </c>
      <c r="AC33" s="173">
        <v>48.917024039355802</v>
      </c>
      <c r="AD33" s="163"/>
      <c r="AE33" s="174">
        <v>12.6035394829658</v>
      </c>
      <c r="AF33" s="40"/>
      <c r="AG33" s="190">
        <v>38.257575646567503</v>
      </c>
      <c r="AH33" s="185">
        <v>63.439690819840202</v>
      </c>
      <c r="AI33" s="185">
        <v>66.314787896549106</v>
      </c>
      <c r="AJ33" s="185">
        <v>69.149531101179505</v>
      </c>
      <c r="AK33" s="185">
        <v>67.895152380952297</v>
      </c>
      <c r="AL33" s="191">
        <v>61.011448436538402</v>
      </c>
      <c r="AM33" s="185"/>
      <c r="AN33" s="192">
        <v>93.723722344322297</v>
      </c>
      <c r="AO33" s="193">
        <v>76.959131868131806</v>
      </c>
      <c r="AP33" s="194">
        <v>85.341427106227101</v>
      </c>
      <c r="AQ33" s="185"/>
      <c r="AR33" s="195">
        <v>67.963161932472303</v>
      </c>
      <c r="AS33" s="168"/>
      <c r="AT33" s="169">
        <v>3.0253465221023399</v>
      </c>
      <c r="AU33" s="163">
        <v>11.5294358944798</v>
      </c>
      <c r="AV33" s="163">
        <v>5.0177340051776298</v>
      </c>
      <c r="AW33" s="163">
        <v>12.8704384469261</v>
      </c>
      <c r="AX33" s="163">
        <v>8.6218938426576894</v>
      </c>
      <c r="AY33" s="170">
        <v>8.5873972396147895</v>
      </c>
      <c r="AZ33" s="163"/>
      <c r="BA33" s="171">
        <v>9.0936385055410902</v>
      </c>
      <c r="BB33" s="172">
        <v>13.3527720246414</v>
      </c>
      <c r="BC33" s="173">
        <v>10.9737325190482</v>
      </c>
      <c r="BD33" s="163"/>
      <c r="BE33" s="174">
        <v>9.4321222471099695</v>
      </c>
      <c r="BF33" s="40"/>
      <c r="BG33" s="41"/>
      <c r="BH33" s="41"/>
      <c r="BI33" s="41"/>
      <c r="BJ33" s="41"/>
      <c r="BK33" s="41"/>
      <c r="BL33" s="41"/>
      <c r="BM33" s="41"/>
      <c r="BN33" s="41"/>
      <c r="BO33" s="41"/>
      <c r="BP33" s="41"/>
      <c r="BQ33" s="41"/>
      <c r="BR33" s="41"/>
    </row>
    <row r="34" spans="1:70">
      <c r="A34" s="21" t="s">
        <v>73</v>
      </c>
      <c r="B34" s="3" t="str">
        <f t="shared" si="0"/>
        <v>Central Virginia</v>
      </c>
      <c r="C34" s="3"/>
      <c r="D34" s="24" t="s">
        <v>16</v>
      </c>
      <c r="E34" s="27" t="s">
        <v>17</v>
      </c>
      <c r="F34" s="3"/>
      <c r="G34" s="190">
        <v>49.9913898851133</v>
      </c>
      <c r="H34" s="185">
        <v>71.1671433347516</v>
      </c>
      <c r="I34" s="185">
        <v>79.829556865843998</v>
      </c>
      <c r="J34" s="185">
        <v>79.912599538021993</v>
      </c>
      <c r="K34" s="185">
        <v>98.215887787976399</v>
      </c>
      <c r="L34" s="191">
        <v>75.8233154823414</v>
      </c>
      <c r="M34" s="185"/>
      <c r="N34" s="192">
        <v>136.757301683788</v>
      </c>
      <c r="O34" s="193">
        <v>141.95170111239401</v>
      </c>
      <c r="P34" s="194">
        <v>139.354501398091</v>
      </c>
      <c r="Q34" s="185"/>
      <c r="R34" s="195">
        <v>93.975082886841406</v>
      </c>
      <c r="S34" s="168"/>
      <c r="T34" s="169">
        <v>0.675514632302328</v>
      </c>
      <c r="U34" s="163">
        <v>6.4321727971708</v>
      </c>
      <c r="V34" s="163">
        <v>5.19231058005668</v>
      </c>
      <c r="W34" s="163">
        <v>9.4940025740738605</v>
      </c>
      <c r="X34" s="163">
        <v>38.409712608728199</v>
      </c>
      <c r="Y34" s="170">
        <v>12.713192848882899</v>
      </c>
      <c r="Z34" s="163"/>
      <c r="AA34" s="171">
        <v>57.360061407678501</v>
      </c>
      <c r="AB34" s="172">
        <v>74.965742589711198</v>
      </c>
      <c r="AC34" s="173">
        <v>65.860315331286003</v>
      </c>
      <c r="AD34" s="163"/>
      <c r="AE34" s="174">
        <v>30.4191247841242</v>
      </c>
      <c r="AF34" s="40"/>
      <c r="AG34" s="190">
        <v>48.682912459063701</v>
      </c>
      <c r="AH34" s="185">
        <v>69.495648711694599</v>
      </c>
      <c r="AI34" s="185">
        <v>79.635873243824406</v>
      </c>
      <c r="AJ34" s="185">
        <v>81.090125070285495</v>
      </c>
      <c r="AK34" s="185">
        <v>89.585496744094101</v>
      </c>
      <c r="AL34" s="191">
        <v>73.698000012157394</v>
      </c>
      <c r="AM34" s="185"/>
      <c r="AN34" s="192">
        <v>124.120239272986</v>
      </c>
      <c r="AO34" s="193">
        <v>123.845613759146</v>
      </c>
      <c r="AP34" s="194">
        <v>123.982926516066</v>
      </c>
      <c r="AQ34" s="185"/>
      <c r="AR34" s="195">
        <v>88.065137465698697</v>
      </c>
      <c r="AS34" s="168"/>
      <c r="AT34" s="169">
        <v>-3.1638471412661202</v>
      </c>
      <c r="AU34" s="163">
        <v>5.8278530298450898E-2</v>
      </c>
      <c r="AV34" s="163">
        <v>0.36770319861189998</v>
      </c>
      <c r="AW34" s="163">
        <v>1.91695822582632</v>
      </c>
      <c r="AX34" s="163">
        <v>2.8772326153297398</v>
      </c>
      <c r="AY34" s="170">
        <v>0.75804809460600997</v>
      </c>
      <c r="AZ34" s="163"/>
      <c r="BA34" s="171">
        <v>9.8878440441248401</v>
      </c>
      <c r="BB34" s="172">
        <v>13.7389032036948</v>
      </c>
      <c r="BC34" s="173">
        <v>11.778082349074801</v>
      </c>
      <c r="BD34" s="163"/>
      <c r="BE34" s="174">
        <v>4.9187954587787797</v>
      </c>
      <c r="BF34" s="40"/>
      <c r="BG34" s="41"/>
      <c r="BH34" s="41"/>
      <c r="BI34" s="41"/>
      <c r="BJ34" s="41"/>
      <c r="BK34" s="41"/>
      <c r="BL34" s="41"/>
      <c r="BM34" s="41"/>
      <c r="BN34" s="41"/>
      <c r="BO34" s="41"/>
      <c r="BP34" s="41"/>
      <c r="BQ34" s="41"/>
      <c r="BR34" s="41"/>
    </row>
    <row r="35" spans="1:70">
      <c r="A35" s="21" t="s">
        <v>74</v>
      </c>
      <c r="B35" s="3" t="str">
        <f t="shared" si="0"/>
        <v>Chesapeake Bay</v>
      </c>
      <c r="C35" s="3"/>
      <c r="D35" s="24" t="s">
        <v>16</v>
      </c>
      <c r="E35" s="27" t="s">
        <v>17</v>
      </c>
      <c r="F35" s="3"/>
      <c r="G35" s="190">
        <v>40.462501954651998</v>
      </c>
      <c r="H35" s="185">
        <v>52.551305707584</v>
      </c>
      <c r="I35" s="185">
        <v>58.8194214229867</v>
      </c>
      <c r="J35" s="185">
        <v>56.6139014855355</v>
      </c>
      <c r="K35" s="185">
        <v>51.405269741985897</v>
      </c>
      <c r="L35" s="191">
        <v>51.970480062548802</v>
      </c>
      <c r="M35" s="185"/>
      <c r="N35" s="192">
        <v>73.370078186082793</v>
      </c>
      <c r="O35" s="193">
        <v>77.875152462861607</v>
      </c>
      <c r="P35" s="194">
        <v>75.622615324472207</v>
      </c>
      <c r="Q35" s="185"/>
      <c r="R35" s="195">
        <v>58.728232994526898</v>
      </c>
      <c r="S35" s="168"/>
      <c r="T35" s="169">
        <v>-3.2008424549406298</v>
      </c>
      <c r="U35" s="163">
        <v>-4.3819922134903999</v>
      </c>
      <c r="V35" s="163">
        <v>1.3497439987390201</v>
      </c>
      <c r="W35" s="163">
        <v>0.35680359198544598</v>
      </c>
      <c r="X35" s="163">
        <v>-11.473534497836701</v>
      </c>
      <c r="Y35" s="170">
        <v>-3.4997816376626498</v>
      </c>
      <c r="Z35" s="163"/>
      <c r="AA35" s="171">
        <v>14.630300258503601</v>
      </c>
      <c r="AB35" s="172">
        <v>25.2156903171302</v>
      </c>
      <c r="AC35" s="173">
        <v>19.846958076319101</v>
      </c>
      <c r="AD35" s="163"/>
      <c r="AE35" s="174">
        <v>3.9503121204807998</v>
      </c>
      <c r="AF35" s="40"/>
      <c r="AG35" s="190">
        <v>37.402415949960897</v>
      </c>
      <c r="AH35" s="185">
        <v>55.119902267396398</v>
      </c>
      <c r="AI35" s="185">
        <v>59.532931978107797</v>
      </c>
      <c r="AJ35" s="185">
        <v>58.1663096168881</v>
      </c>
      <c r="AK35" s="185">
        <v>52.997738467552701</v>
      </c>
      <c r="AL35" s="191">
        <v>52.643859655981203</v>
      </c>
      <c r="AM35" s="185"/>
      <c r="AN35" s="192">
        <v>64.973584831899899</v>
      </c>
      <c r="AO35" s="193">
        <v>69.162230258014006</v>
      </c>
      <c r="AP35" s="194">
        <v>67.067907544956896</v>
      </c>
      <c r="AQ35" s="185"/>
      <c r="AR35" s="195">
        <v>56.765016195688503</v>
      </c>
      <c r="AS35" s="168"/>
      <c r="AT35" s="169">
        <v>-8.1136368809411898</v>
      </c>
      <c r="AU35" s="163">
        <v>-1.1732965979129799</v>
      </c>
      <c r="AV35" s="163">
        <v>2.69837299017827</v>
      </c>
      <c r="AW35" s="163">
        <v>0.54460805053320405</v>
      </c>
      <c r="AX35" s="163">
        <v>-7.2601318801957699</v>
      </c>
      <c r="AY35" s="170">
        <v>-2.3109299126098302</v>
      </c>
      <c r="AZ35" s="163"/>
      <c r="BA35" s="171">
        <v>-0.67830585961340695</v>
      </c>
      <c r="BB35" s="172">
        <v>7.16356611681306</v>
      </c>
      <c r="BC35" s="173">
        <v>3.21612854027682</v>
      </c>
      <c r="BD35" s="163"/>
      <c r="BE35" s="174">
        <v>-0.51255297222715901</v>
      </c>
      <c r="BF35" s="40"/>
      <c r="BG35" s="41"/>
      <c r="BH35" s="41"/>
      <c r="BI35" s="41"/>
      <c r="BJ35" s="41"/>
      <c r="BK35" s="41"/>
      <c r="BL35" s="41"/>
      <c r="BM35" s="41"/>
      <c r="BN35" s="41"/>
      <c r="BO35" s="41"/>
      <c r="BP35" s="41"/>
      <c r="BQ35" s="41"/>
      <c r="BR35" s="41"/>
    </row>
    <row r="36" spans="1:70">
      <c r="A36" s="21" t="s">
        <v>75</v>
      </c>
      <c r="B36" s="3" t="str">
        <f t="shared" si="0"/>
        <v>Coastal Virginia - Eastern Shore</v>
      </c>
      <c r="C36" s="3"/>
      <c r="D36" s="24" t="s">
        <v>16</v>
      </c>
      <c r="E36" s="27" t="s">
        <v>17</v>
      </c>
      <c r="F36" s="3"/>
      <c r="G36" s="190">
        <v>34.623186490455197</v>
      </c>
      <c r="H36" s="185">
        <v>44.299933920704802</v>
      </c>
      <c r="I36" s="185">
        <v>49.230139500734197</v>
      </c>
      <c r="J36" s="185">
        <v>48.474302496328903</v>
      </c>
      <c r="K36" s="185">
        <v>45.6088179148311</v>
      </c>
      <c r="L36" s="191">
        <v>44.447276064610797</v>
      </c>
      <c r="M36" s="185"/>
      <c r="N36" s="192">
        <v>66.378039647576998</v>
      </c>
      <c r="O36" s="193">
        <v>71.648509544787004</v>
      </c>
      <c r="P36" s="194">
        <v>69.013274596182001</v>
      </c>
      <c r="Q36" s="185"/>
      <c r="R36" s="195">
        <v>51.466132787916898</v>
      </c>
      <c r="S36" s="168"/>
      <c r="T36" s="169">
        <v>-12.303491701578499</v>
      </c>
      <c r="U36" s="163">
        <v>-18.709345915280601</v>
      </c>
      <c r="V36" s="163">
        <v>-14.4435737310988</v>
      </c>
      <c r="W36" s="163">
        <v>-12.0597491724929</v>
      </c>
      <c r="X36" s="163">
        <v>-15.187828538551001</v>
      </c>
      <c r="Y36" s="170">
        <v>-14.6609064404983</v>
      </c>
      <c r="Z36" s="163"/>
      <c r="AA36" s="171">
        <v>-8.6718035133800893</v>
      </c>
      <c r="AB36" s="172">
        <v>16.783515212059299</v>
      </c>
      <c r="AC36" s="173">
        <v>2.9800381472475199</v>
      </c>
      <c r="AD36" s="163"/>
      <c r="AE36" s="174">
        <v>-8.6665626936834297</v>
      </c>
      <c r="AF36" s="40"/>
      <c r="AG36" s="190">
        <v>30.9103689427312</v>
      </c>
      <c r="AH36" s="185">
        <v>42.128133259911799</v>
      </c>
      <c r="AI36" s="185">
        <v>45.730126651982303</v>
      </c>
      <c r="AJ36" s="185">
        <v>46.513002936857497</v>
      </c>
      <c r="AK36" s="185">
        <v>44.126233480176197</v>
      </c>
      <c r="AL36" s="191">
        <v>41.881573054331803</v>
      </c>
      <c r="AM36" s="185"/>
      <c r="AN36" s="192">
        <v>58.702142070484499</v>
      </c>
      <c r="AO36" s="193">
        <v>60.095348751835502</v>
      </c>
      <c r="AP36" s="194">
        <v>59.39874541116</v>
      </c>
      <c r="AQ36" s="185"/>
      <c r="AR36" s="195">
        <v>46.886479441996997</v>
      </c>
      <c r="AS36" s="168"/>
      <c r="AT36" s="169">
        <v>-19.179769072652199</v>
      </c>
      <c r="AU36" s="163">
        <v>-16.191498649620801</v>
      </c>
      <c r="AV36" s="163">
        <v>-14.682743729313</v>
      </c>
      <c r="AW36" s="163">
        <v>-17.083853030851898</v>
      </c>
      <c r="AX36" s="163">
        <v>-18.441053079233601</v>
      </c>
      <c r="AY36" s="170">
        <v>-17.004719288110699</v>
      </c>
      <c r="AZ36" s="163"/>
      <c r="BA36" s="171">
        <v>-9.9994886349896497</v>
      </c>
      <c r="BB36" s="172">
        <v>-7.0538747559458699</v>
      </c>
      <c r="BC36" s="173">
        <v>-8.53312404034323</v>
      </c>
      <c r="BD36" s="163"/>
      <c r="BE36" s="174">
        <v>-14.1258262663412</v>
      </c>
      <c r="BF36" s="40"/>
      <c r="BG36" s="41"/>
      <c r="BH36" s="41"/>
      <c r="BI36" s="41"/>
      <c r="BJ36" s="41"/>
      <c r="BK36" s="41"/>
      <c r="BL36" s="41"/>
      <c r="BM36" s="41"/>
      <c r="BN36" s="41"/>
      <c r="BO36" s="41"/>
      <c r="BP36" s="41"/>
      <c r="BQ36" s="41"/>
      <c r="BR36" s="41"/>
    </row>
    <row r="37" spans="1:70">
      <c r="A37" s="21" t="s">
        <v>76</v>
      </c>
      <c r="B37" s="3" t="str">
        <f t="shared" si="0"/>
        <v>Coastal Virginia - Hampton Roads</v>
      </c>
      <c r="C37" s="3"/>
      <c r="D37" s="24" t="s">
        <v>16</v>
      </c>
      <c r="E37" s="27" t="s">
        <v>17</v>
      </c>
      <c r="F37" s="3"/>
      <c r="G37" s="190">
        <v>45.331197802197799</v>
      </c>
      <c r="H37" s="185">
        <v>53.704454127268001</v>
      </c>
      <c r="I37" s="185">
        <v>58.601218246869401</v>
      </c>
      <c r="J37" s="185">
        <v>61.848025811397903</v>
      </c>
      <c r="K37" s="185">
        <v>71.596292614362298</v>
      </c>
      <c r="L37" s="191">
        <v>58.216237720419102</v>
      </c>
      <c r="M37" s="185"/>
      <c r="N37" s="192">
        <v>97.583463838487006</v>
      </c>
      <c r="O37" s="193">
        <v>106.69826705852201</v>
      </c>
      <c r="P37" s="194">
        <v>102.140865448504</v>
      </c>
      <c r="Q37" s="185"/>
      <c r="R37" s="195">
        <v>70.766131357014999</v>
      </c>
      <c r="S37" s="168"/>
      <c r="T37" s="169">
        <v>-21.939032305256401</v>
      </c>
      <c r="U37" s="163">
        <v>-26.999979386614701</v>
      </c>
      <c r="V37" s="163">
        <v>-23.4153502965159</v>
      </c>
      <c r="W37" s="163">
        <v>-11.6864129411076</v>
      </c>
      <c r="X37" s="163">
        <v>7.9621926909639704</v>
      </c>
      <c r="Y37" s="170">
        <v>-15.5076211171589</v>
      </c>
      <c r="Z37" s="163"/>
      <c r="AA37" s="171">
        <v>13.846916242088099</v>
      </c>
      <c r="AB37" s="172">
        <v>25.685017604716499</v>
      </c>
      <c r="AC37" s="173">
        <v>19.737474771791199</v>
      </c>
      <c r="AD37" s="163"/>
      <c r="AE37" s="174">
        <v>-3.8342877280809602</v>
      </c>
      <c r="AF37" s="40"/>
      <c r="AG37" s="190">
        <v>45.385370687452003</v>
      </c>
      <c r="AH37" s="185">
        <v>54.468896243291503</v>
      </c>
      <c r="AI37" s="185">
        <v>58.974282008688903</v>
      </c>
      <c r="AJ37" s="185">
        <v>61.271473421926899</v>
      </c>
      <c r="AK37" s="185">
        <v>65.433986072067398</v>
      </c>
      <c r="AL37" s="191">
        <v>57.106801686685401</v>
      </c>
      <c r="AM37" s="185"/>
      <c r="AN37" s="192">
        <v>99.062362509583394</v>
      </c>
      <c r="AO37" s="193">
        <v>106.26279830053601</v>
      </c>
      <c r="AP37" s="194">
        <v>102.66258040506</v>
      </c>
      <c r="AQ37" s="185"/>
      <c r="AR37" s="195">
        <v>70.122738463363802</v>
      </c>
      <c r="AS37" s="168"/>
      <c r="AT37" s="169">
        <v>-6.0137018053857902</v>
      </c>
      <c r="AU37" s="163">
        <v>-8.0207111660820392</v>
      </c>
      <c r="AV37" s="163">
        <v>-8.8126848610923894</v>
      </c>
      <c r="AW37" s="163">
        <v>-4.0821459639655</v>
      </c>
      <c r="AX37" s="163">
        <v>3.2008671390713799</v>
      </c>
      <c r="AY37" s="170">
        <v>-4.6520822000963804</v>
      </c>
      <c r="AZ37" s="163"/>
      <c r="BA37" s="171">
        <v>10.9994806903665</v>
      </c>
      <c r="BB37" s="172">
        <v>9.7665038368783108</v>
      </c>
      <c r="BC37" s="173">
        <v>10.3579347911745</v>
      </c>
      <c r="BD37" s="163"/>
      <c r="BE37" s="174">
        <v>1.0998448863991199</v>
      </c>
      <c r="BF37" s="40"/>
      <c r="BG37" s="41"/>
      <c r="BH37" s="41"/>
      <c r="BI37" s="41"/>
      <c r="BJ37" s="41"/>
      <c r="BK37" s="41"/>
      <c r="BL37" s="41"/>
      <c r="BM37" s="41"/>
      <c r="BN37" s="41"/>
      <c r="BO37" s="41"/>
      <c r="BP37" s="41"/>
      <c r="BQ37" s="41"/>
      <c r="BR37" s="41"/>
    </row>
    <row r="38" spans="1:70">
      <c r="A38" s="20" t="s">
        <v>77</v>
      </c>
      <c r="B38" s="3" t="str">
        <f t="shared" si="0"/>
        <v>Northern Virginia</v>
      </c>
      <c r="C38" s="3"/>
      <c r="D38" s="24" t="s">
        <v>16</v>
      </c>
      <c r="E38" s="27" t="s">
        <v>17</v>
      </c>
      <c r="F38" s="3"/>
      <c r="G38" s="190">
        <v>77.264471605866802</v>
      </c>
      <c r="H38" s="185">
        <v>122.699890184279</v>
      </c>
      <c r="I38" s="185">
        <v>144.58982549830699</v>
      </c>
      <c r="J38" s="185">
        <v>136.937970101541</v>
      </c>
      <c r="K38" s="185">
        <v>111.23507709665201</v>
      </c>
      <c r="L38" s="191">
        <v>118.545446897329</v>
      </c>
      <c r="M38" s="185"/>
      <c r="N38" s="192">
        <v>114.783842986084</v>
      </c>
      <c r="O38" s="193">
        <v>131.501075968409</v>
      </c>
      <c r="P38" s="194">
        <v>123.142459477247</v>
      </c>
      <c r="Q38" s="185"/>
      <c r="R38" s="195">
        <v>119.85887906302</v>
      </c>
      <c r="S38" s="168"/>
      <c r="T38" s="169">
        <v>-9.0928152470498507</v>
      </c>
      <c r="U38" s="163">
        <v>7.7757642272299501</v>
      </c>
      <c r="V38" s="163">
        <v>17.75835199878</v>
      </c>
      <c r="W38" s="163">
        <v>18.1757682337288</v>
      </c>
      <c r="X38" s="163">
        <v>23.230327800671098</v>
      </c>
      <c r="Y38" s="170">
        <v>12.3083364875573</v>
      </c>
      <c r="Z38" s="163"/>
      <c r="AA38" s="171">
        <v>25.428779682489701</v>
      </c>
      <c r="AB38" s="172">
        <v>49.182630965754299</v>
      </c>
      <c r="AC38" s="173">
        <v>37.083223912950899</v>
      </c>
      <c r="AD38" s="163"/>
      <c r="AE38" s="174">
        <v>18.600247056617501</v>
      </c>
      <c r="AF38" s="40"/>
      <c r="AG38" s="190">
        <v>75.961412373072505</v>
      </c>
      <c r="AH38" s="185">
        <v>118.18817821549401</v>
      </c>
      <c r="AI38" s="185">
        <v>140.03446949040901</v>
      </c>
      <c r="AJ38" s="185">
        <v>130.92225225648701</v>
      </c>
      <c r="AK38" s="185">
        <v>102.847049877773</v>
      </c>
      <c r="AL38" s="191">
        <v>113.590672442647</v>
      </c>
      <c r="AM38" s="185"/>
      <c r="AN38" s="192">
        <v>96.305146013538902</v>
      </c>
      <c r="AO38" s="193">
        <v>103.031175911996</v>
      </c>
      <c r="AP38" s="194">
        <v>99.668160962767899</v>
      </c>
      <c r="AQ38" s="185"/>
      <c r="AR38" s="195">
        <v>109.61281201982401</v>
      </c>
      <c r="AS38" s="168"/>
      <c r="AT38" s="169">
        <v>-8.3131602382727898</v>
      </c>
      <c r="AU38" s="163">
        <v>-6.4341614399766902</v>
      </c>
      <c r="AV38" s="163">
        <v>-3.1402656652097298</v>
      </c>
      <c r="AW38" s="163">
        <v>-6.0115903433942304</v>
      </c>
      <c r="AX38" s="163">
        <v>-3.8739764008969999</v>
      </c>
      <c r="AY38" s="170">
        <v>-5.3453398790157003</v>
      </c>
      <c r="AZ38" s="163"/>
      <c r="BA38" s="171">
        <v>1.1883552825779899</v>
      </c>
      <c r="BB38" s="172">
        <v>4.1742253352638201</v>
      </c>
      <c r="BC38" s="173">
        <v>2.7099726369132702</v>
      </c>
      <c r="BD38" s="163"/>
      <c r="BE38" s="174">
        <v>-3.3766423931134799</v>
      </c>
      <c r="BF38" s="40"/>
      <c r="BG38" s="41"/>
      <c r="BH38" s="41"/>
      <c r="BI38" s="41"/>
      <c r="BJ38" s="41"/>
      <c r="BK38" s="41"/>
      <c r="BL38" s="41"/>
      <c r="BM38" s="41"/>
      <c r="BN38" s="41"/>
      <c r="BO38" s="41"/>
      <c r="BP38" s="41"/>
      <c r="BQ38" s="41"/>
      <c r="BR38" s="41"/>
    </row>
    <row r="39" spans="1:70">
      <c r="A39" s="22" t="s">
        <v>78</v>
      </c>
      <c r="B39" s="3" t="str">
        <f t="shared" si="0"/>
        <v>Shenandoah Valley</v>
      </c>
      <c r="C39" s="3"/>
      <c r="D39" s="25" t="s">
        <v>16</v>
      </c>
      <c r="E39" s="28" t="s">
        <v>17</v>
      </c>
      <c r="F39" s="3"/>
      <c r="G39" s="196">
        <v>33.873324064711802</v>
      </c>
      <c r="H39" s="197">
        <v>43.7332608695652</v>
      </c>
      <c r="I39" s="197">
        <v>47.281458543983803</v>
      </c>
      <c r="J39" s="197">
        <v>51.138031681833503</v>
      </c>
      <c r="K39" s="197">
        <v>50.778279406808203</v>
      </c>
      <c r="L39" s="198">
        <v>45.360870913380502</v>
      </c>
      <c r="M39" s="185"/>
      <c r="N39" s="199">
        <v>72.033118469834804</v>
      </c>
      <c r="O39" s="200">
        <v>74.827937310414498</v>
      </c>
      <c r="P39" s="201">
        <v>73.430527890124694</v>
      </c>
      <c r="Q39" s="185"/>
      <c r="R39" s="202">
        <v>53.380772906735999</v>
      </c>
      <c r="S39" s="168"/>
      <c r="T39" s="175">
        <v>-23.1510206970155</v>
      </c>
      <c r="U39" s="176">
        <v>-22.076352243566902</v>
      </c>
      <c r="V39" s="176">
        <v>-20.040045748931998</v>
      </c>
      <c r="W39" s="176">
        <v>-14.8211841400131</v>
      </c>
      <c r="X39" s="176">
        <v>-19.228641184481202</v>
      </c>
      <c r="Y39" s="177">
        <v>-19.692597022710501</v>
      </c>
      <c r="Z39" s="163"/>
      <c r="AA39" s="178">
        <v>2.8277289413853701</v>
      </c>
      <c r="AB39" s="179">
        <v>26.290764692033601</v>
      </c>
      <c r="AC39" s="180">
        <v>13.5792178376813</v>
      </c>
      <c r="AD39" s="163"/>
      <c r="AE39" s="181">
        <v>-9.2511779432510099</v>
      </c>
      <c r="AF39" s="40"/>
      <c r="AG39" s="196">
        <v>32.613067071115601</v>
      </c>
      <c r="AH39" s="197">
        <v>44.343439922480599</v>
      </c>
      <c r="AI39" s="197">
        <v>47.577722446915999</v>
      </c>
      <c r="AJ39" s="197">
        <v>48.599076508257397</v>
      </c>
      <c r="AK39" s="197">
        <v>48.016882162116602</v>
      </c>
      <c r="AL39" s="198">
        <v>44.2300376221772</v>
      </c>
      <c r="AM39" s="185"/>
      <c r="AN39" s="199">
        <v>61.5286697421638</v>
      </c>
      <c r="AO39" s="200">
        <v>62.3230382119986</v>
      </c>
      <c r="AP39" s="201">
        <v>61.925853977081204</v>
      </c>
      <c r="AQ39" s="185"/>
      <c r="AR39" s="202">
        <v>49.285985152149799</v>
      </c>
      <c r="AS39" s="168"/>
      <c r="AT39" s="175">
        <v>-7.5543680442832803</v>
      </c>
      <c r="AU39" s="176">
        <v>-6.0044229572617596</v>
      </c>
      <c r="AV39" s="176">
        <v>-3.6239325926167099</v>
      </c>
      <c r="AW39" s="176">
        <v>-6.2839020925421796</v>
      </c>
      <c r="AX39" s="176">
        <v>-7.0432650739263902</v>
      </c>
      <c r="AY39" s="177">
        <v>-6.0447755518747099</v>
      </c>
      <c r="AZ39" s="163"/>
      <c r="BA39" s="178">
        <v>-1.5994576148144199</v>
      </c>
      <c r="BB39" s="179">
        <v>2.6390206261142799</v>
      </c>
      <c r="BC39" s="180">
        <v>0.48869031210559899</v>
      </c>
      <c r="BD39" s="163"/>
      <c r="BE39" s="181">
        <v>-3.8036291675417599</v>
      </c>
      <c r="BF39" s="40"/>
      <c r="BG39" s="41"/>
      <c r="BH39" s="41"/>
      <c r="BI39" s="41"/>
      <c r="BJ39" s="41"/>
      <c r="BK39" s="41"/>
      <c r="BL39" s="41"/>
      <c r="BM39" s="41"/>
      <c r="BN39" s="41"/>
      <c r="BO39" s="41"/>
      <c r="BP39" s="41"/>
      <c r="BQ39" s="41"/>
      <c r="BR39" s="41"/>
    </row>
    <row r="40" spans="1:70">
      <c r="A40" s="19" t="s">
        <v>79</v>
      </c>
      <c r="B40" s="3" t="str">
        <f t="shared" si="0"/>
        <v>Southern Virginia</v>
      </c>
      <c r="C40" s="9"/>
      <c r="D40" s="23" t="s">
        <v>16</v>
      </c>
      <c r="E40" s="26" t="s">
        <v>17</v>
      </c>
      <c r="F40" s="3"/>
      <c r="G40" s="182">
        <v>42.727377304019498</v>
      </c>
      <c r="H40" s="183">
        <v>64.309209415944906</v>
      </c>
      <c r="I40" s="183">
        <v>68.824479236064803</v>
      </c>
      <c r="J40" s="183">
        <v>75.617470575172106</v>
      </c>
      <c r="K40" s="183">
        <v>77.184794581390094</v>
      </c>
      <c r="L40" s="184">
        <v>65.732666222518304</v>
      </c>
      <c r="M40" s="185"/>
      <c r="N40" s="186">
        <v>100.150559626915</v>
      </c>
      <c r="O40" s="187">
        <v>116.45263157894701</v>
      </c>
      <c r="P40" s="188">
        <v>108.301595602931</v>
      </c>
      <c r="Q40" s="185"/>
      <c r="R40" s="189">
        <v>77.895217474064907</v>
      </c>
      <c r="S40" s="168"/>
      <c r="T40" s="160">
        <v>1.6135684864947599</v>
      </c>
      <c r="U40" s="161">
        <v>3.4899157743613598</v>
      </c>
      <c r="V40" s="161">
        <v>3.28110791054642</v>
      </c>
      <c r="W40" s="161">
        <v>16.610016534988599</v>
      </c>
      <c r="X40" s="161">
        <v>25.366827140071901</v>
      </c>
      <c r="Y40" s="162">
        <v>10.5713008190748</v>
      </c>
      <c r="Z40" s="163"/>
      <c r="AA40" s="164">
        <v>54.3700837112915</v>
      </c>
      <c r="AB40" s="165">
        <v>90.001090215594402</v>
      </c>
      <c r="AC40" s="166">
        <v>71.679166272363304</v>
      </c>
      <c r="AD40" s="163"/>
      <c r="AE40" s="167">
        <v>28.780245839042401</v>
      </c>
      <c r="AF40" s="40"/>
      <c r="AG40" s="182">
        <v>43.158564845658397</v>
      </c>
      <c r="AH40" s="183">
        <v>66.249960581834301</v>
      </c>
      <c r="AI40" s="183">
        <v>72.483608150122095</v>
      </c>
      <c r="AJ40" s="183">
        <v>71.604795691760998</v>
      </c>
      <c r="AK40" s="183">
        <v>66.960076060404106</v>
      </c>
      <c r="AL40" s="184">
        <v>64.091401065956006</v>
      </c>
      <c r="AM40" s="185"/>
      <c r="AN40" s="186">
        <v>77.395373084610199</v>
      </c>
      <c r="AO40" s="187">
        <v>81.723449922274</v>
      </c>
      <c r="AP40" s="188">
        <v>79.559411503442107</v>
      </c>
      <c r="AQ40" s="185"/>
      <c r="AR40" s="189">
        <v>68.510832619523399</v>
      </c>
      <c r="AS40" s="168"/>
      <c r="AT40" s="160">
        <v>1.61236420736527</v>
      </c>
      <c r="AU40" s="161">
        <v>2.6230227797480801</v>
      </c>
      <c r="AV40" s="161">
        <v>6.3385077512578798</v>
      </c>
      <c r="AW40" s="161">
        <v>5.7179143282208997</v>
      </c>
      <c r="AX40" s="161">
        <v>10.2437533582118</v>
      </c>
      <c r="AY40" s="162">
        <v>5.5302695108828503</v>
      </c>
      <c r="AZ40" s="163"/>
      <c r="BA40" s="164">
        <v>22.914260064639901</v>
      </c>
      <c r="BB40" s="165">
        <v>30.995162320108399</v>
      </c>
      <c r="BC40" s="166">
        <v>26.9360053138568</v>
      </c>
      <c r="BD40" s="163"/>
      <c r="BE40" s="167">
        <v>11.784764093896101</v>
      </c>
      <c r="BF40" s="40"/>
    </row>
    <row r="41" spans="1:70">
      <c r="A41" s="20" t="s">
        <v>80</v>
      </c>
      <c r="B41" s="3" t="str">
        <f t="shared" si="0"/>
        <v>Southwest Virginia - Blue Ridge Highlands</v>
      </c>
      <c r="C41" s="10"/>
      <c r="D41" s="24" t="s">
        <v>16</v>
      </c>
      <c r="E41" s="27" t="s">
        <v>17</v>
      </c>
      <c r="F41" s="3"/>
      <c r="G41" s="190">
        <v>44.458627738875002</v>
      </c>
      <c r="H41" s="185">
        <v>52.540713801671501</v>
      </c>
      <c r="I41" s="185">
        <v>59.134693923650303</v>
      </c>
      <c r="J41" s="185">
        <v>65.431301106844302</v>
      </c>
      <c r="K41" s="185">
        <v>73.046258188389402</v>
      </c>
      <c r="L41" s="191">
        <v>58.922318951886098</v>
      </c>
      <c r="M41" s="185"/>
      <c r="N41" s="192">
        <v>114.790446126044</v>
      </c>
      <c r="O41" s="193">
        <v>113.89216173480899</v>
      </c>
      <c r="P41" s="194">
        <v>114.34130393042599</v>
      </c>
      <c r="Q41" s="185"/>
      <c r="R41" s="195">
        <v>74.756314660040601</v>
      </c>
      <c r="S41" s="168"/>
      <c r="T41" s="169">
        <v>-4.8921359529537298</v>
      </c>
      <c r="U41" s="163">
        <v>-2.14314971282871</v>
      </c>
      <c r="V41" s="163">
        <v>4.6775959385283299</v>
      </c>
      <c r="W41" s="163">
        <v>7.61028413683644</v>
      </c>
      <c r="X41" s="163">
        <v>9.1473923142450992</v>
      </c>
      <c r="Y41" s="170">
        <v>3.4968801738023201</v>
      </c>
      <c r="Z41" s="163"/>
      <c r="AA41" s="171">
        <v>38.508667151908298</v>
      </c>
      <c r="AB41" s="172">
        <v>72.756243854625396</v>
      </c>
      <c r="AC41" s="173">
        <v>53.681953990089397</v>
      </c>
      <c r="AD41" s="163"/>
      <c r="AE41" s="174">
        <v>20.724918408102202</v>
      </c>
      <c r="AF41" s="40"/>
      <c r="AG41" s="190">
        <v>42.624028687598802</v>
      </c>
      <c r="AH41" s="185">
        <v>51.521984978540701</v>
      </c>
      <c r="AI41" s="185">
        <v>55.495791167833701</v>
      </c>
      <c r="AJ41" s="185">
        <v>57.498475547775001</v>
      </c>
      <c r="AK41" s="185">
        <v>60.437439857691402</v>
      </c>
      <c r="AL41" s="191">
        <v>53.5155440478879</v>
      </c>
      <c r="AM41" s="185"/>
      <c r="AN41" s="192">
        <v>89.0397066297718</v>
      </c>
      <c r="AO41" s="193">
        <v>89.2618347639484</v>
      </c>
      <c r="AP41" s="194">
        <v>89.150770696860107</v>
      </c>
      <c r="AQ41" s="185"/>
      <c r="AR41" s="195">
        <v>63.697037376165703</v>
      </c>
      <c r="AS41" s="168"/>
      <c r="AT41" s="169">
        <v>-3.34093435093442</v>
      </c>
      <c r="AU41" s="163">
        <v>4.4464515959286102</v>
      </c>
      <c r="AV41" s="163">
        <v>6.2675613934709098</v>
      </c>
      <c r="AW41" s="163">
        <v>4.1835108843804996</v>
      </c>
      <c r="AX41" s="163">
        <v>-1.7453176956685399</v>
      </c>
      <c r="AY41" s="170">
        <v>1.9929551429077801</v>
      </c>
      <c r="AZ41" s="163"/>
      <c r="BA41" s="171">
        <v>4.02535891574089</v>
      </c>
      <c r="BB41" s="172">
        <v>4.8614452378002202</v>
      </c>
      <c r="BC41" s="173">
        <v>4.4422496178165201</v>
      </c>
      <c r="BD41" s="163"/>
      <c r="BE41" s="174">
        <v>2.9584828565411998</v>
      </c>
      <c r="BF41" s="40"/>
    </row>
    <row r="42" spans="1:70">
      <c r="A42" s="21" t="s">
        <v>81</v>
      </c>
      <c r="B42" s="3" t="str">
        <f t="shared" si="0"/>
        <v>Southwest Virginia - Heart of Appalachia</v>
      </c>
      <c r="C42" s="3"/>
      <c r="D42" s="24" t="s">
        <v>16</v>
      </c>
      <c r="E42" s="27" t="s">
        <v>17</v>
      </c>
      <c r="F42" s="3"/>
      <c r="G42" s="190">
        <v>34.883023890784898</v>
      </c>
      <c r="H42" s="185">
        <v>49.352197952218397</v>
      </c>
      <c r="I42" s="185">
        <v>52.562416382252501</v>
      </c>
      <c r="J42" s="185">
        <v>52.138498293515298</v>
      </c>
      <c r="K42" s="185">
        <v>49.509556313993102</v>
      </c>
      <c r="L42" s="191">
        <v>47.689138566552899</v>
      </c>
      <c r="M42" s="185"/>
      <c r="N42" s="192">
        <v>53.445822525597201</v>
      </c>
      <c r="O42" s="193">
        <v>49.383774744027299</v>
      </c>
      <c r="P42" s="194">
        <v>51.4147986348122</v>
      </c>
      <c r="Q42" s="185"/>
      <c r="R42" s="195">
        <v>48.753612871769803</v>
      </c>
      <c r="S42" s="168"/>
      <c r="T42" s="169">
        <v>7.2955597279034299</v>
      </c>
      <c r="U42" s="163">
        <v>0.91499409553426103</v>
      </c>
      <c r="V42" s="163">
        <v>4.7761804641402099</v>
      </c>
      <c r="W42" s="163">
        <v>-2.8924337637602902</v>
      </c>
      <c r="X42" s="163">
        <v>6.4818420042739104</v>
      </c>
      <c r="Y42" s="170">
        <v>2.8805231313638799</v>
      </c>
      <c r="Z42" s="163"/>
      <c r="AA42" s="171">
        <v>11.112593497126699</v>
      </c>
      <c r="AB42" s="172">
        <v>24.411845864789701</v>
      </c>
      <c r="AC42" s="173">
        <v>17.1254802793501</v>
      </c>
      <c r="AD42" s="163"/>
      <c r="AE42" s="174">
        <v>6.79406674087965</v>
      </c>
      <c r="AF42" s="40"/>
      <c r="AG42" s="190">
        <v>32.195730375426599</v>
      </c>
      <c r="AH42" s="185">
        <v>47.718585324232002</v>
      </c>
      <c r="AI42" s="185">
        <v>50.578349829351502</v>
      </c>
      <c r="AJ42" s="185">
        <v>49.330215017064802</v>
      </c>
      <c r="AK42" s="185">
        <v>44.561302047781503</v>
      </c>
      <c r="AL42" s="191">
        <v>44.876836518771299</v>
      </c>
      <c r="AM42" s="185"/>
      <c r="AN42" s="192">
        <v>45.964462457337802</v>
      </c>
      <c r="AO42" s="193">
        <v>42.835356655290099</v>
      </c>
      <c r="AP42" s="194">
        <v>44.399909556313901</v>
      </c>
      <c r="AQ42" s="185"/>
      <c r="AR42" s="195">
        <v>44.740571672354903</v>
      </c>
      <c r="AS42" s="168"/>
      <c r="AT42" s="169">
        <v>-4.1639206479744999</v>
      </c>
      <c r="AU42" s="163">
        <v>-3.2918513313948798</v>
      </c>
      <c r="AV42" s="163">
        <v>-1.1498742268245501</v>
      </c>
      <c r="AW42" s="163">
        <v>-6.1134541149532602</v>
      </c>
      <c r="AX42" s="163">
        <v>1.23495653222921</v>
      </c>
      <c r="AY42" s="170">
        <v>-2.7225949426763401</v>
      </c>
      <c r="AZ42" s="163"/>
      <c r="BA42" s="171">
        <v>0.46166182737163503</v>
      </c>
      <c r="BB42" s="172">
        <v>-2.5598178103586999</v>
      </c>
      <c r="BC42" s="173">
        <v>-1.01889200115644</v>
      </c>
      <c r="BD42" s="163"/>
      <c r="BE42" s="174">
        <v>-2.2455154327420002</v>
      </c>
      <c r="BF42" s="40"/>
    </row>
    <row r="43" spans="1:70">
      <c r="A43" s="22" t="s">
        <v>82</v>
      </c>
      <c r="B43" s="3" t="str">
        <f t="shared" si="0"/>
        <v>Virginia Mountains</v>
      </c>
      <c r="C43" s="3"/>
      <c r="D43" s="25" t="s">
        <v>16</v>
      </c>
      <c r="E43" s="28" t="s">
        <v>17</v>
      </c>
      <c r="F43" s="3"/>
      <c r="G43" s="190">
        <v>48.513284107844399</v>
      </c>
      <c r="H43" s="185">
        <v>63.461031025606196</v>
      </c>
      <c r="I43" s="185">
        <v>60.308519170844001</v>
      </c>
      <c r="J43" s="185">
        <v>62.131563473783999</v>
      </c>
      <c r="K43" s="185">
        <v>67.739869936322904</v>
      </c>
      <c r="L43" s="191">
        <v>60.4308535428803</v>
      </c>
      <c r="M43" s="185"/>
      <c r="N43" s="192">
        <v>92.206262024115901</v>
      </c>
      <c r="O43" s="193">
        <v>88.738489364584694</v>
      </c>
      <c r="P43" s="194">
        <v>90.472375694350305</v>
      </c>
      <c r="Q43" s="185"/>
      <c r="R43" s="195">
        <v>69.014145586157497</v>
      </c>
      <c r="S43" s="168"/>
      <c r="T43" s="169">
        <v>2.4495393126151299</v>
      </c>
      <c r="U43" s="163">
        <v>-10.275707177897299</v>
      </c>
      <c r="V43" s="163">
        <v>-18.597083224073199</v>
      </c>
      <c r="W43" s="163">
        <v>-5.4069899739579901</v>
      </c>
      <c r="X43" s="163">
        <v>10.121158655327299</v>
      </c>
      <c r="Y43" s="170">
        <v>-5.3892532587153896</v>
      </c>
      <c r="Z43" s="163"/>
      <c r="AA43" s="171">
        <v>26.668606669449499</v>
      </c>
      <c r="AB43" s="172">
        <v>41.272110271558702</v>
      </c>
      <c r="AC43" s="173">
        <v>33.433017530428401</v>
      </c>
      <c r="AD43" s="163"/>
      <c r="AE43" s="174">
        <v>6.1819391102204202</v>
      </c>
      <c r="AF43" s="40"/>
      <c r="AG43" s="190">
        <v>43.567650386126502</v>
      </c>
      <c r="AH43" s="185">
        <v>60.792038680395599</v>
      </c>
      <c r="AI43" s="185">
        <v>64.707840739737094</v>
      </c>
      <c r="AJ43" s="185">
        <v>67.629483809781803</v>
      </c>
      <c r="AK43" s="185">
        <v>65.523086980083903</v>
      </c>
      <c r="AL43" s="191">
        <v>60.444020119225002</v>
      </c>
      <c r="AM43" s="185"/>
      <c r="AN43" s="192">
        <v>89.401162105405703</v>
      </c>
      <c r="AO43" s="193">
        <v>86.915274014361103</v>
      </c>
      <c r="AP43" s="194">
        <v>88.158218059883396</v>
      </c>
      <c r="AQ43" s="185"/>
      <c r="AR43" s="195">
        <v>68.362362387984504</v>
      </c>
      <c r="AS43" s="168"/>
      <c r="AT43" s="169">
        <v>1.2746604955999901</v>
      </c>
      <c r="AU43" s="163">
        <v>-2.1405885564023701</v>
      </c>
      <c r="AV43" s="163">
        <v>-1.2972336865988401</v>
      </c>
      <c r="AW43" s="163">
        <v>5.7126184294778399</v>
      </c>
      <c r="AX43" s="163">
        <v>8.0275697583762202</v>
      </c>
      <c r="AY43" s="170">
        <v>2.3336125160140502</v>
      </c>
      <c r="AZ43" s="163"/>
      <c r="BA43" s="171">
        <v>13.401311668256801</v>
      </c>
      <c r="BB43" s="172">
        <v>10.3731188350494</v>
      </c>
      <c r="BC43" s="173">
        <v>11.888073408261601</v>
      </c>
      <c r="BD43" s="163"/>
      <c r="BE43" s="174">
        <v>5.6579275675176897</v>
      </c>
      <c r="BF43" s="40"/>
    </row>
    <row r="44" spans="1:70">
      <c r="A44" s="48" t="s">
        <v>106</v>
      </c>
      <c r="B44" s="3" t="s">
        <v>112</v>
      </c>
      <c r="D44" s="25" t="s">
        <v>16</v>
      </c>
      <c r="E44" s="28" t="s">
        <v>17</v>
      </c>
      <c r="G44" s="190">
        <v>143.06337265787599</v>
      </c>
      <c r="H44" s="185">
        <v>188.98395211658499</v>
      </c>
      <c r="I44" s="185">
        <v>227.245312283136</v>
      </c>
      <c r="J44" s="185">
        <v>203.05701943094999</v>
      </c>
      <c r="K44" s="185">
        <v>194.40792505204701</v>
      </c>
      <c r="L44" s="191">
        <v>191.35151630811899</v>
      </c>
      <c r="M44" s="185"/>
      <c r="N44" s="192">
        <v>263.32603747397599</v>
      </c>
      <c r="O44" s="193">
        <v>300.053782095766</v>
      </c>
      <c r="P44" s="194">
        <v>281.68990978487102</v>
      </c>
      <c r="Q44" s="185"/>
      <c r="R44" s="195">
        <v>217.16248587290499</v>
      </c>
      <c r="S44" s="168"/>
      <c r="T44" s="169">
        <v>-0.39716953713173597</v>
      </c>
      <c r="U44" s="163">
        <v>8.0115542039333398</v>
      </c>
      <c r="V44" s="163">
        <v>23.964961576429801</v>
      </c>
      <c r="W44" s="163">
        <v>24.9087824185664</v>
      </c>
      <c r="X44" s="163">
        <v>23.430987120194199</v>
      </c>
      <c r="Y44" s="170">
        <v>16.3964158106449</v>
      </c>
      <c r="Z44" s="163"/>
      <c r="AA44" s="171">
        <v>28.115206057881299</v>
      </c>
      <c r="AB44" s="172">
        <v>42.928252551737202</v>
      </c>
      <c r="AC44" s="173">
        <v>35.600072267725501</v>
      </c>
      <c r="AD44" s="163"/>
      <c r="AE44" s="174">
        <v>22.843990234208899</v>
      </c>
      <c r="AF44" s="43"/>
      <c r="AG44" s="190">
        <v>131.039693789035</v>
      </c>
      <c r="AH44" s="185">
        <v>176.44518476752199</v>
      </c>
      <c r="AI44" s="185">
        <v>202.66985600277499</v>
      </c>
      <c r="AJ44" s="185">
        <v>182.511103400416</v>
      </c>
      <c r="AK44" s="185">
        <v>166.33969986120701</v>
      </c>
      <c r="AL44" s="191">
        <v>171.801107564191</v>
      </c>
      <c r="AM44" s="185"/>
      <c r="AN44" s="192">
        <v>211.56769691186599</v>
      </c>
      <c r="AO44" s="193">
        <v>242.08663341429499</v>
      </c>
      <c r="AP44" s="194">
        <v>226.82716516308099</v>
      </c>
      <c r="AQ44" s="185"/>
      <c r="AR44" s="195">
        <v>187.52283830673099</v>
      </c>
      <c r="AS44" s="168"/>
      <c r="AT44" s="169">
        <v>-2.6020567564369501</v>
      </c>
      <c r="AU44" s="163">
        <v>0.34366936805182902</v>
      </c>
      <c r="AV44" s="163">
        <v>2.96915611088862</v>
      </c>
      <c r="AW44" s="163">
        <v>-3.1892593689737998</v>
      </c>
      <c r="AX44" s="163">
        <v>0.75387854131379295</v>
      </c>
      <c r="AY44" s="170">
        <v>-0.211463767343089</v>
      </c>
      <c r="AZ44" s="163"/>
      <c r="BA44" s="171">
        <v>1.15936075860091</v>
      </c>
      <c r="BB44" s="172">
        <v>7.4886312527722101</v>
      </c>
      <c r="BC44" s="173">
        <v>4.4411330880508899</v>
      </c>
      <c r="BD44" s="163"/>
      <c r="BE44" s="174">
        <v>1.34886308359104</v>
      </c>
    </row>
    <row r="45" spans="1:70">
      <c r="A45" s="48" t="s">
        <v>107</v>
      </c>
      <c r="B45" s="3" t="s">
        <v>113</v>
      </c>
      <c r="D45" s="25" t="s">
        <v>16</v>
      </c>
      <c r="E45" s="28" t="s">
        <v>17</v>
      </c>
      <c r="G45" s="190">
        <v>89.906302997275205</v>
      </c>
      <c r="H45" s="185">
        <v>143.310398183469</v>
      </c>
      <c r="I45" s="185">
        <v>165.00282397820101</v>
      </c>
      <c r="J45" s="185">
        <v>159.60600363306</v>
      </c>
      <c r="K45" s="185">
        <v>138.63555204359599</v>
      </c>
      <c r="L45" s="191">
        <v>139.29221616711999</v>
      </c>
      <c r="M45" s="185"/>
      <c r="N45" s="192">
        <v>161.71001235240601</v>
      </c>
      <c r="O45" s="193">
        <v>180.38769954586701</v>
      </c>
      <c r="P45" s="194">
        <v>171.04885594913699</v>
      </c>
      <c r="Q45" s="185"/>
      <c r="R45" s="195">
        <v>148.36554181912501</v>
      </c>
      <c r="S45" s="168"/>
      <c r="T45" s="169">
        <v>-13.1476571671896</v>
      </c>
      <c r="U45" s="163">
        <v>-1.99346745605932</v>
      </c>
      <c r="V45" s="163">
        <v>3.7881310971309201</v>
      </c>
      <c r="W45" s="163">
        <v>10.221193231996001</v>
      </c>
      <c r="X45" s="163">
        <v>21.763029523375401</v>
      </c>
      <c r="Y45" s="170">
        <v>4.3261802722578802</v>
      </c>
      <c r="Z45" s="163"/>
      <c r="AA45" s="171">
        <v>27.5807776615368</v>
      </c>
      <c r="AB45" s="172">
        <v>48.439119354790101</v>
      </c>
      <c r="AC45" s="173">
        <v>37.790335066508497</v>
      </c>
      <c r="AD45" s="163"/>
      <c r="AE45" s="174">
        <v>13.3999721711671</v>
      </c>
      <c r="AF45" s="43"/>
      <c r="AG45" s="190">
        <v>86.854777565849204</v>
      </c>
      <c r="AH45" s="185">
        <v>137.283072388737</v>
      </c>
      <c r="AI45" s="185">
        <v>162.01989500454101</v>
      </c>
      <c r="AJ45" s="185">
        <v>154.084509627611</v>
      </c>
      <c r="AK45" s="185">
        <v>129.07150009082599</v>
      </c>
      <c r="AL45" s="191">
        <v>133.86275093551299</v>
      </c>
      <c r="AM45" s="185"/>
      <c r="AN45" s="192">
        <v>142.26522089009899</v>
      </c>
      <c r="AO45" s="193">
        <v>151.00225694822799</v>
      </c>
      <c r="AP45" s="194">
        <v>146.63373891916399</v>
      </c>
      <c r="AQ45" s="185"/>
      <c r="AR45" s="195">
        <v>137.51160464512699</v>
      </c>
      <c r="AS45" s="168"/>
      <c r="AT45" s="169">
        <v>-10.0897085241412</v>
      </c>
      <c r="AU45" s="163">
        <v>-8.1326037783679794</v>
      </c>
      <c r="AV45" s="163">
        <v>-5.6239254814447799</v>
      </c>
      <c r="AW45" s="163">
        <v>-5.1593282993901504</v>
      </c>
      <c r="AX45" s="163">
        <v>-1.87977520648552</v>
      </c>
      <c r="AY45" s="170">
        <v>-5.9686628788219203</v>
      </c>
      <c r="AZ45" s="163"/>
      <c r="BA45" s="171">
        <v>7.7992168603183103</v>
      </c>
      <c r="BB45" s="172">
        <v>8.1905098758992008</v>
      </c>
      <c r="BC45" s="173">
        <v>8.0003379332475202</v>
      </c>
      <c r="BD45" s="163"/>
      <c r="BE45" s="174">
        <v>-2.1109105275754798</v>
      </c>
    </row>
    <row r="46" spans="1:70">
      <c r="A46" s="48" t="s">
        <v>108</v>
      </c>
      <c r="B46" s="3" t="s">
        <v>114</v>
      </c>
      <c r="D46" s="25" t="s">
        <v>16</v>
      </c>
      <c r="E46" s="28" t="s">
        <v>17</v>
      </c>
      <c r="G46" s="190">
        <v>67.090443726826905</v>
      </c>
      <c r="H46" s="185">
        <v>102.272823226886</v>
      </c>
      <c r="I46" s="185">
        <v>119.20843619184301</v>
      </c>
      <c r="J46" s="185">
        <v>116.43133118048</v>
      </c>
      <c r="K46" s="185">
        <v>113.15918939122101</v>
      </c>
      <c r="L46" s="191">
        <v>103.632444743451</v>
      </c>
      <c r="M46" s="185"/>
      <c r="N46" s="192">
        <v>136.67522246142801</v>
      </c>
      <c r="O46" s="193">
        <v>146.308965434756</v>
      </c>
      <c r="P46" s="194">
        <v>141.49209394809199</v>
      </c>
      <c r="Q46" s="185"/>
      <c r="R46" s="195">
        <v>114.449487373349</v>
      </c>
      <c r="S46" s="168"/>
      <c r="T46" s="169">
        <v>-13.255014436328601</v>
      </c>
      <c r="U46" s="163">
        <v>-0.89846013740169905</v>
      </c>
      <c r="V46" s="163">
        <v>6.0086479464033804</v>
      </c>
      <c r="W46" s="163">
        <v>10.299771229128201</v>
      </c>
      <c r="X46" s="163">
        <v>21.263954828671899</v>
      </c>
      <c r="Y46" s="170">
        <v>5.3455253115986903</v>
      </c>
      <c r="Z46" s="163"/>
      <c r="AA46" s="171">
        <v>31.809179128688299</v>
      </c>
      <c r="AB46" s="172">
        <v>50.708746987788103</v>
      </c>
      <c r="AC46" s="173">
        <v>40.947796087214599</v>
      </c>
      <c r="AD46" s="163"/>
      <c r="AE46" s="174">
        <v>15.6653667973385</v>
      </c>
      <c r="AF46" s="43"/>
      <c r="AG46" s="190">
        <v>65.312691514172897</v>
      </c>
      <c r="AH46" s="185">
        <v>100.568024085037</v>
      </c>
      <c r="AI46" s="185">
        <v>118.930551593708</v>
      </c>
      <c r="AJ46" s="185">
        <v>115.415195326515</v>
      </c>
      <c r="AK46" s="185">
        <v>103.916073585695</v>
      </c>
      <c r="AL46" s="191">
        <v>100.828507221026</v>
      </c>
      <c r="AM46" s="185"/>
      <c r="AN46" s="192">
        <v>122.942890653031</v>
      </c>
      <c r="AO46" s="193">
        <v>125.968627182753</v>
      </c>
      <c r="AP46" s="194">
        <v>124.455758917892</v>
      </c>
      <c r="AQ46" s="185"/>
      <c r="AR46" s="195">
        <v>107.579150562988</v>
      </c>
      <c r="AS46" s="168"/>
      <c r="AT46" s="169">
        <v>-9.4545801452879896</v>
      </c>
      <c r="AU46" s="163">
        <v>-5.9425099151998504</v>
      </c>
      <c r="AV46" s="163">
        <v>-2.5592963323990201</v>
      </c>
      <c r="AW46" s="163">
        <v>-3.9435268761329101</v>
      </c>
      <c r="AX46" s="163">
        <v>-2.12959664231458</v>
      </c>
      <c r="AY46" s="170">
        <v>-4.4169686185150701</v>
      </c>
      <c r="AZ46" s="163"/>
      <c r="BA46" s="171">
        <v>5.5295317216913302</v>
      </c>
      <c r="BB46" s="172">
        <v>6.7848321965363301</v>
      </c>
      <c r="BC46" s="173">
        <v>6.1611009188869801</v>
      </c>
      <c r="BD46" s="163"/>
      <c r="BE46" s="174">
        <v>-1.1617133176823</v>
      </c>
    </row>
    <row r="47" spans="1:70">
      <c r="A47" s="48" t="s">
        <v>109</v>
      </c>
      <c r="B47" s="3" t="s">
        <v>115</v>
      </c>
      <c r="D47" s="25" t="s">
        <v>16</v>
      </c>
      <c r="E47" s="28" t="s">
        <v>17</v>
      </c>
      <c r="G47" s="190">
        <v>48.953941255519197</v>
      </c>
      <c r="H47" s="185">
        <v>70.173107602226906</v>
      </c>
      <c r="I47" s="185">
        <v>79.5387547993856</v>
      </c>
      <c r="J47" s="185">
        <v>80.754737713572595</v>
      </c>
      <c r="K47" s="185">
        <v>86.518945095027803</v>
      </c>
      <c r="L47" s="191">
        <v>73.187897293146406</v>
      </c>
      <c r="M47" s="185"/>
      <c r="N47" s="192">
        <v>113.35434848339401</v>
      </c>
      <c r="O47" s="193">
        <v>120.31378167594499</v>
      </c>
      <c r="P47" s="194">
        <v>116.834065079669</v>
      </c>
      <c r="Q47" s="185"/>
      <c r="R47" s="195">
        <v>85.658230946438806</v>
      </c>
      <c r="S47" s="168"/>
      <c r="T47" s="169">
        <v>-15.0546152585391</v>
      </c>
      <c r="U47" s="163">
        <v>-10.0901026340199</v>
      </c>
      <c r="V47" s="163">
        <v>-5.3982018829312404</v>
      </c>
      <c r="W47" s="163">
        <v>0.117245272864135</v>
      </c>
      <c r="X47" s="163">
        <v>13.492689257154399</v>
      </c>
      <c r="Y47" s="170">
        <v>-2.84331676702792</v>
      </c>
      <c r="Z47" s="163"/>
      <c r="AA47" s="171">
        <v>29.032019535029001</v>
      </c>
      <c r="AB47" s="172">
        <v>51.555947861684402</v>
      </c>
      <c r="AC47" s="173">
        <v>39.723997319940999</v>
      </c>
      <c r="AD47" s="163"/>
      <c r="AE47" s="174">
        <v>10.245434068067</v>
      </c>
      <c r="AF47" s="43"/>
      <c r="AG47" s="190">
        <v>48.702145265406003</v>
      </c>
      <c r="AH47" s="185">
        <v>69.351675645517304</v>
      </c>
      <c r="AI47" s="185">
        <v>77.807294286331299</v>
      </c>
      <c r="AJ47" s="185">
        <v>78.657938303897097</v>
      </c>
      <c r="AK47" s="185">
        <v>78.050448382607001</v>
      </c>
      <c r="AL47" s="191">
        <v>70.513900376751707</v>
      </c>
      <c r="AM47" s="185"/>
      <c r="AN47" s="192">
        <v>103.08255321318801</v>
      </c>
      <c r="AO47" s="193">
        <v>105.807175981474</v>
      </c>
      <c r="AP47" s="194">
        <v>104.44486459733101</v>
      </c>
      <c r="AQ47" s="185"/>
      <c r="AR47" s="195">
        <v>80.208461582631699</v>
      </c>
      <c r="AS47" s="168"/>
      <c r="AT47" s="169">
        <v>-6.2590757803308303</v>
      </c>
      <c r="AU47" s="163">
        <v>-5.7416163081170204</v>
      </c>
      <c r="AV47" s="163">
        <v>-5.3256016414272596</v>
      </c>
      <c r="AW47" s="163">
        <v>-4.4410643932648197</v>
      </c>
      <c r="AX47" s="163">
        <v>-1.3599736226703001</v>
      </c>
      <c r="AY47" s="170">
        <v>-4.4926453466300504</v>
      </c>
      <c r="AZ47" s="163"/>
      <c r="BA47" s="171">
        <v>6.06104057353014</v>
      </c>
      <c r="BB47" s="172">
        <v>9.3273062748738393</v>
      </c>
      <c r="BC47" s="173">
        <v>7.6907085571853999</v>
      </c>
      <c r="BD47" s="163"/>
      <c r="BE47" s="174">
        <v>-0.296022206429643</v>
      </c>
    </row>
    <row r="48" spans="1:70">
      <c r="A48" s="48" t="s">
        <v>110</v>
      </c>
      <c r="B48" s="3" t="s">
        <v>116</v>
      </c>
      <c r="D48" s="25" t="s">
        <v>16</v>
      </c>
      <c r="E48" s="28" t="s">
        <v>17</v>
      </c>
      <c r="G48" s="190">
        <v>39.026109527312798</v>
      </c>
      <c r="H48" s="185">
        <v>46.6177345043222</v>
      </c>
      <c r="I48" s="185">
        <v>49.778211789589797</v>
      </c>
      <c r="J48" s="185">
        <v>52.6388748390656</v>
      </c>
      <c r="K48" s="185">
        <v>57.024010023910201</v>
      </c>
      <c r="L48" s="191">
        <v>49.016988136840098</v>
      </c>
      <c r="M48" s="185"/>
      <c r="N48" s="192">
        <v>72.8448179142909</v>
      </c>
      <c r="O48" s="193">
        <v>78.916928453191005</v>
      </c>
      <c r="P48" s="194">
        <v>75.880873183741002</v>
      </c>
      <c r="Q48" s="185"/>
      <c r="R48" s="195">
        <v>56.6923838645261</v>
      </c>
      <c r="S48" s="168"/>
      <c r="T48" s="169">
        <v>-2.23818618695661</v>
      </c>
      <c r="U48" s="163">
        <v>-3.2706298675347201</v>
      </c>
      <c r="V48" s="163">
        <v>-1.67851183535191</v>
      </c>
      <c r="W48" s="163">
        <v>0.35649022558045002</v>
      </c>
      <c r="X48" s="163">
        <v>16.1045623895502</v>
      </c>
      <c r="Y48" s="170">
        <v>1.98791688270807</v>
      </c>
      <c r="Z48" s="163"/>
      <c r="AA48" s="171">
        <v>26.765002405549701</v>
      </c>
      <c r="AB48" s="172">
        <v>45.958977042591897</v>
      </c>
      <c r="AC48" s="173">
        <v>36.069725943252799</v>
      </c>
      <c r="AD48" s="163"/>
      <c r="AE48" s="174">
        <v>12.791754211332499</v>
      </c>
      <c r="AF48" s="43"/>
      <c r="AG48" s="190">
        <v>38.735664739219899</v>
      </c>
      <c r="AH48" s="185">
        <v>46.6783477221257</v>
      </c>
      <c r="AI48" s="185">
        <v>50.066433227189599</v>
      </c>
      <c r="AJ48" s="185">
        <v>51.198774442745602</v>
      </c>
      <c r="AK48" s="185">
        <v>52.086314174042897</v>
      </c>
      <c r="AL48" s="191">
        <v>47.753116823697603</v>
      </c>
      <c r="AM48" s="185"/>
      <c r="AN48" s="192">
        <v>65.838627313484295</v>
      </c>
      <c r="AO48" s="193">
        <v>67.706489941372496</v>
      </c>
      <c r="AP48" s="194">
        <v>66.772558627428396</v>
      </c>
      <c r="AQ48" s="185"/>
      <c r="AR48" s="195">
        <v>53.1872787497988</v>
      </c>
      <c r="AS48" s="168"/>
      <c r="AT48" s="169">
        <v>-0.53460206809924105</v>
      </c>
      <c r="AU48" s="163">
        <v>9.9988848306996198E-2</v>
      </c>
      <c r="AV48" s="163">
        <v>1.27189656505781</v>
      </c>
      <c r="AW48" s="163">
        <v>-0.84883137939076703</v>
      </c>
      <c r="AX48" s="163">
        <v>2.3748999694137201</v>
      </c>
      <c r="AY48" s="170">
        <v>0.52089258010924899</v>
      </c>
      <c r="AZ48" s="163"/>
      <c r="BA48" s="171">
        <v>6.43022659566088</v>
      </c>
      <c r="BB48" s="172">
        <v>8.8206475401291105</v>
      </c>
      <c r="BC48" s="173">
        <v>7.62888157171896</v>
      </c>
      <c r="BD48" s="163"/>
      <c r="BE48" s="174">
        <v>2.9599426647284401</v>
      </c>
    </row>
    <row r="49" spans="1:57">
      <c r="A49" s="49" t="s">
        <v>111</v>
      </c>
      <c r="B49" s="3" t="s">
        <v>117</v>
      </c>
      <c r="D49" s="25" t="s">
        <v>16</v>
      </c>
      <c r="E49" s="28" t="s">
        <v>17</v>
      </c>
      <c r="G49" s="196">
        <v>28.883678479358899</v>
      </c>
      <c r="H49" s="197">
        <v>30.545209170876099</v>
      </c>
      <c r="I49" s="197">
        <v>31.3008903326946</v>
      </c>
      <c r="J49" s="197">
        <v>33.070258883469698</v>
      </c>
      <c r="K49" s="197">
        <v>35.695634340707102</v>
      </c>
      <c r="L49" s="198">
        <v>31.899134241421301</v>
      </c>
      <c r="M49" s="185"/>
      <c r="N49" s="199">
        <v>46.177417404052697</v>
      </c>
      <c r="O49" s="200">
        <v>49.975688256981897</v>
      </c>
      <c r="P49" s="201">
        <v>48.076552830517301</v>
      </c>
      <c r="Q49" s="185"/>
      <c r="R49" s="202">
        <v>36.521253838305903</v>
      </c>
      <c r="S49" s="168"/>
      <c r="T49" s="175">
        <v>2.6294084234533601</v>
      </c>
      <c r="U49" s="176">
        <v>1.2013540127375399</v>
      </c>
      <c r="V49" s="176">
        <v>1.97955187989779</v>
      </c>
      <c r="W49" s="176">
        <v>3.7964255385305701</v>
      </c>
      <c r="X49" s="176">
        <v>12.478225048938199</v>
      </c>
      <c r="Y49" s="177">
        <v>4.5079246871070504</v>
      </c>
      <c r="Z49" s="163"/>
      <c r="AA49" s="178">
        <v>21.726059121592101</v>
      </c>
      <c r="AB49" s="179">
        <v>34.154584867244701</v>
      </c>
      <c r="AC49" s="180">
        <v>27.8838549272423</v>
      </c>
      <c r="AD49" s="163"/>
      <c r="AE49" s="181">
        <v>12.2232763159233</v>
      </c>
      <c r="AG49" s="196">
        <v>29.027304201442799</v>
      </c>
      <c r="AH49" s="197">
        <v>30.880604324096701</v>
      </c>
      <c r="AI49" s="197">
        <v>31.487084880902199</v>
      </c>
      <c r="AJ49" s="197">
        <v>32.419368160539904</v>
      </c>
      <c r="AK49" s="197">
        <v>33.615243406756903</v>
      </c>
      <c r="AL49" s="198">
        <v>31.485916549044301</v>
      </c>
      <c r="AM49" s="185"/>
      <c r="AN49" s="199">
        <v>42.495331401821602</v>
      </c>
      <c r="AO49" s="200">
        <v>44.242095161301997</v>
      </c>
      <c r="AP49" s="201">
        <v>43.368713281561803</v>
      </c>
      <c r="AQ49" s="185"/>
      <c r="AR49" s="202">
        <v>34.880990769602398</v>
      </c>
      <c r="AS49" s="168"/>
      <c r="AT49" s="175">
        <v>2.9810844377085499</v>
      </c>
      <c r="AU49" s="176">
        <v>3.1883204659200599</v>
      </c>
      <c r="AV49" s="176">
        <v>3.15612185818427</v>
      </c>
      <c r="AW49" s="176">
        <v>3.32615965224434</v>
      </c>
      <c r="AX49" s="176">
        <v>5.0153955402547199</v>
      </c>
      <c r="AY49" s="177">
        <v>3.5565728365909202</v>
      </c>
      <c r="AZ49" s="163"/>
      <c r="BA49" s="178">
        <v>5.4635220002212801</v>
      </c>
      <c r="BB49" s="179">
        <v>6.8026276468516196</v>
      </c>
      <c r="BC49" s="180">
        <v>6.1423358541038198</v>
      </c>
      <c r="BD49" s="163"/>
      <c r="BE49" s="181">
        <v>4.4605487714478302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75"/>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c r="A5" s="247" t="str">
        <f>HYPERLINK("http://www.str.com/data-insights/resources/glossary", "For all STR definitions, please visit www.str.com/data-insights/resources/glossary")</f>
        <v>For all STR definitions, please visit www.str.com/data-insights/resources/glossary</v>
      </c>
      <c r="B5" s="247"/>
      <c r="C5" s="247"/>
      <c r="D5" s="247"/>
      <c r="E5" s="247"/>
      <c r="F5" s="247"/>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c r="A9" s="247" t="str">
        <f>HYPERLINK("http://www.str.com/data-insights/resources/FAQ", "For all STR FAQs, please click here or visit http://www.str.com/data-insights/resources/FAQ")</f>
        <v>For all STR FAQs, please click here or visit http://www.str.com/data-insights/resources/FAQ</v>
      </c>
      <c r="B9" s="247"/>
      <c r="C9" s="247"/>
      <c r="D9" s="247"/>
      <c r="E9" s="247"/>
      <c r="F9" s="247"/>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c r="A12" s="247" t="str">
        <f>HYPERLINK("http://www.str.com/contact", "For additional support, please contact your regional office")</f>
        <v>For additional support, please contact your regional office</v>
      </c>
      <c r="B12" s="247"/>
      <c r="C12" s="247"/>
      <c r="D12" s="247"/>
      <c r="E12" s="247"/>
      <c r="F12" s="247"/>
      <c r="G12" s="247"/>
      <c r="H12" s="247"/>
      <c r="I12" s="247"/>
      <c r="J12" s="247"/>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c r="A14" s="246" t="str">
        <f>HYPERLINK("http://www.hotelnewsnow.com/", "For the latest in industry news, visit HotelNewsNow.com.")</f>
        <v>For the latest in industry news, visit HotelNewsNow.com.</v>
      </c>
      <c r="B14" s="246"/>
      <c r="C14" s="246"/>
      <c r="D14" s="246"/>
      <c r="E14" s="246"/>
      <c r="F14" s="246"/>
      <c r="G14" s="246"/>
      <c r="H14" s="246"/>
      <c r="I14" s="246"/>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c r="A15" s="246" t="str">
        <f>HYPERLINK("http://www.hoteldataconference.com/", "To learn more about the Hotel Data Conference, visit HotelDataConference.com.")</f>
        <v>To learn more about the Hotel Data Conference, visit HotelDataConference.com.</v>
      </c>
      <c r="B15" s="246"/>
      <c r="C15" s="246"/>
      <c r="D15" s="246"/>
      <c r="E15" s="246"/>
      <c r="F15" s="246"/>
      <c r="G15" s="246"/>
      <c r="H15" s="246"/>
      <c r="I15" s="246"/>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sheetData>
    <row r="1" spans="1:1">
      <c r="A1" s="9" t="s">
        <v>91</v>
      </c>
    </row>
    <row r="2" spans="1:1">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C456C61A-C878-4444-B1EA-0DB19996C95C}"/>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2025-04-02T19:52:38Z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