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30" documentId="8_{93AC78C8-C06F-4669-A38C-597B2093030E}" xr6:coauthVersionLast="47" xr6:coauthVersionMax="47" xr10:uidLastSave="{4C58F0EB-B57B-4DE9-BBE4-A8866EFC093F}"/>
  <workbookProtection workbookAlgorithmName="SHA-512" workbookHashValue="VWNtxTdPUR5C6Ozh4Rt2dfUKtCpwIaGnJ4YB3yPFrLenwy7aCR5/8U19dk5D2DCacf92AAQ+szztPFf9Xwxdtw==" workbookSaltValue="G24ma92sZMTB8h50PiJoF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<sst xmlns="http://schemas.openxmlformats.org/spreadsheetml/2006/main" count="881" uniqueCount="141">
  <si>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</si>
  <si>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</si>
  <si>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</si>
  <si>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</si>
  <si>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</si>
  <si>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</si>
  <si>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</si>
  <si>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</si>
  <si>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</si>
  <si>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</si>
  <si>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</si>
  <si>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</si>
  <si>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</si>
  <si>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</si>
  <si>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</si>
  <si>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</si>
  <si>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</si>
  <si>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</si>
  <si>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</si>
  <si>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</si>
  <si>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</si>
  <si>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</si>
  <si>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</si>
  <si>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</si>
  <si>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</si>
  <si>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</si>
  <si>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</si>
  <si>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</si>
  <si>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</si>
  <si>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</si>
  <si>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</si>
  <si>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</si>
  <si>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</si>
  <si>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</si>
  <si>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</si>
  <si>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</si>
  <si>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</si>
  <si>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</si>
  <si>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</si>
  <si>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</si>
  <si>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</si>
  <si>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</si>
  <si>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</si>
  <si>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</si>
  <si>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</si>
  <si>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</si>
  <si>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</si>
  <si>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</si>
  <si>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</si>
  <si>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</si>
  <si>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</si>
  <si>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</si>
  <si>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</si>
  <si>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</si>
  <si>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</si>
  <si>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</si>
  <si>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</si>
  <si>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</si>
  <si>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</si>
  <si>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</si>
  <si>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</si>
  <si>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</si>
  <si>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</si>
  <si>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</si>
  <si>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</si>
  <si>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</si>
  <si>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</si>
  <si>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</si>
  <si>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</si>
  <si>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</si>
  <si>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</si>
  <si>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</si>
  <si>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</si>
  <si>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</si>
  <si>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</si>
  <si>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</si>
  <si>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</si>
  <si>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</si>
  <si>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</si>
  <si>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</si>
  <si>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</si>
  <si>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</si>
  <si>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</si>
  <si>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</si>
  <si>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</si>
  <si>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</si>
  <si>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</si>
  <si>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</si>
  <si>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</si>
  <si>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</si>
  <si>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</si>
  <si>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</si>
  <si>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</si>
  <si>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</si>
  <si>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</si>
  <si>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</si>
  <si>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</si>
  <si>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</si>
  <si>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</si>
  <si>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</si>
  <si>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</si>
  <si>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</si>
  <si>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</si>
  <si>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</si>
  <si>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</si>
  <si>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</si>
  <si>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</si>
  <si>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</si>
  <si>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</si>
  <si>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</si>
  <si>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</si>
  <si>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</si>
  <si>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</si>
  <si>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</si>
  <si>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</si>
  <si>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</si>
  <si>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</si>
  <si>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</si>
  <si>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</si>
  <si>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</si>
  <si>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</si>
  <si>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 Change Vs. 2024</t>
  </si>
  <si>
    <t>VTC Defined Tourism Regions</t>
  </si>
  <si>
    <t>STR/CoSTAR Designated Hospitality Markets</t>
  </si>
  <si>
    <t xml:space="preserve"> - Good Friday</t>
  </si>
  <si>
    <t xml:space="preserve"> - Easter Sunday</t>
  </si>
  <si>
    <t>Apr</t>
  </si>
  <si>
    <t>Sunday, Apr 13th</t>
  </si>
  <si>
    <t xml:space="preserve"> - First Day of Passover</t>
  </si>
  <si>
    <t>Friday, Apr 18th</t>
  </si>
  <si>
    <t>Sunday, Apr 20th</t>
  </si>
  <si>
    <t>Tuesday, Apr 23rd</t>
  </si>
  <si>
    <t>Apr / May</t>
  </si>
  <si>
    <t>May</t>
  </si>
  <si>
    <t>Week of April 27 to May 03, 2025</t>
  </si>
  <si>
    <t>April 06 - May 03, 2025
Rolling-28 Day Period</t>
  </si>
  <si>
    <t>For the Week of April 27, 2025 to May 03, 2025</t>
  </si>
  <si>
    <t>Sunday, May 12th</t>
  </si>
  <si>
    <t xml:space="preserve"> - Mother's Day</t>
  </si>
  <si>
    <t>Sunday, May 11th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</si>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</sst>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6" fillId="3" borderId="0" xfId="0" applyFont="1" applyFill="1" applyAlignment="1">
      <alignment horizontal="center"/>
    </xf>
    <xf numFmtId="0" fontId="33"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5.5" x14ac:dyDescent="0.25"/>
  <cols>
    <col min="1" max="1" width="44.7265625" style="102" customWidth="1"/>
    <col min="2" max="6" width="9" style="102" customWidth="1"/>
    <col min="7" max="7" width="9" style="108" customWidth="1"/>
    <col min="8" max="9" width="9" style="102" customWidth="1"/>
    <col min="10" max="10" width="8.26953125" style="108" customWidth="1"/>
    <col min="11" max="11" width="9" style="108" customWidth="1"/>
    <col min="12" max="12" width="2.7265625" style="102" customWidth="1"/>
    <col min="13" max="17" width="9" style="102" customWidth="1"/>
    <col min="18" max="18" width="9" style="108" customWidth="1"/>
    <col min="19" max="20" width="9" style="102" customWidth="1"/>
    <col min="21" max="21" width="8.453125" style="102" customWidth="1"/>
    <col min="22" max="22" width="9" style="102" customWidth="1"/>
    <col min="23" max="23" width="2.7265625" style="102" customWidth="1"/>
    <col min="24" max="31" width="9" style="102" customWidth="1"/>
    <col min="32" max="32" width="8.453125" style="102" customWidth="1"/>
    <col min="33" max="33" width="9" style="102" customWidth="1"/>
    <col min="34" max="16384" width="9.1796875" style="102"/>
  </cols>
  <sheetData>
    <row r="1" spans="1:34" x14ac:dyDescent="0.25">
      <c r="A1" s="207" t="str">
        <f>'Occupancy Raw Data'!B1</f>
        <v>Week of April 27 to May 03, 2025</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c r="AH1" s="103"/>
    </row>
    <row r="2" spans="1:34" x14ac:dyDescent="0.25">
      <c r="A2" s="208"/>
      <c r="B2" s="107"/>
      <c r="C2" s="108"/>
      <c r="D2" s="108"/>
      <c r="E2" s="108"/>
      <c r="F2" s="109"/>
      <c r="G2" s="210" t="s">
        <v>64</v>
      </c>
      <c r="H2" s="108"/>
      <c r="I2" s="108"/>
      <c r="J2" s="210" t="s">
        <v>65</v>
      </c>
      <c r="K2" s="212" t="s">
        <v>56</v>
      </c>
      <c r="L2" s="103"/>
      <c r="M2" s="107"/>
      <c r="N2" s="108"/>
      <c r="O2" s="108"/>
      <c r="P2" s="108"/>
      <c r="Q2" s="108"/>
      <c r="R2" s="210" t="s">
        <v>64</v>
      </c>
      <c r="S2" s="108"/>
      <c r="T2" s="108"/>
      <c r="U2" s="210" t="s">
        <v>65</v>
      </c>
      <c r="V2" s="212" t="s">
        <v>56</v>
      </c>
      <c r="W2" s="103"/>
      <c r="X2" s="110"/>
      <c r="Y2" s="111"/>
      <c r="Z2" s="111"/>
      <c r="AA2" s="111"/>
      <c r="AB2" s="111"/>
      <c r="AC2" s="217" t="s">
        <v>64</v>
      </c>
      <c r="AD2" s="112"/>
      <c r="AE2" s="112"/>
      <c r="AF2" s="217" t="s">
        <v>65</v>
      </c>
      <c r="AG2" s="218" t="s">
        <v>56</v>
      </c>
      <c r="AH2" s="103"/>
    </row>
    <row r="3" spans="1:34" x14ac:dyDescent="0.25">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4" t="s">
        <v>62</v>
      </c>
      <c r="T3" s="114" t="s">
        <v>63</v>
      </c>
      <c r="U3" s="211"/>
      <c r="V3" s="213"/>
      <c r="W3" s="103"/>
      <c r="X3" s="113" t="s">
        <v>57</v>
      </c>
      <c r="Y3" s="114" t="s">
        <v>58</v>
      </c>
      <c r="Z3" s="114" t="s">
        <v>59</v>
      </c>
      <c r="AA3" s="114" t="s">
        <v>60</v>
      </c>
      <c r="AB3" s="114" t="s">
        <v>61</v>
      </c>
      <c r="AC3" s="211"/>
      <c r="AD3" s="115" t="s">
        <v>62</v>
      </c>
      <c r="AE3" s="115" t="s">
        <v>63</v>
      </c>
      <c r="AF3" s="211"/>
      <c r="AG3" s="213"/>
      <c r="AH3" s="103"/>
    </row>
    <row r="4" spans="1:34" x14ac:dyDescent="0.25">
      <c r="A4" s="134" t="s">
        <v>15</v>
      </c>
      <c r="B4" s="117">
        <f>(VLOOKUP($A4,'Occupancy Raw Data'!$B$8:$BE$45,'Occupancy Raw Data'!G$3,FALSE))/100</f>
        <v>0.52474451517477294</v>
      </c>
      <c r="C4" s="118">
        <f>(VLOOKUP($A4,'Occupancy Raw Data'!$B$8:$BE$45,'Occupancy Raw Data'!H$3,FALSE))/100</f>
        <v>0.62215160102824196</v>
      </c>
      <c r="D4" s="118">
        <f>(VLOOKUP($A4,'Occupancy Raw Data'!$B$8:$BE$45,'Occupancy Raw Data'!I$3,FALSE))/100</f>
        <v>0.66247833008771295</v>
      </c>
      <c r="E4" s="118">
        <f>(VLOOKUP($A4,'Occupancy Raw Data'!$B$8:$BE$45,'Occupancy Raw Data'!J$3,FALSE))/100</f>
        <v>0.66229337195693505</v>
      </c>
      <c r="F4" s="118">
        <f>(VLOOKUP($A4,'Occupancy Raw Data'!$B$8:$BE$45,'Occupancy Raw Data'!K$3,FALSE))/100</f>
        <v>0.64956773965483505</v>
      </c>
      <c r="G4" s="119">
        <f>(VLOOKUP($A4,'Occupancy Raw Data'!$B$8:$BE$45,'Occupancy Raw Data'!L$3,FALSE))/100</f>
        <v>0.62428074932116207</v>
      </c>
      <c r="H4" s="99">
        <f>(VLOOKUP($A4,'Occupancy Raw Data'!$B$8:$BE$45,'Occupancy Raw Data'!N$3,FALSE))/100</f>
        <v>0.72994317152096699</v>
      </c>
      <c r="I4" s="99">
        <f>(VLOOKUP($A4,'Occupancy Raw Data'!$B$8:$BE$45,'Occupancy Raw Data'!O$3,FALSE))/100</f>
        <v>0.75076284210561395</v>
      </c>
      <c r="J4" s="119">
        <f>(VLOOKUP($A4,'Occupancy Raw Data'!$B$8:$BE$45,'Occupancy Raw Data'!P$3,FALSE))/100</f>
        <v>0.74035305255783501</v>
      </c>
      <c r="K4" s="120">
        <f>(VLOOKUP($A4,'Occupancy Raw Data'!$B$8:$BE$45,'Occupancy Raw Data'!R$3,FALSE))/100</f>
        <v>0.65757218191502498</v>
      </c>
      <c r="M4" s="121">
        <f>VLOOKUP($A4,'ADR Raw Data'!$B$6:$BE$43,'ADR Raw Data'!G$1,FALSE)</f>
        <v>149.907684785322</v>
      </c>
      <c r="N4" s="122">
        <f>VLOOKUP($A4,'ADR Raw Data'!$B$6:$BE$43,'ADR Raw Data'!H$1,FALSE)</f>
        <v>158.920230586679</v>
      </c>
      <c r="O4" s="122">
        <f>VLOOKUP($A4,'ADR Raw Data'!$B$6:$BE$43,'ADR Raw Data'!I$1,FALSE)</f>
        <v>163.79689813796</v>
      </c>
      <c r="P4" s="122">
        <f>VLOOKUP($A4,'ADR Raw Data'!$B$6:$BE$43,'ADR Raw Data'!J$1,FALSE)</f>
        <v>158.840857945256</v>
      </c>
      <c r="Q4" s="122">
        <f>VLOOKUP($A4,'ADR Raw Data'!$B$6:$BE$43,'ADR Raw Data'!K$1,FALSE)</f>
        <v>160.47421214777</v>
      </c>
      <c r="R4" s="123">
        <f>VLOOKUP($A4,'ADR Raw Data'!$B$6:$BE$43,'ADR Raw Data'!L$1,FALSE)</f>
        <v>158.74907459546</v>
      </c>
      <c r="S4" s="122">
        <f>VLOOKUP($A4,'ADR Raw Data'!$B$6:$BE$43,'ADR Raw Data'!N$1,FALSE)</f>
        <v>174.45643744943999</v>
      </c>
      <c r="T4" s="122">
        <f>VLOOKUP($A4,'ADR Raw Data'!$B$6:$BE$43,'ADR Raw Data'!O$1,FALSE)</f>
        <v>177.53865809100401</v>
      </c>
      <c r="U4" s="123">
        <f>VLOOKUP($A4,'ADR Raw Data'!$B$6:$BE$43,'ADR Raw Data'!P$1,FALSE)</f>
        <v>176.01922353472801</v>
      </c>
      <c r="V4" s="124">
        <f>VLOOKUP($A4,'ADR Raw Data'!$B$6:$BE$43,'ADR Raw Data'!R$1,FALSE)</f>
        <v>164.32600729634601</v>
      </c>
      <c r="X4" s="121">
        <f>VLOOKUP($A4,'RevPAR Raw Data'!$B$6:$BE$43,'RevPAR Raw Data'!G$1,FALSE)</f>
        <v>78.6632353736466</v>
      </c>
      <c r="Y4" s="122">
        <f>VLOOKUP($A4,'RevPAR Raw Data'!$B$6:$BE$43,'RevPAR Raw Data'!H$1,FALSE)</f>
        <v>98.872475895280203</v>
      </c>
      <c r="Z4" s="122">
        <f>VLOOKUP($A4,'RevPAR Raw Data'!$B$6:$BE$43,'RevPAR Raw Data'!I$1,FALSE)</f>
        <v>108.511895551983</v>
      </c>
      <c r="AA4" s="122">
        <f>VLOOKUP($A4,'RevPAR Raw Data'!$B$6:$BE$43,'RevPAR Raw Data'!J$1,FALSE)</f>
        <v>105.199247413096</v>
      </c>
      <c r="AB4" s="122">
        <f>VLOOKUP($A4,'RevPAR Raw Data'!$B$6:$BE$43,'RevPAR Raw Data'!K$1,FALSE)</f>
        <v>104.238871257718</v>
      </c>
      <c r="AC4" s="123">
        <f>VLOOKUP($A4,'RevPAR Raw Data'!$B$6:$BE$43,'RevPAR Raw Data'!L$1,FALSE)</f>
        <v>99.103991242495297</v>
      </c>
      <c r="AD4" s="122">
        <f>VLOOKUP($A4,'RevPAR Raw Data'!$B$6:$BE$43,'RevPAR Raw Data'!N$1,FALSE)</f>
        <v>127.343285244093</v>
      </c>
      <c r="AE4" s="122">
        <f>VLOOKUP($A4,'RevPAR Raw Data'!$B$6:$BE$43,'RevPAR Raw Data'!O$1,FALSE)</f>
        <v>133.289427532019</v>
      </c>
      <c r="AF4" s="123">
        <f>VLOOKUP($A4,'RevPAR Raw Data'!$B$6:$BE$43,'RevPAR Raw Data'!P$1,FALSE)</f>
        <v>130.31636945279499</v>
      </c>
      <c r="AG4" s="124">
        <f>VLOOKUP($A4,'RevPAR Raw Data'!$B$6:$BE$43,'RevPAR Raw Data'!R$1,FALSE)</f>
        <v>108.056211163242</v>
      </c>
    </row>
    <row r="5" spans="1:34" x14ac:dyDescent="0.25">
      <c r="A5" s="101" t="s">
        <v>121</v>
      </c>
      <c r="B5" s="89">
        <f>(VLOOKUP($A4,'Occupancy Raw Data'!$B$8:$BE$51,'Occupancy Raw Data'!T$3,FALSE))/100</f>
        <v>4.7457959499926199E-2</v>
      </c>
      <c r="C5" s="90">
        <f>(VLOOKUP($A4,'Occupancy Raw Data'!$B$8:$BE$51,'Occupancy Raw Data'!U$3,FALSE))/100</f>
        <v>4.9316140802667503E-2</v>
      </c>
      <c r="D5" s="90">
        <f>(VLOOKUP($A4,'Occupancy Raw Data'!$B$8:$BE$51,'Occupancy Raw Data'!V$3,FALSE))/100</f>
        <v>3.27525251161516E-2</v>
      </c>
      <c r="E5" s="90">
        <f>(VLOOKUP($A4,'Occupancy Raw Data'!$B$8:$BE$51,'Occupancy Raw Data'!W$3,FALSE))/100</f>
        <v>1.7109029041342802E-2</v>
      </c>
      <c r="F5" s="90">
        <f>(VLOOKUP($A4,'Occupancy Raw Data'!$B$8:$BE$51,'Occupancy Raw Data'!X$3,FALSE))/100</f>
        <v>6.3657879810826304E-3</v>
      </c>
      <c r="G5" s="90">
        <f>(VLOOKUP($A4,'Occupancy Raw Data'!$B$8:$BE$51,'Occupancy Raw Data'!Y$3,FALSE))/100</f>
        <v>2.9314159904822001E-2</v>
      </c>
      <c r="H5" s="91">
        <f>(VLOOKUP($A4,'Occupancy Raw Data'!$B$8:$BE$51,'Occupancy Raw Data'!AA$3,FALSE))/100</f>
        <v>-9.24815663780859E-4</v>
      </c>
      <c r="I5" s="91">
        <f>(VLOOKUP($A4,'Occupancy Raw Data'!$B$8:$BE$51,'Occupancy Raw Data'!AB$3,FALSE))/100</f>
        <v>-7.1652300708251408E-3</v>
      </c>
      <c r="J5" s="90">
        <f>(VLOOKUP($A4,'Occupancy Raw Data'!$B$8:$BE$51,'Occupancy Raw Data'!AC$3,FALSE))/100</f>
        <v>-4.0987730544134494E-3</v>
      </c>
      <c r="K5" s="92">
        <f>(VLOOKUP($A4,'Occupancy Raw Data'!$B$8:$BE$51,'Occupancy Raw Data'!AE$3,FALSE))/100</f>
        <v>1.8347488504921801E-2</v>
      </c>
      <c r="M5" s="89">
        <f>(VLOOKUP($A4,'ADR Raw Data'!$B$6:$BE$43,'ADR Raw Data'!T$1,FALSE))/100</f>
        <v>5.1485631671939702E-2</v>
      </c>
      <c r="N5" s="90">
        <f>(VLOOKUP($A4,'ADR Raw Data'!$B$6:$BE$43,'ADR Raw Data'!U$1,FALSE))/100</f>
        <v>7.2482076504227291E-2</v>
      </c>
      <c r="O5" s="90">
        <f>(VLOOKUP($A4,'ADR Raw Data'!$B$6:$BE$43,'ADR Raw Data'!V$1,FALSE))/100</f>
        <v>6.88910434674775E-2</v>
      </c>
      <c r="P5" s="90">
        <f>(VLOOKUP($A4,'ADR Raw Data'!$B$6:$BE$43,'ADR Raw Data'!W$1,FALSE))/100</f>
        <v>2.97906097071533E-2</v>
      </c>
      <c r="Q5" s="90">
        <f>(VLOOKUP($A4,'ADR Raw Data'!$B$6:$BE$43,'ADR Raw Data'!X$1,FALSE))/100</f>
        <v>1.2341746010809999E-2</v>
      </c>
      <c r="R5" s="90">
        <f>(VLOOKUP($A4,'ADR Raw Data'!$B$6:$BE$43,'ADR Raw Data'!Y$1,FALSE))/100</f>
        <v>4.5506965835876302E-2</v>
      </c>
      <c r="S5" s="91">
        <f>(VLOOKUP($A4,'ADR Raw Data'!$B$6:$BE$43,'ADR Raw Data'!AA$1,FALSE))/100</f>
        <v>-1.3796554071493E-2</v>
      </c>
      <c r="T5" s="91">
        <f>(VLOOKUP($A4,'ADR Raw Data'!$B$6:$BE$43,'ADR Raw Data'!AB$1,FALSE))/100</f>
        <v>-1.9760705724865699E-2</v>
      </c>
      <c r="U5" s="90">
        <f>(VLOOKUP($A4,'ADR Raw Data'!$B$6:$BE$43,'ADR Raw Data'!AC$1,FALSE))/100</f>
        <v>-1.6892073043006699E-2</v>
      </c>
      <c r="V5" s="92">
        <f>(VLOOKUP($A4,'ADR Raw Data'!$B$6:$BE$43,'ADR Raw Data'!AE$1,FALSE))/100</f>
        <v>2.1847115101758397E-2</v>
      </c>
      <c r="X5" s="89">
        <f>(VLOOKUP($A4,'RevPAR Raw Data'!$B$6:$BE$43,'RevPAR Raw Data'!T$1,FALSE))/100</f>
        <v>0.101386994194581</v>
      </c>
      <c r="Y5" s="90">
        <f>(VLOOKUP($A4,'RevPAR Raw Data'!$B$6:$BE$43,'RevPAR Raw Data'!U$1,FALSE))/100</f>
        <v>0.12537275359744701</v>
      </c>
      <c r="Z5" s="90">
        <f>(VLOOKUP($A4,'RevPAR Raw Data'!$B$6:$BE$43,'RevPAR Raw Data'!V$1,FALSE))/100</f>
        <v>0.103899924215075</v>
      </c>
      <c r="AA5" s="90">
        <f>(VLOOKUP($A4,'RevPAR Raw Data'!$B$6:$BE$43,'RevPAR Raw Data'!W$1,FALSE))/100</f>
        <v>4.7409327155135204E-2</v>
      </c>
      <c r="AB5" s="90">
        <f>(VLOOKUP($A4,'RevPAR Raw Data'!$B$6:$BE$43,'RevPAR Raw Data'!X$1,FALSE))/100</f>
        <v>1.8786098930313799E-2</v>
      </c>
      <c r="AC5" s="90">
        <f>(VLOOKUP($A4,'RevPAR Raw Data'!$B$6:$BE$43,'RevPAR Raw Data'!Y$1,FALSE))/100</f>
        <v>7.6155124213994507E-2</v>
      </c>
      <c r="AD5" s="91">
        <f>(VLOOKUP($A4,'RevPAR Raw Data'!$B$6:$BE$43,'RevPAR Raw Data'!AA$1,FALSE))/100</f>
        <v>-1.47086104659623E-2</v>
      </c>
      <c r="AE5" s="91">
        <f>(VLOOKUP($A4,'RevPAR Raw Data'!$B$6:$BE$43,'RevPAR Raw Data'!AB$1,FALSE))/100</f>
        <v>-2.6784345792810301E-2</v>
      </c>
      <c r="AF5" s="90">
        <f>(VLOOKUP($A4,'RevPAR Raw Data'!$B$6:$BE$43,'RevPAR Raw Data'!AC$1,FALSE))/100</f>
        <v>-2.0921609323598302E-2</v>
      </c>
      <c r="AG5" s="92">
        <f>(VLOOKUP($A4,'RevPAR Raw Data'!$B$6:$BE$43,'RevPAR Raw Data'!AE$1,FALSE))/100</f>
        <v>4.0595443299875404E-2</v>
      </c>
    </row>
    <row r="6" spans="1:34"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5">
      <c r="A7" s="134" t="s">
        <v>69</v>
      </c>
      <c r="B7" s="125">
        <f>(VLOOKUP($A7,'Occupancy Raw Data'!$B$8:$BE$45,'Occupancy Raw Data'!G$3,FALSE))/100</f>
        <v>0.527220488739225</v>
      </c>
      <c r="C7" s="126">
        <f>(VLOOKUP($A7,'Occupancy Raw Data'!$B$8:$BE$45,'Occupancy Raw Data'!H$3,FALSE))/100</f>
        <v>0.64696468843646604</v>
      </c>
      <c r="D7" s="126">
        <f>(VLOOKUP($A7,'Occupancy Raw Data'!$B$8:$BE$45,'Occupancy Raw Data'!I$3,FALSE))/100</f>
        <v>0.70036763570082394</v>
      </c>
      <c r="E7" s="126">
        <f>(VLOOKUP($A7,'Occupancy Raw Data'!$B$8:$BE$45,'Occupancy Raw Data'!J$3,FALSE))/100</f>
        <v>0.70296271123605902</v>
      </c>
      <c r="F7" s="126">
        <f>(VLOOKUP($A7,'Occupancy Raw Data'!$B$8:$BE$45,'Occupancy Raw Data'!K$3,FALSE))/100</f>
        <v>0.67527984614625891</v>
      </c>
      <c r="G7" s="127">
        <f>(VLOOKUP($A7,'Occupancy Raw Data'!$B$8:$BE$45,'Occupancy Raw Data'!L$3,FALSE))/100</f>
        <v>0.65057089074766594</v>
      </c>
      <c r="H7" s="99">
        <f>(VLOOKUP($A7,'Occupancy Raw Data'!$B$8:$BE$45,'Occupancy Raw Data'!N$3,FALSE))/100</f>
        <v>0.72235440603580003</v>
      </c>
      <c r="I7" s="99">
        <f>(VLOOKUP($A7,'Occupancy Raw Data'!$B$8:$BE$45,'Occupancy Raw Data'!O$3,FALSE))/100</f>
        <v>0.74326889886089009</v>
      </c>
      <c r="J7" s="127">
        <f>(VLOOKUP($A7,'Occupancy Raw Data'!$B$8:$BE$45,'Occupancy Raw Data'!P$3,FALSE))/100</f>
        <v>0.73281165244834501</v>
      </c>
      <c r="K7" s="128">
        <f>(VLOOKUP($A7,'Occupancy Raw Data'!$B$8:$BE$45,'Occupancy Raw Data'!R$3,FALSE))/100</f>
        <v>0.67410032484595306</v>
      </c>
      <c r="M7" s="121">
        <f>VLOOKUP($A7,'ADR Raw Data'!$B$6:$BE$43,'ADR Raw Data'!G$1,FALSE)</f>
        <v>119.907192126851</v>
      </c>
      <c r="N7" s="122">
        <f>VLOOKUP($A7,'ADR Raw Data'!$B$6:$BE$43,'ADR Raw Data'!H$1,FALSE)</f>
        <v>136.57427654524901</v>
      </c>
      <c r="O7" s="122">
        <f>VLOOKUP($A7,'ADR Raw Data'!$B$6:$BE$43,'ADR Raw Data'!I$1,FALSE)</f>
        <v>144.947036905717</v>
      </c>
      <c r="P7" s="122">
        <f>VLOOKUP($A7,'ADR Raw Data'!$B$6:$BE$43,'ADR Raw Data'!J$1,FALSE)</f>
        <v>142.17625953098701</v>
      </c>
      <c r="Q7" s="122">
        <f>VLOOKUP($A7,'ADR Raw Data'!$B$6:$BE$43,'ADR Raw Data'!K$1,FALSE)</f>
        <v>134.062428626588</v>
      </c>
      <c r="R7" s="123">
        <f>VLOOKUP($A7,'ADR Raw Data'!$B$6:$BE$43,'ADR Raw Data'!L$1,FALSE)</f>
        <v>136.36364265459099</v>
      </c>
      <c r="S7" s="122">
        <f>VLOOKUP($A7,'ADR Raw Data'!$B$6:$BE$43,'ADR Raw Data'!N$1,FALSE)</f>
        <v>141.94640178770999</v>
      </c>
      <c r="T7" s="122">
        <f>VLOOKUP($A7,'ADR Raw Data'!$B$6:$BE$43,'ADR Raw Data'!O$1,FALSE)</f>
        <v>143.217896725879</v>
      </c>
      <c r="U7" s="123">
        <f>VLOOKUP($A7,'ADR Raw Data'!$B$6:$BE$43,'ADR Raw Data'!P$1,FALSE)</f>
        <v>142.591221394114</v>
      </c>
      <c r="V7" s="124">
        <f>VLOOKUP($A7,'ADR Raw Data'!$B$6:$BE$43,'ADR Raw Data'!R$1,FALSE)</f>
        <v>138.30056145895</v>
      </c>
      <c r="X7" s="121">
        <f>VLOOKUP($A7,'RevPAR Raw Data'!$B$6:$BE$43,'RevPAR Raw Data'!G$1,FALSE)</f>
        <v>63.2175284364669</v>
      </c>
      <c r="Y7" s="122">
        <f>VLOOKUP($A7,'RevPAR Raw Data'!$B$6:$BE$43,'RevPAR Raw Data'!H$1,FALSE)</f>
        <v>88.358734273533301</v>
      </c>
      <c r="Z7" s="122">
        <f>VLOOKUP($A7,'RevPAR Raw Data'!$B$6:$BE$43,'RevPAR Raw Data'!I$1,FALSE)</f>
        <v>101.516213539497</v>
      </c>
      <c r="AA7" s="122">
        <f>VLOOKUP($A7,'RevPAR Raw Data'!$B$6:$BE$43,'RevPAR Raw Data'!J$1,FALSE)</f>
        <v>99.944608873304702</v>
      </c>
      <c r="AB7" s="122">
        <f>VLOOKUP($A7,'RevPAR Raw Data'!$B$6:$BE$43,'RevPAR Raw Data'!K$1,FALSE)</f>
        <v>90.529656176956394</v>
      </c>
      <c r="AC7" s="123">
        <f>VLOOKUP($A7,'RevPAR Raw Data'!$B$6:$BE$43,'RevPAR Raw Data'!L$1,FALSE)</f>
        <v>88.714216467394195</v>
      </c>
      <c r="AD7" s="122">
        <f>VLOOKUP($A7,'RevPAR Raw Data'!$B$6:$BE$43,'RevPAR Raw Data'!N$1,FALSE)</f>
        <v>102.53560875228</v>
      </c>
      <c r="AE7" s="122">
        <f>VLOOKUP($A7,'RevPAR Raw Data'!$B$6:$BE$43,'RevPAR Raw Data'!O$1,FALSE)</f>
        <v>106.449408396617</v>
      </c>
      <c r="AF7" s="123">
        <f>VLOOKUP($A7,'RevPAR Raw Data'!$B$6:$BE$43,'RevPAR Raw Data'!P$1,FALSE)</f>
        <v>104.492508574448</v>
      </c>
      <c r="AG7" s="124">
        <f>VLOOKUP($A7,'RevPAR Raw Data'!$B$6:$BE$43,'RevPAR Raw Data'!R$1,FALSE)</f>
        <v>93.2284534058563</v>
      </c>
    </row>
    <row r="8" spans="1:34" x14ac:dyDescent="0.25">
      <c r="A8" s="101" t="s">
        <v>121</v>
      </c>
      <c r="B8" s="89">
        <f>(VLOOKUP($A7,'Occupancy Raw Data'!$B$8:$BE$51,'Occupancy Raw Data'!T$3,FALSE))/100</f>
        <v>7.1563884782910897E-2</v>
      </c>
      <c r="C8" s="90">
        <f>(VLOOKUP($A7,'Occupancy Raw Data'!$B$8:$BE$51,'Occupancy Raw Data'!U$3,FALSE))/100</f>
        <v>5.1891460916391498E-2</v>
      </c>
      <c r="D8" s="90">
        <f>(VLOOKUP($A7,'Occupancy Raw Data'!$B$8:$BE$51,'Occupancy Raw Data'!V$3,FALSE))/100</f>
        <v>3.8849388197603099E-2</v>
      </c>
      <c r="E8" s="90">
        <f>(VLOOKUP($A7,'Occupancy Raw Data'!$B$8:$BE$51,'Occupancy Raw Data'!W$3,FALSE))/100</f>
        <v>2.6533530597486997E-2</v>
      </c>
      <c r="F8" s="90">
        <f>(VLOOKUP($A7,'Occupancy Raw Data'!$B$8:$BE$51,'Occupancy Raw Data'!X$3,FALSE))/100</f>
        <v>3.9925627610745001E-2</v>
      </c>
      <c r="G8" s="90">
        <f>(VLOOKUP($A7,'Occupancy Raw Data'!$B$8:$BE$51,'Occupancy Raw Data'!Y$3,FALSE))/100</f>
        <v>4.4104948444722701E-2</v>
      </c>
      <c r="H8" s="91">
        <f>(VLOOKUP($A7,'Occupancy Raw Data'!$B$8:$BE$51,'Occupancy Raw Data'!AA$3,FALSE))/100</f>
        <v>1.1302496011491102E-2</v>
      </c>
      <c r="I8" s="91">
        <f>(VLOOKUP($A7,'Occupancy Raw Data'!$B$8:$BE$51,'Occupancy Raw Data'!AB$3,FALSE))/100</f>
        <v>2.77184832504981E-2</v>
      </c>
      <c r="J8" s="90">
        <f>(VLOOKUP($A7,'Occupancy Raw Data'!$B$8:$BE$51,'Occupancy Raw Data'!AC$3,FALSE))/100</f>
        <v>1.95615419658569E-2</v>
      </c>
      <c r="K8" s="92">
        <f>(VLOOKUP($A7,'Occupancy Raw Data'!$B$8:$BE$51,'Occupancy Raw Data'!AE$3,FALSE))/100</f>
        <v>3.6391268045580995E-2</v>
      </c>
      <c r="M8" s="89">
        <f>(VLOOKUP($A7,'ADR Raw Data'!$B$6:$BE$43,'ADR Raw Data'!T$1,FALSE))/100</f>
        <v>-1.3117776408495699E-4</v>
      </c>
      <c r="N8" s="90">
        <f>(VLOOKUP($A7,'ADR Raw Data'!$B$6:$BE$43,'ADR Raw Data'!U$1,FALSE))/100</f>
        <v>3.1028388628903902E-2</v>
      </c>
      <c r="O8" s="90">
        <f>(VLOOKUP($A7,'ADR Raw Data'!$B$6:$BE$43,'ADR Raw Data'!V$1,FALSE))/100</f>
        <v>3.8096134485662396E-2</v>
      </c>
      <c r="P8" s="90">
        <f>(VLOOKUP($A7,'ADR Raw Data'!$B$6:$BE$43,'ADR Raw Data'!W$1,FALSE))/100</f>
        <v>2.67765676127804E-2</v>
      </c>
      <c r="Q8" s="90">
        <f>(VLOOKUP($A7,'ADR Raw Data'!$B$6:$BE$43,'ADR Raw Data'!X$1,FALSE))/100</f>
        <v>2.4528558928527698E-2</v>
      </c>
      <c r="R8" s="90">
        <f>(VLOOKUP($A7,'ADR Raw Data'!$B$6:$BE$43,'ADR Raw Data'!Y$1,FALSE))/100</f>
        <v>2.5149781337479998E-2</v>
      </c>
      <c r="S8" s="91">
        <f>(VLOOKUP($A7,'ADR Raw Data'!$B$6:$BE$43,'ADR Raw Data'!AA$1,FALSE))/100</f>
        <v>-1.64072894778131E-2</v>
      </c>
      <c r="T8" s="91">
        <f>(VLOOKUP($A7,'ADR Raw Data'!$B$6:$BE$43,'ADR Raw Data'!AB$1,FALSE))/100</f>
        <v>-1.0350753356751199E-2</v>
      </c>
      <c r="U8" s="90">
        <f>(VLOOKUP($A7,'ADR Raw Data'!$B$6:$BE$43,'ADR Raw Data'!AC$1,FALSE))/100</f>
        <v>-1.3320564540790801E-2</v>
      </c>
      <c r="V8" s="92">
        <f>(VLOOKUP($A7,'ADR Raw Data'!$B$6:$BE$43,'ADR Raw Data'!AE$1,FALSE))/100</f>
        <v>1.2081450459284399E-2</v>
      </c>
      <c r="X8" s="89">
        <f>(VLOOKUP($A7,'RevPAR Raw Data'!$B$6:$BE$43,'RevPAR Raw Data'!T$1,FALSE))/100</f>
        <v>7.1423319428430901E-2</v>
      </c>
      <c r="Y8" s="90">
        <f>(VLOOKUP($A7,'RevPAR Raw Data'!$B$6:$BE$43,'RevPAR Raw Data'!U$1,FALSE))/100</f>
        <v>8.4529957961130803E-2</v>
      </c>
      <c r="Z8" s="90">
        <f>(VLOOKUP($A7,'RevPAR Raw Data'!$B$6:$BE$43,'RevPAR Raw Data'!V$1,FALSE))/100</f>
        <v>7.8425534200727204E-2</v>
      </c>
      <c r="AA8" s="90">
        <f>(VLOOKUP($A7,'RevPAR Raw Data'!$B$6:$BE$43,'RevPAR Raw Data'!W$1,FALSE))/100</f>
        <v>5.4020575086316802E-2</v>
      </c>
      <c r="AB8" s="90">
        <f>(VLOOKUP($A7,'RevPAR Raw Data'!$B$6:$BE$43,'RevPAR Raw Data'!X$1,FALSE))/100</f>
        <v>6.5433504648881397E-2</v>
      </c>
      <c r="AC8" s="90">
        <f>(VLOOKUP($A7,'RevPAR Raw Data'!$B$6:$BE$43,'RevPAR Raw Data'!Y$1,FALSE))/100</f>
        <v>7.0363959591488404E-2</v>
      </c>
      <c r="AD8" s="91">
        <f>(VLOOKUP($A7,'RevPAR Raw Data'!$B$6:$BE$43,'RevPAR Raw Data'!AA$1,FALSE))/100</f>
        <v>-5.2902367902044204E-3</v>
      </c>
      <c r="AE8" s="91">
        <f>(VLOOKUP($A7,'RevPAR Raw Data'!$B$6:$BE$43,'RevPAR Raw Data'!AB$1,FALSE))/100</f>
        <v>1.7080822710197702E-2</v>
      </c>
      <c r="AF8" s="90">
        <f>(VLOOKUP($A7,'RevPAR Raw Data'!$B$6:$BE$43,'RevPAR Raw Data'!AC$1,FALSE))/100</f>
        <v>5.9804066427925299E-3</v>
      </c>
      <c r="AG8" s="92">
        <f>(VLOOKUP($A7,'RevPAR Raw Data'!$B$6:$BE$43,'RevPAR Raw Data'!AE$1,FALSE))/100</f>
        <v>4.8912377806908693E-2</v>
      </c>
    </row>
    <row r="9" spans="1:34"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5">
      <c r="A11" s="116" t="s">
        <v>112</v>
      </c>
      <c r="B11" s="93">
        <f>(VLOOKUP($A11,'Occupancy Raw Data'!$B$8:$BE$51,'Occupancy Raw Data'!G$3,FALSE))/100</f>
        <v>0.57009021512838298</v>
      </c>
      <c r="C11" s="99">
        <f>(VLOOKUP($A11,'Occupancy Raw Data'!$B$8:$BE$51,'Occupancy Raw Data'!H$3,FALSE))/100</f>
        <v>0.74045801526717492</v>
      </c>
      <c r="D11" s="99">
        <f>(VLOOKUP($A11,'Occupancy Raw Data'!$B$8:$BE$51,'Occupancy Raw Data'!I$3,FALSE))/100</f>
        <v>0.82650936849410106</v>
      </c>
      <c r="E11" s="99">
        <f>(VLOOKUP($A11,'Occupancy Raw Data'!$B$8:$BE$51,'Occupancy Raw Data'!J$3,FALSE))/100</f>
        <v>0.72241498959056205</v>
      </c>
      <c r="F11" s="99">
        <f>(VLOOKUP($A11,'Occupancy Raw Data'!$B$8:$BE$51,'Occupancy Raw Data'!K$3,FALSE))/100</f>
        <v>0.61901457321304598</v>
      </c>
      <c r="G11" s="100">
        <f>(VLOOKUP($A11,'Occupancy Raw Data'!$B$8:$BE$51,'Occupancy Raw Data'!L$3,FALSE))/100</f>
        <v>0.695697432338653</v>
      </c>
      <c r="H11" s="99">
        <f>(VLOOKUP($A11,'Occupancy Raw Data'!$B$8:$BE$51,'Occupancy Raw Data'!N$3,FALSE))/100</f>
        <v>0.63671061762664793</v>
      </c>
      <c r="I11" s="99">
        <f>(VLOOKUP($A11,'Occupancy Raw Data'!$B$8:$BE$51,'Occupancy Raw Data'!O$3,FALSE))/100</f>
        <v>0.72414989590562096</v>
      </c>
      <c r="J11" s="100">
        <f>(VLOOKUP($A11,'Occupancy Raw Data'!$B$8:$BE$51,'Occupancy Raw Data'!P$3,FALSE))/100</f>
        <v>0.680430256766134</v>
      </c>
      <c r="K11" s="94">
        <f>(VLOOKUP($A11,'Occupancy Raw Data'!$B$8:$BE$51,'Occupancy Raw Data'!R$3,FALSE))/100</f>
        <v>0.69133538217507606</v>
      </c>
      <c r="M11" s="121">
        <f>VLOOKUP($A11,'ADR Raw Data'!$B$6:$BE$49,'ADR Raw Data'!G$1,FALSE)</f>
        <v>304.50175289105198</v>
      </c>
      <c r="N11" s="122">
        <f>VLOOKUP($A11,'ADR Raw Data'!$B$6:$BE$49,'ADR Raw Data'!H$1,FALSE)</f>
        <v>333.95881443298902</v>
      </c>
      <c r="O11" s="122">
        <f>VLOOKUP($A11,'ADR Raw Data'!$B$6:$BE$49,'ADR Raw Data'!I$1,FALSE)</f>
        <v>345.35572628043599</v>
      </c>
      <c r="P11" s="122">
        <f>VLOOKUP($A11,'ADR Raw Data'!$B$6:$BE$49,'ADR Raw Data'!J$1,FALSE)</f>
        <v>337.452785782901</v>
      </c>
      <c r="Q11" s="122">
        <f>VLOOKUP($A11,'ADR Raw Data'!$B$6:$BE$49,'ADR Raw Data'!K$1,FALSE)</f>
        <v>315.62846412556001</v>
      </c>
      <c r="R11" s="123">
        <f>VLOOKUP($A11,'ADR Raw Data'!$B$6:$BE$49,'ADR Raw Data'!L$1,FALSE)</f>
        <v>329.30271421446298</v>
      </c>
      <c r="S11" s="122">
        <f>VLOOKUP($A11,'ADR Raw Data'!$B$6:$BE$49,'ADR Raw Data'!N$1,FALSE)</f>
        <v>377.28140599455003</v>
      </c>
      <c r="T11" s="122">
        <f>VLOOKUP($A11,'ADR Raw Data'!$B$6:$BE$49,'ADR Raw Data'!O$1,FALSE)</f>
        <v>374.30728318159998</v>
      </c>
      <c r="U11" s="123">
        <f>VLOOKUP($A11,'ADR Raw Data'!$B$6:$BE$49,'ADR Raw Data'!P$1,FALSE)</f>
        <v>375.69879653238098</v>
      </c>
      <c r="V11" s="124">
        <f>VLOOKUP($A11,'ADR Raw Data'!$B$6:$BE$49,'ADR Raw Data'!R$1,FALSE)</f>
        <v>342.34963719796298</v>
      </c>
      <c r="X11" s="121">
        <f>VLOOKUP($A11,'RevPAR Raw Data'!$B$6:$BE$49,'RevPAR Raw Data'!G$1,FALSE)</f>
        <v>173.59346981262999</v>
      </c>
      <c r="Y11" s="122">
        <f>VLOOKUP($A11,'RevPAR Raw Data'!$B$6:$BE$49,'RevPAR Raw Data'!H$1,FALSE)</f>
        <v>247.28248091603001</v>
      </c>
      <c r="Z11" s="122">
        <f>VLOOKUP($A11,'RevPAR Raw Data'!$B$6:$BE$49,'RevPAR Raw Data'!I$1,FALSE)</f>
        <v>285.43974323386499</v>
      </c>
      <c r="AA11" s="122">
        <f>VLOOKUP($A11,'RevPAR Raw Data'!$B$6:$BE$49,'RevPAR Raw Data'!J$1,FALSE)</f>
        <v>243.78095072866</v>
      </c>
      <c r="AB11" s="122">
        <f>VLOOKUP($A11,'RevPAR Raw Data'!$B$6:$BE$49,'RevPAR Raw Data'!K$1,FALSE)</f>
        <v>195.37861901457299</v>
      </c>
      <c r="AC11" s="123">
        <f>VLOOKUP($A11,'RevPAR Raw Data'!$B$6:$BE$49,'RevPAR Raw Data'!L$1,FALSE)</f>
        <v>229.09505274115099</v>
      </c>
      <c r="AD11" s="122">
        <f>VLOOKUP($A11,'RevPAR Raw Data'!$B$6:$BE$49,'RevPAR Raw Data'!N$1,FALSE)</f>
        <v>240.21907702984001</v>
      </c>
      <c r="AE11" s="122">
        <f>VLOOKUP($A11,'RevPAR Raw Data'!$B$6:$BE$49,'RevPAR Raw Data'!O$1,FALSE)</f>
        <v>271.05458015267101</v>
      </c>
      <c r="AF11" s="123">
        <f>VLOOKUP($A11,'RevPAR Raw Data'!$B$6:$BE$49,'RevPAR Raw Data'!P$1,FALSE)</f>
        <v>255.63682859125601</v>
      </c>
      <c r="AG11" s="124">
        <f>VLOOKUP($A11,'RevPAR Raw Data'!$B$6:$BE$49,'RevPAR Raw Data'!R$1,FALSE)</f>
        <v>236.678417269753</v>
      </c>
    </row>
    <row r="12" spans="1:34" x14ac:dyDescent="0.25">
      <c r="A12" s="101" t="s">
        <v>121</v>
      </c>
      <c r="B12" s="89">
        <f>(VLOOKUP($A11,'Occupancy Raw Data'!$B$8:$BE$51,'Occupancy Raw Data'!T$3,FALSE))/100</f>
        <v>0.37219967938325199</v>
      </c>
      <c r="C12" s="90">
        <f>(VLOOKUP($A11,'Occupancy Raw Data'!$B$8:$BE$51,'Occupancy Raw Data'!U$3,FALSE))/100</f>
        <v>0.27543893129770902</v>
      </c>
      <c r="D12" s="90">
        <f>(VLOOKUP($A11,'Occupancy Raw Data'!$B$8:$BE$51,'Occupancy Raw Data'!V$3,FALSE))/100</f>
        <v>0.24201734981992501</v>
      </c>
      <c r="E12" s="90">
        <f>(VLOOKUP($A11,'Occupancy Raw Data'!$B$8:$BE$51,'Occupancy Raw Data'!W$3,FALSE))/100</f>
        <v>5.0092674742399305E-2</v>
      </c>
      <c r="F12" s="90">
        <f>(VLOOKUP($A11,'Occupancy Raw Data'!$B$8:$BE$51,'Occupancy Raw Data'!X$3,FALSE))/100</f>
        <v>-2.3367463303180401E-3</v>
      </c>
      <c r="G12" s="90">
        <f>(VLOOKUP($A11,'Occupancy Raw Data'!$B$8:$BE$51,'Occupancy Raw Data'!Y$3,FALSE))/100</f>
        <v>0.171253587981264</v>
      </c>
      <c r="H12" s="91">
        <f>(VLOOKUP($A11,'Occupancy Raw Data'!$B$8:$BE$51,'Occupancy Raw Data'!AA$3,FALSE))/100</f>
        <v>-3.7952597489560098E-2</v>
      </c>
      <c r="I12" s="91">
        <f>(VLOOKUP($A11,'Occupancy Raw Data'!$B$8:$BE$51,'Occupancy Raw Data'!AB$3,FALSE))/100</f>
        <v>-2.5984815463205503E-2</v>
      </c>
      <c r="J12" s="90">
        <f>(VLOOKUP($A11,'Occupancy Raw Data'!$B$8:$BE$51,'Occupancy Raw Data'!AC$3,FALSE))/100</f>
        <v>-3.1621075317600195E-2</v>
      </c>
      <c r="K12" s="92">
        <f>(VLOOKUP($A11,'Occupancy Raw Data'!$B$8:$BE$51,'Occupancy Raw Data'!AE$3,FALSE))/100</f>
        <v>0.10609074414675501</v>
      </c>
      <c r="M12" s="89">
        <f>(VLOOKUP($A11,'ADR Raw Data'!$B$6:$BE$49,'ADR Raw Data'!T$1,FALSE))/100</f>
        <v>-4.4863843121097396E-2</v>
      </c>
      <c r="N12" s="90">
        <f>(VLOOKUP($A11,'ADR Raw Data'!$B$6:$BE$49,'ADR Raw Data'!U$1,FALSE))/100</f>
        <v>4.9437000301423305E-2</v>
      </c>
      <c r="O12" s="90">
        <f>(VLOOKUP($A11,'ADR Raw Data'!$B$6:$BE$49,'ADR Raw Data'!V$1,FALSE))/100</f>
        <v>5.8226039750708704E-2</v>
      </c>
      <c r="P12" s="90">
        <f>(VLOOKUP($A11,'ADR Raw Data'!$B$6:$BE$49,'ADR Raw Data'!W$1,FALSE))/100</f>
        <v>0.10477815431163499</v>
      </c>
      <c r="Q12" s="90">
        <f>(VLOOKUP($A11,'ADR Raw Data'!$B$6:$BE$49,'ADR Raw Data'!X$1,FALSE))/100</f>
        <v>-2.56879806772837E-2</v>
      </c>
      <c r="R12" s="90">
        <f>(VLOOKUP($A11,'ADR Raw Data'!$B$6:$BE$49,'ADR Raw Data'!Y$1,FALSE))/100</f>
        <v>3.4358480143725501E-2</v>
      </c>
      <c r="S12" s="91">
        <f>(VLOOKUP($A11,'ADR Raw Data'!$B$6:$BE$49,'ADR Raw Data'!AA$1,FALSE))/100</f>
        <v>-5.2802286233293694E-2</v>
      </c>
      <c r="T12" s="91">
        <f>(VLOOKUP($A11,'ADR Raw Data'!$B$6:$BE$49,'ADR Raw Data'!AB$1,FALSE))/100</f>
        <v>-3.8630195092273903E-2</v>
      </c>
      <c r="U12" s="90">
        <f>(VLOOKUP($A11,'ADR Raw Data'!$B$6:$BE$49,'ADR Raw Data'!AC$1,FALSE))/100</f>
        <v>-4.5408285763706695E-2</v>
      </c>
      <c r="V12" s="92">
        <f>(VLOOKUP($A11,'ADR Raw Data'!$B$6:$BE$49,'ADR Raw Data'!AE$1,FALSE))/100</f>
        <v>-4.9786702486135195E-4</v>
      </c>
      <c r="X12" s="89">
        <f>(VLOOKUP($A11,'RevPAR Raw Data'!$B$6:$BE$49,'RevPAR Raw Data'!T$1,FALSE))/100</f>
        <v>0.31063752823658097</v>
      </c>
      <c r="Y12" s="90">
        <f>(VLOOKUP($A11,'RevPAR Raw Data'!$B$6:$BE$49,'RevPAR Raw Data'!U$1,FALSE))/100</f>
        <v>0.33849280612872101</v>
      </c>
      <c r="Z12" s="90">
        <f>(VLOOKUP($A11,'RevPAR Raw Data'!$B$6:$BE$49,'RevPAR Raw Data'!V$1,FALSE))/100</f>
        <v>0.31433510140161003</v>
      </c>
      <c r="AA12" s="90">
        <f>(VLOOKUP($A11,'RevPAR Raw Data'!$B$6:$BE$49,'RevPAR Raw Data'!W$1,FALSE))/100</f>
        <v>0.16011944705807601</v>
      </c>
      <c r="AB12" s="90">
        <f>(VLOOKUP($A11,'RevPAR Raw Data'!$B$6:$BE$49,'RevPAR Raw Data'!X$1,FALSE))/100</f>
        <v>-2.7964700713020801E-2</v>
      </c>
      <c r="AC12" s="90">
        <f>(VLOOKUP($A11,'RevPAR Raw Data'!$B$6:$BE$49,'RevPAR Raw Data'!Y$1,FALSE))/100</f>
        <v>0.21149608112718499</v>
      </c>
      <c r="AD12" s="91">
        <f>(VLOOKUP($A11,'RevPAR Raw Data'!$B$6:$BE$49,'RevPAR Raw Data'!AA$1,FALSE))/100</f>
        <v>-8.87508998069131E-2</v>
      </c>
      <c r="AE12" s="91">
        <f>(VLOOKUP($A11,'RevPAR Raw Data'!$B$6:$BE$49,'RevPAR Raw Data'!AB$1,FALSE))/100</f>
        <v>-6.3611212064699107E-2</v>
      </c>
      <c r="AF12" s="90">
        <f>(VLOOKUP($A11,'RevPAR Raw Data'!$B$6:$BE$49,'RevPAR Raw Data'!AC$1,FALSE))/100</f>
        <v>-7.5593502257129699E-2</v>
      </c>
      <c r="AG12" s="92">
        <f>(VLOOKUP($A11,'RevPAR Raw Data'!$B$6:$BE$49,'RevPAR Raw Data'!AE$1,FALSE))/100</f>
        <v>0.10554005803874</v>
      </c>
    </row>
    <row r="13" spans="1:34"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5">
      <c r="A14" s="116" t="s">
        <v>113</v>
      </c>
      <c r="B14" s="93">
        <f>(VLOOKUP($A14,'Occupancy Raw Data'!$B$8:$BE$51,'Occupancy Raw Data'!G$3,FALSE))/100</f>
        <v>0.55672016595698204</v>
      </c>
      <c r="C14" s="99">
        <f>(VLOOKUP($A14,'Occupancy Raw Data'!$B$8:$BE$51,'Occupancy Raw Data'!H$3,FALSE))/100</f>
        <v>0.75332095934781806</v>
      </c>
      <c r="D14" s="99">
        <f>(VLOOKUP($A14,'Occupancy Raw Data'!$B$8:$BE$51,'Occupancy Raw Data'!I$3,FALSE))/100</f>
        <v>0.83950212905339006</v>
      </c>
      <c r="E14" s="99">
        <f>(VLOOKUP($A14,'Occupancy Raw Data'!$B$8:$BE$51,'Occupancy Raw Data'!J$3,FALSE))/100</f>
        <v>0.82592713906175996</v>
      </c>
      <c r="F14" s="99">
        <f>(VLOOKUP($A14,'Occupancy Raw Data'!$B$8:$BE$51,'Occupancy Raw Data'!K$3,FALSE))/100</f>
        <v>0.75259302241241699</v>
      </c>
      <c r="G14" s="100">
        <f>(VLOOKUP($A14,'Occupancy Raw Data'!$B$8:$BE$51,'Occupancy Raw Data'!L$3,FALSE))/100</f>
        <v>0.74561760812324496</v>
      </c>
      <c r="H14" s="99">
        <f>(VLOOKUP($A14,'Occupancy Raw Data'!$B$8:$BE$51,'Occupancy Raw Data'!N$3,FALSE))/100</f>
        <v>0.75099731631246802</v>
      </c>
      <c r="I14" s="99">
        <f>(VLOOKUP($A14,'Occupancy Raw Data'!$B$8:$BE$51,'Occupancy Raw Data'!O$3,FALSE))/100</f>
        <v>0.78715456589540811</v>
      </c>
      <c r="J14" s="100">
        <f>(VLOOKUP($A14,'Occupancy Raw Data'!$B$8:$BE$51,'Occupancy Raw Data'!P$3,FALSE))/100</f>
        <v>0.76907594110393807</v>
      </c>
      <c r="K14" s="94">
        <f>(VLOOKUP($A14,'Occupancy Raw Data'!$B$8:$BE$51,'Occupancy Raw Data'!R$3,FALSE))/100</f>
        <v>0.75233348907231401</v>
      </c>
      <c r="M14" s="121">
        <f>VLOOKUP($A14,'ADR Raw Data'!$B$6:$BE$49,'ADR Raw Data'!G$1,FALSE)</f>
        <v>179.449637837484</v>
      </c>
      <c r="N14" s="122">
        <f>VLOOKUP($A14,'ADR Raw Data'!$B$6:$BE$49,'ADR Raw Data'!H$1,FALSE)</f>
        <v>209.009415430697</v>
      </c>
      <c r="O14" s="122">
        <f>VLOOKUP($A14,'ADR Raw Data'!$B$6:$BE$49,'ADR Raw Data'!I$1,FALSE)</f>
        <v>224.357167815493</v>
      </c>
      <c r="P14" s="122">
        <f>VLOOKUP($A14,'ADR Raw Data'!$B$6:$BE$49,'ADR Raw Data'!J$1,FALSE)</f>
        <v>221.91156120560501</v>
      </c>
      <c r="Q14" s="122">
        <f>VLOOKUP($A14,'ADR Raw Data'!$B$6:$BE$49,'ADR Raw Data'!K$1,FALSE)</f>
        <v>208.09750722821801</v>
      </c>
      <c r="R14" s="123">
        <f>VLOOKUP($A14,'ADR Raw Data'!$B$6:$BE$49,'ADR Raw Data'!L$1,FALSE)</f>
        <v>210.723685042288</v>
      </c>
      <c r="S14" s="122">
        <f>VLOOKUP($A14,'ADR Raw Data'!$B$6:$BE$49,'ADR Raw Data'!N$1,FALSE)</f>
        <v>203.40625313888299</v>
      </c>
      <c r="T14" s="122">
        <f>VLOOKUP($A14,'ADR Raw Data'!$B$6:$BE$49,'ADR Raw Data'!O$1,FALSE)</f>
        <v>202.40957935959401</v>
      </c>
      <c r="U14" s="123">
        <f>VLOOKUP($A14,'ADR Raw Data'!$B$6:$BE$49,'ADR Raw Data'!P$1,FALSE)</f>
        <v>202.896201872067</v>
      </c>
      <c r="V14" s="124">
        <f>VLOOKUP($A14,'ADR Raw Data'!$B$6:$BE$49,'ADR Raw Data'!R$1,FALSE)</f>
        <v>208.43288693228001</v>
      </c>
      <c r="X14" s="121">
        <f>VLOOKUP($A14,'RevPAR Raw Data'!$B$6:$BE$49,'RevPAR Raw Data'!G$1,FALSE)</f>
        <v>99.903232157804695</v>
      </c>
      <c r="Y14" s="122">
        <f>VLOOKUP($A14,'RevPAR Raw Data'!$B$6:$BE$49,'RevPAR Raw Data'!H$1,FALSE)</f>
        <v>157.451173344979</v>
      </c>
      <c r="Z14" s="122">
        <f>VLOOKUP($A14,'RevPAR Raw Data'!$B$6:$BE$49,'RevPAR Raw Data'!I$1,FALSE)</f>
        <v>188.34832004949499</v>
      </c>
      <c r="AA14" s="122">
        <f>VLOOKUP($A14,'RevPAR Raw Data'!$B$6:$BE$49,'RevPAR Raw Data'!J$1,FALSE)</f>
        <v>183.28278087127401</v>
      </c>
      <c r="AB14" s="122">
        <f>VLOOKUP($A14,'RevPAR Raw Data'!$B$6:$BE$49,'RevPAR Raw Data'!K$1,FALSE)</f>
        <v>156.612731921375</v>
      </c>
      <c r="AC14" s="123">
        <f>VLOOKUP($A14,'RevPAR Raw Data'!$B$6:$BE$49,'RevPAR Raw Data'!L$1,FALSE)</f>
        <v>157.119290016147</v>
      </c>
      <c r="AD14" s="122">
        <f>VLOOKUP($A14,'RevPAR Raw Data'!$B$6:$BE$49,'RevPAR Raw Data'!N$1,FALSE)</f>
        <v>152.75755022847599</v>
      </c>
      <c r="AE14" s="122">
        <f>VLOOKUP($A14,'RevPAR Raw Data'!$B$6:$BE$49,'RevPAR Raw Data'!O$1,FALSE)</f>
        <v>159.32762457387301</v>
      </c>
      <c r="AF14" s="123">
        <f>VLOOKUP($A14,'RevPAR Raw Data'!$B$6:$BE$49,'RevPAR Raw Data'!P$1,FALSE)</f>
        <v>156.04258740117501</v>
      </c>
      <c r="AG14" s="124">
        <f>VLOOKUP($A14,'RevPAR Raw Data'!$B$6:$BE$49,'RevPAR Raw Data'!R$1,FALSE)</f>
        <v>156.81104106317801</v>
      </c>
    </row>
    <row r="15" spans="1:34" x14ac:dyDescent="0.25">
      <c r="A15" s="101" t="s">
        <v>121</v>
      </c>
      <c r="B15" s="89">
        <f>(VLOOKUP($A14,'Occupancy Raw Data'!$B$8:$BE$51,'Occupancy Raw Data'!T$3,FALSE))/100</f>
        <v>0.144305807811936</v>
      </c>
      <c r="C15" s="90">
        <f>(VLOOKUP($A14,'Occupancy Raw Data'!$B$8:$BE$51,'Occupancy Raw Data'!U$3,FALSE))/100</f>
        <v>0.10174971325530099</v>
      </c>
      <c r="D15" s="90">
        <f>(VLOOKUP($A14,'Occupancy Raw Data'!$B$8:$BE$51,'Occupancy Raw Data'!V$3,FALSE))/100</f>
        <v>7.120629989160529E-2</v>
      </c>
      <c r="E15" s="90">
        <f>(VLOOKUP($A14,'Occupancy Raw Data'!$B$8:$BE$51,'Occupancy Raw Data'!W$3,FALSE))/100</f>
        <v>4.2698841682510896E-2</v>
      </c>
      <c r="F15" s="90">
        <f>(VLOOKUP($A14,'Occupancy Raw Data'!$B$8:$BE$51,'Occupancy Raw Data'!X$3,FALSE))/100</f>
        <v>7.7902032999295392E-2</v>
      </c>
      <c r="G15" s="90">
        <f>(VLOOKUP($A14,'Occupancy Raw Data'!$B$8:$BE$51,'Occupancy Raw Data'!Y$3,FALSE))/100</f>
        <v>8.2381417294041609E-2</v>
      </c>
      <c r="H15" s="91">
        <f>(VLOOKUP($A14,'Occupancy Raw Data'!$B$8:$BE$51,'Occupancy Raw Data'!AA$3,FALSE))/100</f>
        <v>3.9869021528681499E-2</v>
      </c>
      <c r="I15" s="91">
        <f>(VLOOKUP($A14,'Occupancy Raw Data'!$B$8:$BE$51,'Occupancy Raw Data'!AB$3,FALSE))/100</f>
        <v>6.8946585047315295E-2</v>
      </c>
      <c r="J15" s="90">
        <f>(VLOOKUP($A14,'Occupancy Raw Data'!$B$8:$BE$51,'Occupancy Raw Data'!AC$3,FALSE))/100</f>
        <v>5.4549142330924401E-2</v>
      </c>
      <c r="K15" s="92">
        <f>(VLOOKUP($A14,'Occupancy Raw Data'!$B$8:$BE$51,'Occupancy Raw Data'!AE$3,FALSE))/100</f>
        <v>7.4116011744892699E-2</v>
      </c>
      <c r="M15" s="89">
        <f>(VLOOKUP($A14,'ADR Raw Data'!$B$6:$BE$49,'ADR Raw Data'!T$1,FALSE))/100</f>
        <v>-3.1742189874355703E-2</v>
      </c>
      <c r="N15" s="90">
        <f>(VLOOKUP($A14,'ADR Raw Data'!$B$6:$BE$49,'ADR Raw Data'!U$1,FALSE))/100</f>
        <v>1.8607553630019199E-3</v>
      </c>
      <c r="O15" s="90">
        <f>(VLOOKUP($A14,'ADR Raw Data'!$B$6:$BE$49,'ADR Raw Data'!V$1,FALSE))/100</f>
        <v>3.2234097418842797E-2</v>
      </c>
      <c r="P15" s="90">
        <f>(VLOOKUP($A14,'ADR Raw Data'!$B$6:$BE$49,'ADR Raw Data'!W$1,FALSE))/100</f>
        <v>3.7528557615242202E-2</v>
      </c>
      <c r="Q15" s="90">
        <f>(VLOOKUP($A14,'ADR Raw Data'!$B$6:$BE$49,'ADR Raw Data'!X$1,FALSE))/100</f>
        <v>7.1536157710676895E-2</v>
      </c>
      <c r="R15" s="90">
        <f>(VLOOKUP($A14,'ADR Raw Data'!$B$6:$BE$49,'ADR Raw Data'!Y$1,FALSE))/100</f>
        <v>2.4891652864690902E-2</v>
      </c>
      <c r="S15" s="91">
        <f>(VLOOKUP($A14,'ADR Raw Data'!$B$6:$BE$49,'ADR Raw Data'!AA$1,FALSE))/100</f>
        <v>4.3913624091675402E-2</v>
      </c>
      <c r="T15" s="91">
        <f>(VLOOKUP($A14,'ADR Raw Data'!$B$6:$BE$49,'ADR Raw Data'!AB$1,FALSE))/100</f>
        <v>1.9799067750044599E-2</v>
      </c>
      <c r="U15" s="90">
        <f>(VLOOKUP($A14,'ADR Raw Data'!$B$6:$BE$49,'ADR Raw Data'!AC$1,FALSE))/100</f>
        <v>3.1592942509296701E-2</v>
      </c>
      <c r="V15" s="92">
        <f>(VLOOKUP($A14,'ADR Raw Data'!$B$6:$BE$49,'ADR Raw Data'!AE$1,FALSE))/100</f>
        <v>2.7013594195912202E-2</v>
      </c>
      <c r="X15" s="89">
        <f>(VLOOKUP($A14,'RevPAR Raw Data'!$B$6:$BE$49,'RevPAR Raw Data'!T$1,FALSE))/100</f>
        <v>0.107983035586041</v>
      </c>
      <c r="Y15" s="90">
        <f>(VLOOKUP($A14,'RevPAR Raw Data'!$B$6:$BE$49,'RevPAR Raw Data'!U$1,FALSE))/100</f>
        <v>0.10379979994292601</v>
      </c>
      <c r="Z15" s="90">
        <f>(VLOOKUP($A14,'RevPAR Raw Data'!$B$6:$BE$49,'RevPAR Raw Data'!V$1,FALSE))/100</f>
        <v>0.105735668117989</v>
      </c>
      <c r="AA15" s="90">
        <f>(VLOOKUP($A14,'RevPAR Raw Data'!$B$6:$BE$49,'RevPAR Raw Data'!W$1,FALSE))/100</f>
        <v>8.1829825237939413E-2</v>
      </c>
      <c r="AB15" s="90">
        <f>(VLOOKUP($A14,'RevPAR Raw Data'!$B$6:$BE$49,'RevPAR Raw Data'!X$1,FALSE))/100</f>
        <v>0.15501100282859201</v>
      </c>
      <c r="AC15" s="90">
        <f>(VLOOKUP($A14,'RevPAR Raw Data'!$B$6:$BE$49,'RevPAR Raw Data'!Y$1,FALSE))/100</f>
        <v>0.10932367980051699</v>
      </c>
      <c r="AD15" s="91">
        <f>(VLOOKUP($A14,'RevPAR Raw Data'!$B$6:$BE$49,'RevPAR Raw Data'!AA$1,FALSE))/100</f>
        <v>8.5533438844670295E-2</v>
      </c>
      <c r="AE15" s="91">
        <f>(VLOOKUP($A14,'RevPAR Raw Data'!$B$6:$BE$49,'RevPAR Raw Data'!AB$1,FALSE))/100</f>
        <v>9.0110730905846009E-2</v>
      </c>
      <c r="AF15" s="90">
        <f>(VLOOKUP($A14,'RevPAR Raw Data'!$B$6:$BE$49,'RevPAR Raw Data'!AC$1,FALSE))/100</f>
        <v>8.7865452757813503E-2</v>
      </c>
      <c r="AG15" s="92">
        <f>(VLOOKUP($A14,'RevPAR Raw Data'!$B$6:$BE$49,'RevPAR Raw Data'!AE$1,FALSE))/100</f>
        <v>0.10313174580550101</v>
      </c>
    </row>
    <row r="16" spans="1:34"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Data'!G$3,FALSE))/100</f>
        <v>0.54620726495726402</v>
      </c>
      <c r="C17" s="99">
        <f>(VLOOKUP($A17,'Occupancy Raw Data'!$B$8:$BE$51,'Occupancy Raw Data'!H$3,FALSE))/100</f>
        <v>0.71058879392212704</v>
      </c>
      <c r="D17" s="99">
        <f>(VLOOKUP($A17,'Occupancy Raw Data'!$B$8:$BE$51,'Occupancy Raw Data'!I$3,FALSE))/100</f>
        <v>0.79647435897435803</v>
      </c>
      <c r="E17" s="99">
        <f>(VLOOKUP($A17,'Occupancy Raw Data'!$B$8:$BE$51,'Occupancy Raw Data'!J$3,FALSE))/100</f>
        <v>0.77813390313390296</v>
      </c>
      <c r="F17" s="99">
        <f>(VLOOKUP($A17,'Occupancy Raw Data'!$B$8:$BE$51,'Occupancy Raw Data'!K$3,FALSE))/100</f>
        <v>0.72400284900284906</v>
      </c>
      <c r="G17" s="100">
        <f>(VLOOKUP($A17,'Occupancy Raw Data'!$B$8:$BE$51,'Occupancy Raw Data'!L$3,FALSE))/100</f>
        <v>0.71108143399810009</v>
      </c>
      <c r="H17" s="99">
        <f>(VLOOKUP($A17,'Occupancy Raw Data'!$B$8:$BE$51,'Occupancy Raw Data'!N$3,FALSE))/100</f>
        <v>0.76795465337131996</v>
      </c>
      <c r="I17" s="99">
        <f>(VLOOKUP($A17,'Occupancy Raw Data'!$B$8:$BE$51,'Occupancy Raw Data'!O$3,FALSE))/100</f>
        <v>0.79193376068375998</v>
      </c>
      <c r="J17" s="100">
        <f>(VLOOKUP($A17,'Occupancy Raw Data'!$B$8:$BE$51,'Occupancy Raw Data'!P$3,FALSE))/100</f>
        <v>0.77994420702753997</v>
      </c>
      <c r="K17" s="94">
        <f>(VLOOKUP($A17,'Occupancy Raw Data'!$B$8:$BE$51,'Occupancy Raw Data'!R$3,FALSE))/100</f>
        <v>0.73075651200651193</v>
      </c>
      <c r="M17" s="121">
        <f>VLOOKUP($A17,'ADR Raw Data'!$B$6:$BE$49,'ADR Raw Data'!G$1,FALSE)</f>
        <v>139.53110893778799</v>
      </c>
      <c r="N17" s="122">
        <f>VLOOKUP($A17,'ADR Raw Data'!$B$6:$BE$49,'ADR Raw Data'!H$1,FALSE)</f>
        <v>157.63238264283299</v>
      </c>
      <c r="O17" s="122">
        <f>VLOOKUP($A17,'ADR Raw Data'!$B$6:$BE$49,'ADR Raw Data'!I$1,FALSE)</f>
        <v>166.03146434160499</v>
      </c>
      <c r="P17" s="122">
        <f>VLOOKUP($A17,'ADR Raw Data'!$B$6:$BE$49,'ADR Raw Data'!J$1,FALSE)</f>
        <v>164.483503051106</v>
      </c>
      <c r="Q17" s="122">
        <f>VLOOKUP($A17,'ADR Raw Data'!$B$6:$BE$49,'ADR Raw Data'!K$1,FALSE)</f>
        <v>153.416695769798</v>
      </c>
      <c r="R17" s="123">
        <f>VLOOKUP($A17,'ADR Raw Data'!$B$6:$BE$49,'ADR Raw Data'!L$1,FALSE)</f>
        <v>157.374050983698</v>
      </c>
      <c r="S17" s="122">
        <f>VLOOKUP($A17,'ADR Raw Data'!$B$6:$BE$49,'ADR Raw Data'!N$1,FALSE)</f>
        <v>157.91902925377701</v>
      </c>
      <c r="T17" s="122">
        <f>VLOOKUP($A17,'ADR Raw Data'!$B$6:$BE$49,'ADR Raw Data'!O$1,FALSE)</f>
        <v>158.61078695896501</v>
      </c>
      <c r="U17" s="123">
        <f>VLOOKUP($A17,'ADR Raw Data'!$B$6:$BE$49,'ADR Raw Data'!P$1,FALSE)</f>
        <v>158.270225067539</v>
      </c>
      <c r="V17" s="124">
        <f>VLOOKUP($A17,'ADR Raw Data'!$B$6:$BE$49,'ADR Raw Data'!R$1,FALSE)</f>
        <v>157.647335595973</v>
      </c>
      <c r="X17" s="121">
        <f>VLOOKUP($A17,'RevPAR Raw Data'!$B$6:$BE$49,'RevPAR Raw Data'!G$1,FALSE)</f>
        <v>76.212905389363698</v>
      </c>
      <c r="Y17" s="122">
        <f>VLOOKUP($A17,'RevPAR Raw Data'!$B$6:$BE$49,'RevPAR Raw Data'!H$1,FALSE)</f>
        <v>112.011804665242</v>
      </c>
      <c r="Z17" s="122">
        <f>VLOOKUP($A17,'RevPAR Raw Data'!$B$6:$BE$49,'RevPAR Raw Data'!I$1,FALSE)</f>
        <v>132.239804131054</v>
      </c>
      <c r="AA17" s="122">
        <f>VLOOKUP($A17,'RevPAR Raw Data'!$B$6:$BE$49,'RevPAR Raw Data'!J$1,FALSE)</f>
        <v>127.990190230294</v>
      </c>
      <c r="AB17" s="122">
        <f>VLOOKUP($A17,'RevPAR Raw Data'!$B$6:$BE$49,'RevPAR Raw Data'!K$1,FALSE)</f>
        <v>111.074124821937</v>
      </c>
      <c r="AC17" s="123">
        <f>VLOOKUP($A17,'RevPAR Raw Data'!$B$6:$BE$49,'RevPAR Raw Data'!L$1,FALSE)</f>
        <v>111.905765847578</v>
      </c>
      <c r="AD17" s="122">
        <f>VLOOKUP($A17,'RevPAR Raw Data'!$B$6:$BE$49,'RevPAR Raw Data'!N$1,FALSE)</f>
        <v>121.27465337132</v>
      </c>
      <c r="AE17" s="122">
        <f>VLOOKUP($A17,'RevPAR Raw Data'!$B$6:$BE$49,'RevPAR Raw Data'!O$1,FALSE)</f>
        <v>125.60923700142401</v>
      </c>
      <c r="AF17" s="123">
        <f>VLOOKUP($A17,'RevPAR Raw Data'!$B$6:$BE$49,'RevPAR Raw Data'!P$1,FALSE)</f>
        <v>123.441945186372</v>
      </c>
      <c r="AG17" s="124">
        <f>VLOOKUP($A17,'RevPAR Raw Data'!$B$6:$BE$49,'RevPAR Raw Data'!R$1,FALSE)</f>
        <v>115.201817087233</v>
      </c>
    </row>
    <row r="18" spans="1:33" x14ac:dyDescent="0.25">
      <c r="A18" s="101" t="s">
        <v>121</v>
      </c>
      <c r="B18" s="89">
        <f>(VLOOKUP($A17,'Occupancy Raw Data'!$B$8:$BE$51,'Occupancy Raw Data'!T$3,FALSE))/100</f>
        <v>5.5031886715109099E-2</v>
      </c>
      <c r="C18" s="90">
        <f>(VLOOKUP($A17,'Occupancy Raw Data'!$B$8:$BE$51,'Occupancy Raw Data'!U$3,FALSE))/100</f>
        <v>4.2593716384878896E-2</v>
      </c>
      <c r="D18" s="90">
        <f>(VLOOKUP($A17,'Occupancy Raw Data'!$B$8:$BE$51,'Occupancy Raw Data'!V$3,FALSE))/100</f>
        <v>4.1896852801444402E-2</v>
      </c>
      <c r="E18" s="90">
        <f>(VLOOKUP($A17,'Occupancy Raw Data'!$B$8:$BE$51,'Occupancy Raw Data'!W$3,FALSE))/100</f>
        <v>2.4544519876222498E-2</v>
      </c>
      <c r="F18" s="90">
        <f>(VLOOKUP($A17,'Occupancy Raw Data'!$B$8:$BE$51,'Occupancy Raw Data'!X$3,FALSE))/100</f>
        <v>4.3498381132801398E-2</v>
      </c>
      <c r="G18" s="90">
        <f>(VLOOKUP($A17,'Occupancy Raw Data'!$B$8:$BE$51,'Occupancy Raw Data'!Y$3,FALSE))/100</f>
        <v>4.0494288085639304E-2</v>
      </c>
      <c r="H18" s="91">
        <f>(VLOOKUP($A17,'Occupancy Raw Data'!$B$8:$BE$51,'Occupancy Raw Data'!AA$3,FALSE))/100</f>
        <v>1.4490774136374601E-2</v>
      </c>
      <c r="I18" s="91">
        <f>(VLOOKUP($A17,'Occupancy Raw Data'!$B$8:$BE$51,'Occupancy Raw Data'!AB$3,FALSE))/100</f>
        <v>1.4706318358783801E-2</v>
      </c>
      <c r="J18" s="90">
        <f>(VLOOKUP($A17,'Occupancy Raw Data'!$B$8:$BE$51,'Occupancy Raw Data'!AC$3,FALSE))/100</f>
        <v>1.4600191510176299E-2</v>
      </c>
      <c r="K18" s="92">
        <f>(VLOOKUP($A17,'Occupancy Raw Data'!$B$8:$BE$51,'Occupancy Raw Data'!AE$3,FALSE))/100</f>
        <v>3.24590002916086E-2</v>
      </c>
      <c r="M18" s="89">
        <f>(VLOOKUP($A17,'ADR Raw Data'!$B$6:$BE$49,'ADR Raw Data'!T$1,FALSE))/100</f>
        <v>-1.9599824860970699E-2</v>
      </c>
      <c r="N18" s="90">
        <f>(VLOOKUP($A17,'ADR Raw Data'!$B$6:$BE$49,'ADR Raw Data'!U$1,FALSE))/100</f>
        <v>2.36923717312526E-2</v>
      </c>
      <c r="O18" s="90">
        <f>(VLOOKUP($A17,'ADR Raw Data'!$B$6:$BE$49,'ADR Raw Data'!V$1,FALSE))/100</f>
        <v>1.94960522325014E-2</v>
      </c>
      <c r="P18" s="90">
        <f>(VLOOKUP($A17,'ADR Raw Data'!$B$6:$BE$49,'ADR Raw Data'!W$1,FALSE))/100</f>
        <v>2.0988398974386899E-2</v>
      </c>
      <c r="Q18" s="90">
        <f>(VLOOKUP($A17,'ADR Raw Data'!$B$6:$BE$49,'ADR Raw Data'!X$1,FALSE))/100</f>
        <v>8.2769282653643596E-4</v>
      </c>
      <c r="R18" s="90">
        <f>(VLOOKUP($A17,'ADR Raw Data'!$B$6:$BE$49,'ADR Raw Data'!Y$1,FALSE))/100</f>
        <v>1.1122013352924001E-2</v>
      </c>
      <c r="S18" s="91">
        <f>(VLOOKUP($A17,'ADR Raw Data'!$B$6:$BE$49,'ADR Raw Data'!AA$1,FALSE))/100</f>
        <v>-3.3820856551828704E-2</v>
      </c>
      <c r="T18" s="91">
        <f>(VLOOKUP($A17,'ADR Raw Data'!$B$6:$BE$49,'ADR Raw Data'!AB$1,FALSE))/100</f>
        <v>-2.7946676299246097E-2</v>
      </c>
      <c r="U18" s="90">
        <f>(VLOOKUP($A17,'ADR Raw Data'!$B$6:$BE$49,'ADR Raw Data'!AC$1,FALSE))/100</f>
        <v>-3.08411855532577E-2</v>
      </c>
      <c r="V18" s="92">
        <f>(VLOOKUP($A17,'ADR Raw Data'!$B$6:$BE$49,'ADR Raw Data'!AE$1,FALSE))/100</f>
        <v>-2.36573737093239E-3</v>
      </c>
      <c r="X18" s="89">
        <f>(VLOOKUP($A17,'RevPAR Raw Data'!$B$6:$BE$49,'RevPAR Raw Data'!T$1,FALSE))/100</f>
        <v>3.4353446512753398E-2</v>
      </c>
      <c r="Y18" s="90">
        <f>(VLOOKUP($A17,'RevPAR Raw Data'!$B$6:$BE$49,'RevPAR Raw Data'!U$1,FALSE))/100</f>
        <v>6.7295234278137606E-2</v>
      </c>
      <c r="Z18" s="90">
        <f>(VLOOKUP($A17,'RevPAR Raw Data'!$B$6:$BE$49,'RevPAR Raw Data'!V$1,FALSE))/100</f>
        <v>6.2209728264540194E-2</v>
      </c>
      <c r="AA18" s="90">
        <f>(VLOOKUP($A17,'RevPAR Raw Data'!$B$6:$BE$49,'RevPAR Raw Data'!W$1,FALSE))/100</f>
        <v>4.6048069026406402E-2</v>
      </c>
      <c r="AB18" s="90">
        <f>(VLOOKUP($A17,'RevPAR Raw Data'!$B$6:$BE$49,'RevPAR Raw Data'!X$1,FALSE))/100</f>
        <v>4.4362077257367398E-2</v>
      </c>
      <c r="AC18" s="90">
        <f>(VLOOKUP($A17,'RevPAR Raw Data'!$B$6:$BE$49,'RevPAR Raw Data'!Y$1,FALSE))/100</f>
        <v>5.2066679451368995E-2</v>
      </c>
      <c r="AD18" s="91">
        <f>(VLOOKUP($A17,'RevPAR Raw Data'!$B$6:$BE$49,'RevPAR Raw Data'!AA$1,FALSE))/100</f>
        <v>-1.98201728088452E-2</v>
      </c>
      <c r="AE18" s="91">
        <f>(VLOOKUP($A17,'RevPAR Raw Data'!$B$6:$BE$49,'RevPAR Raw Data'!AB$1,FALSE))/100</f>
        <v>-1.3651350659188899E-2</v>
      </c>
      <c r="AF18" s="90">
        <f>(VLOOKUP($A17,'RevPAR Raw Data'!$B$6:$BE$49,'RevPAR Raw Data'!AC$1,FALSE))/100</f>
        <v>-1.6691281258559801E-2</v>
      </c>
      <c r="AG18" s="92">
        <f>(VLOOKUP($A17,'RevPAR Raw Data'!$B$6:$BE$49,'RevPAR Raw Data'!AE$1,FALSE))/100</f>
        <v>3.0016473450663203E-2</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Data'!G$3,FALSE))/100</f>
        <v>0.51930153690742398</v>
      </c>
      <c r="C20" s="99">
        <f>(VLOOKUP($A20,'Occupancy Raw Data'!$B$8:$BE$51,'Occupancy Raw Data'!H$3,FALSE))/100</f>
        <v>0.65052793611852711</v>
      </c>
      <c r="D20" s="99">
        <f>(VLOOKUP($A20,'Occupancy Raw Data'!$B$8:$BE$51,'Occupancy Raw Data'!I$3,FALSE))/100</f>
        <v>0.70209490824253706</v>
      </c>
      <c r="E20" s="99">
        <f>(VLOOKUP($A20,'Occupancy Raw Data'!$B$8:$BE$51,'Occupancy Raw Data'!J$3,FALSE))/100</f>
        <v>0.709599057171032</v>
      </c>
      <c r="F20" s="99">
        <f>(VLOOKUP($A20,'Occupancy Raw Data'!$B$8:$BE$51,'Occupancy Raw Data'!K$3,FALSE))/100</f>
        <v>0.68872832369942105</v>
      </c>
      <c r="G20" s="100">
        <f>(VLOOKUP($A20,'Occupancy Raw Data'!$B$8:$BE$51,'Occupancy Raw Data'!L$3,FALSE))/100</f>
        <v>0.65404084146505692</v>
      </c>
      <c r="H20" s="99">
        <f>(VLOOKUP($A20,'Occupancy Raw Data'!$B$8:$BE$51,'Occupancy Raw Data'!N$3,FALSE))/100</f>
        <v>0.75864643545279309</v>
      </c>
      <c r="I20" s="99">
        <f>(VLOOKUP($A20,'Occupancy Raw Data'!$B$8:$BE$51,'Occupancy Raw Data'!O$3,FALSE))/100</f>
        <v>0.76984585741811107</v>
      </c>
      <c r="J20" s="100">
        <f>(VLOOKUP($A20,'Occupancy Raw Data'!$B$8:$BE$51,'Occupancy Raw Data'!P$3,FALSE))/100</f>
        <v>0.76424614643545197</v>
      </c>
      <c r="K20" s="94">
        <f>(VLOOKUP($A20,'Occupancy Raw Data'!$B$8:$BE$51,'Occupancy Raw Data'!R$3,FALSE))/100</f>
        <v>0.68550338985381598</v>
      </c>
      <c r="M20" s="121">
        <f>VLOOKUP($A20,'ADR Raw Data'!$B$6:$BE$49,'ADR Raw Data'!G$1,FALSE)</f>
        <v>111.458588763836</v>
      </c>
      <c r="N20" s="122">
        <f>VLOOKUP($A20,'ADR Raw Data'!$B$6:$BE$49,'ADR Raw Data'!H$1,FALSE)</f>
        <v>120.051314008947</v>
      </c>
      <c r="O20" s="122">
        <f>VLOOKUP($A20,'ADR Raw Data'!$B$6:$BE$49,'ADR Raw Data'!I$1,FALSE)</f>
        <v>124.511073276009</v>
      </c>
      <c r="P20" s="122">
        <f>VLOOKUP($A20,'ADR Raw Data'!$B$6:$BE$49,'ADR Raw Data'!J$1,FALSE)</f>
        <v>124.210312510592</v>
      </c>
      <c r="Q20" s="122">
        <f>VLOOKUP($A20,'ADR Raw Data'!$B$6:$BE$49,'ADR Raw Data'!K$1,FALSE)</f>
        <v>122.15451251923299</v>
      </c>
      <c r="R20" s="123">
        <f>VLOOKUP($A20,'ADR Raw Data'!$B$6:$BE$49,'ADR Raw Data'!L$1,FALSE)</f>
        <v>120.989349582131</v>
      </c>
      <c r="S20" s="122">
        <f>VLOOKUP($A20,'ADR Raw Data'!$B$6:$BE$49,'ADR Raw Data'!N$1,FALSE)</f>
        <v>140.93153401695201</v>
      </c>
      <c r="T20" s="122">
        <f>VLOOKUP($A20,'ADR Raw Data'!$B$6:$BE$49,'ADR Raw Data'!O$1,FALSE)</f>
        <v>141.87113221123701</v>
      </c>
      <c r="U20" s="123">
        <f>VLOOKUP($A20,'ADR Raw Data'!$B$6:$BE$49,'ADR Raw Data'!P$1,FALSE)</f>
        <v>141.40477538093</v>
      </c>
      <c r="V20" s="124">
        <f>VLOOKUP($A20,'ADR Raw Data'!$B$6:$BE$49,'ADR Raw Data'!R$1,FALSE)</f>
        <v>127.487256546183</v>
      </c>
      <c r="X20" s="121">
        <f>VLOOKUP($A20,'RevPAR Raw Data'!$B$6:$BE$49,'RevPAR Raw Data'!G$1,FALSE)</f>
        <v>57.880616446593002</v>
      </c>
      <c r="Y20" s="122">
        <f>VLOOKUP($A20,'RevPAR Raw Data'!$B$6:$BE$49,'RevPAR Raw Data'!H$1,FALSE)</f>
        <v>78.0967335305577</v>
      </c>
      <c r="Z20" s="122">
        <f>VLOOKUP($A20,'RevPAR Raw Data'!$B$6:$BE$49,'RevPAR Raw Data'!I$1,FALSE)</f>
        <v>87.418590566899894</v>
      </c>
      <c r="AA20" s="122">
        <f>VLOOKUP($A20,'RevPAR Raw Data'!$B$6:$BE$49,'RevPAR Raw Data'!J$1,FALSE)</f>
        <v>88.139520648435393</v>
      </c>
      <c r="AB20" s="122">
        <f>VLOOKUP($A20,'RevPAR Raw Data'!$B$6:$BE$49,'RevPAR Raw Data'!K$1,FALSE)</f>
        <v>84.131272639691701</v>
      </c>
      <c r="AC20" s="123">
        <f>VLOOKUP($A20,'RevPAR Raw Data'!$B$6:$BE$49,'RevPAR Raw Data'!L$1,FALSE)</f>
        <v>79.131976009007403</v>
      </c>
      <c r="AD20" s="122">
        <f>VLOOKUP($A20,'RevPAR Raw Data'!$B$6:$BE$49,'RevPAR Raw Data'!N$1,FALSE)</f>
        <v>106.917205924855</v>
      </c>
      <c r="AE20" s="122">
        <f>VLOOKUP($A20,'RevPAR Raw Data'!$B$6:$BE$49,'RevPAR Raw Data'!O$1,FALSE)</f>
        <v>109.218903420038</v>
      </c>
      <c r="AF20" s="123">
        <f>VLOOKUP($A20,'RevPAR Raw Data'!$B$6:$BE$49,'RevPAR Raw Data'!P$1,FALSE)</f>
        <v>108.068054672447</v>
      </c>
      <c r="AG20" s="124">
        <f>VLOOKUP($A20,'RevPAR Raw Data'!$B$6:$BE$49,'RevPAR Raw Data'!R$1,FALSE)</f>
        <v>87.392946525571702</v>
      </c>
    </row>
    <row r="21" spans="1:33" x14ac:dyDescent="0.25">
      <c r="A21" s="101" t="s">
        <v>121</v>
      </c>
      <c r="B21" s="89">
        <f>(VLOOKUP($A20,'Occupancy Raw Data'!$B$8:$BE$51,'Occupancy Raw Data'!T$3,FALSE))/100</f>
        <v>2.7755645418136597E-2</v>
      </c>
      <c r="C21" s="90">
        <f>(VLOOKUP($A20,'Occupancy Raw Data'!$B$8:$BE$51,'Occupancy Raw Data'!U$3,FALSE))/100</f>
        <v>2.3569645938561798E-2</v>
      </c>
      <c r="D21" s="90">
        <f>(VLOOKUP($A20,'Occupancy Raw Data'!$B$8:$BE$51,'Occupancy Raw Data'!V$3,FALSE))/100</f>
        <v>1.3807766402594299E-2</v>
      </c>
      <c r="E21" s="90">
        <f>(VLOOKUP($A20,'Occupancy Raw Data'!$B$8:$BE$51,'Occupancy Raw Data'!W$3,FALSE))/100</f>
        <v>2.05757250626916E-3</v>
      </c>
      <c r="F21" s="90">
        <f>(VLOOKUP($A20,'Occupancy Raw Data'!$B$8:$BE$51,'Occupancy Raw Data'!X$3,FALSE))/100</f>
        <v>1.47544551058048E-2</v>
      </c>
      <c r="G21" s="90">
        <f>(VLOOKUP($A20,'Occupancy Raw Data'!$B$8:$BE$51,'Occupancy Raw Data'!Y$3,FALSE))/100</f>
        <v>1.54128011615623E-2</v>
      </c>
      <c r="H21" s="91">
        <f>(VLOOKUP($A20,'Occupancy Raw Data'!$B$8:$BE$51,'Occupancy Raw Data'!AA$3,FALSE))/100</f>
        <v>3.4198372065589199E-3</v>
      </c>
      <c r="I21" s="91">
        <f>(VLOOKUP($A20,'Occupancy Raw Data'!$B$8:$BE$51,'Occupancy Raw Data'!AB$3,FALSE))/100</f>
        <v>1.6142345561067299E-2</v>
      </c>
      <c r="J21" s="90">
        <f>(VLOOKUP($A20,'Occupancy Raw Data'!$B$8:$BE$51,'Occupancy Raw Data'!AC$3,FALSE))/100</f>
        <v>9.7876276650775799E-3</v>
      </c>
      <c r="K21" s="92">
        <f>(VLOOKUP($A20,'Occupancy Raw Data'!$B$8:$BE$51,'Occupancy Raw Data'!AE$3,FALSE))/100</f>
        <v>1.3504126658802301E-2</v>
      </c>
      <c r="M21" s="89">
        <f>(VLOOKUP($A20,'ADR Raw Data'!$B$6:$BE$49,'ADR Raw Data'!T$1,FALSE))/100</f>
        <v>-7.0744589476102607E-3</v>
      </c>
      <c r="N21" s="90">
        <f>(VLOOKUP($A20,'ADR Raw Data'!$B$6:$BE$49,'ADR Raw Data'!U$1,FALSE))/100</f>
        <v>2.6811865587458898E-2</v>
      </c>
      <c r="O21" s="90">
        <f>(VLOOKUP($A20,'ADR Raw Data'!$B$6:$BE$49,'ADR Raw Data'!V$1,FALSE))/100</f>
        <v>2.47985673802717E-2</v>
      </c>
      <c r="P21" s="90">
        <f>(VLOOKUP($A20,'ADR Raw Data'!$B$6:$BE$49,'ADR Raw Data'!W$1,FALSE))/100</f>
        <v>1.2509382785430002E-2</v>
      </c>
      <c r="Q21" s="90">
        <f>(VLOOKUP($A20,'ADR Raw Data'!$B$6:$BE$49,'ADR Raw Data'!X$1,FALSE))/100</f>
        <v>1.0739473998455798E-3</v>
      </c>
      <c r="R21" s="90">
        <f>(VLOOKUP($A20,'ADR Raw Data'!$B$6:$BE$49,'ADR Raw Data'!Y$1,FALSE))/100</f>
        <v>1.23169735430487E-2</v>
      </c>
      <c r="S21" s="91">
        <f>(VLOOKUP($A20,'ADR Raw Data'!$B$6:$BE$49,'ADR Raw Data'!AA$1,FALSE))/100</f>
        <v>-4.8419943891938697E-2</v>
      </c>
      <c r="T21" s="91">
        <f>(VLOOKUP($A20,'ADR Raw Data'!$B$6:$BE$49,'ADR Raw Data'!AB$1,FALSE))/100</f>
        <v>-2.4644688680992601E-2</v>
      </c>
      <c r="U21" s="90">
        <f>(VLOOKUP($A20,'ADR Raw Data'!$B$6:$BE$49,'ADR Raw Data'!AC$1,FALSE))/100</f>
        <v>-3.6607121412966098E-2</v>
      </c>
      <c r="V21" s="92">
        <f>(VLOOKUP($A20,'ADR Raw Data'!$B$6:$BE$49,'ADR Raw Data'!AE$1,FALSE))/100</f>
        <v>-5.9159358699322796E-3</v>
      </c>
      <c r="X21" s="89">
        <f>(VLOOKUP($A20,'RevPAR Raw Data'!$B$6:$BE$49,'RevPAR Raw Data'!T$1,FALSE))/100</f>
        <v>2.04848302964513E-2</v>
      </c>
      <c r="Y21" s="90">
        <f>(VLOOKUP($A20,'RevPAR Raw Data'!$B$6:$BE$49,'RevPAR Raw Data'!U$1,FALSE))/100</f>
        <v>5.1013457704869501E-2</v>
      </c>
      <c r="Z21" s="90">
        <f>(VLOOKUP($A20,'RevPAR Raw Data'!$B$6:$BE$49,'RevPAR Raw Data'!V$1,FALSE))/100</f>
        <v>3.8948746608371797E-2</v>
      </c>
      <c r="AA21" s="90">
        <f>(VLOOKUP($A20,'RevPAR Raw Data'!$B$6:$BE$49,'RevPAR Raw Data'!W$1,FALSE))/100</f>
        <v>1.4592694253788801E-2</v>
      </c>
      <c r="AB21" s="90">
        <f>(VLOOKUP($A20,'RevPAR Raw Data'!$B$6:$BE$49,'RevPAR Raw Data'!X$1,FALSE))/100</f>
        <v>1.58442480143474E-2</v>
      </c>
      <c r="AC21" s="90">
        <f>(VLOOKUP($A20,'RevPAR Raw Data'!$B$6:$BE$49,'RevPAR Raw Data'!Y$1,FALSE))/100</f>
        <v>2.7919613768742302E-2</v>
      </c>
      <c r="AD21" s="91">
        <f>(VLOOKUP($A20,'RevPAR Raw Data'!$B$6:$BE$49,'RevPAR Raw Data'!AA$1,FALSE))/100</f>
        <v>-4.5165695011040903E-2</v>
      </c>
      <c r="AE21" s="91">
        <f>(VLOOKUP($A20,'RevPAR Raw Data'!$B$6:$BE$49,'RevPAR Raw Data'!AB$1,FALSE))/100</f>
        <v>-8.9001662008588306E-3</v>
      </c>
      <c r="AF21" s="90">
        <f>(VLOOKUP($A20,'RevPAR Raw Data'!$B$6:$BE$49,'RevPAR Raw Data'!AC$1,FALSE))/100</f>
        <v>-2.71777906221689E-2</v>
      </c>
      <c r="AG21" s="92">
        <f>(VLOOKUP($A20,'RevPAR Raw Data'!$B$6:$BE$49,'RevPAR Raw Data'!AE$1,FALSE))/100</f>
        <v>7.5083012415771595E-3</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Data'!G$3,FALSE))/100</f>
        <v>0.53360498122882494</v>
      </c>
      <c r="C23" s="99">
        <f>(VLOOKUP($A23,'Occupancy Raw Data'!$B$8:$BE$51,'Occupancy Raw Data'!H$3,FALSE))/100</f>
        <v>0.60589689588865392</v>
      </c>
      <c r="D23" s="99">
        <f>(VLOOKUP($A23,'Occupancy Raw Data'!$B$8:$BE$51,'Occupancy Raw Data'!I$3,FALSE))/100</f>
        <v>0.62677410493544494</v>
      </c>
      <c r="E23" s="99">
        <f>(VLOOKUP($A23,'Occupancy Raw Data'!$B$8:$BE$51,'Occupancy Raw Data'!J$3,FALSE))/100</f>
        <v>0.65474773372401696</v>
      </c>
      <c r="F23" s="99">
        <f>(VLOOKUP($A23,'Occupancy Raw Data'!$B$8:$BE$51,'Occupancy Raw Data'!K$3,FALSE))/100</f>
        <v>0.64671770941874596</v>
      </c>
      <c r="G23" s="100">
        <f>(VLOOKUP($A23,'Occupancy Raw Data'!$B$8:$BE$51,'Occupancy Raw Data'!L$3,FALSE))/100</f>
        <v>0.61361829661644096</v>
      </c>
      <c r="H23" s="99">
        <f>(VLOOKUP($A23,'Occupancy Raw Data'!$B$8:$BE$51,'Occupancy Raw Data'!N$3,FALSE))/100</f>
        <v>0.70352919856838592</v>
      </c>
      <c r="I23" s="99">
        <f>(VLOOKUP($A23,'Occupancy Raw Data'!$B$8:$BE$51,'Occupancy Raw Data'!O$3,FALSE))/100</f>
        <v>0.72156027726181304</v>
      </c>
      <c r="J23" s="100">
        <f>(VLOOKUP($A23,'Occupancy Raw Data'!$B$8:$BE$51,'Occupancy Raw Data'!P$3,FALSE))/100</f>
        <v>0.71254473791509898</v>
      </c>
      <c r="K23" s="94">
        <f>(VLOOKUP($A23,'Occupancy Raw Data'!$B$8:$BE$51,'Occupancy Raw Data'!R$3,FALSE))/100</f>
        <v>0.64205303834308791</v>
      </c>
      <c r="M23" s="121">
        <f>VLOOKUP($A23,'ADR Raw Data'!$B$6:$BE$49,'ADR Raw Data'!G$1,FALSE)</f>
        <v>82.127417417417405</v>
      </c>
      <c r="N23" s="122">
        <f>VLOOKUP($A23,'ADR Raw Data'!$B$6:$BE$49,'ADR Raw Data'!H$1,FALSE)</f>
        <v>85.833768324013903</v>
      </c>
      <c r="O23" s="122">
        <f>VLOOKUP($A23,'ADR Raw Data'!$B$6:$BE$49,'ADR Raw Data'!I$1,FALSE)</f>
        <v>86.865436084733304</v>
      </c>
      <c r="P23" s="122">
        <f>VLOOKUP($A23,'ADR Raw Data'!$B$6:$BE$49,'ADR Raw Data'!J$1,FALSE)</f>
        <v>87.608637158240597</v>
      </c>
      <c r="Q23" s="122">
        <f>VLOOKUP($A23,'ADR Raw Data'!$B$6:$BE$49,'ADR Raw Data'!K$1,FALSE)</f>
        <v>89.665840280210105</v>
      </c>
      <c r="R23" s="123">
        <f>VLOOKUP($A23,'ADR Raw Data'!$B$6:$BE$49,'ADR Raw Data'!L$1,FALSE)</f>
        <v>86.593372794281805</v>
      </c>
      <c r="S23" s="122">
        <f>VLOOKUP($A23,'ADR Raw Data'!$B$6:$BE$49,'ADR Raw Data'!N$1,FALSE)</f>
        <v>103.096253461266</v>
      </c>
      <c r="T23" s="122">
        <f>VLOOKUP($A23,'ADR Raw Data'!$B$6:$BE$49,'ADR Raw Data'!O$1,FALSE)</f>
        <v>103.68929867520499</v>
      </c>
      <c r="U23" s="123">
        <f>VLOOKUP($A23,'ADR Raw Data'!$B$6:$BE$49,'ADR Raw Data'!P$1,FALSE)</f>
        <v>103.39652784842301</v>
      </c>
      <c r="V23" s="124">
        <f>VLOOKUP($A23,'ADR Raw Data'!$B$6:$BE$49,'ADR Raw Data'!R$1,FALSE)</f>
        <v>91.953424364421807</v>
      </c>
      <c r="X23" s="121">
        <f>VLOOKUP($A23,'RevPAR Raw Data'!$B$6:$BE$49,'RevPAR Raw Data'!G$1,FALSE)</f>
        <v>43.823599029392902</v>
      </c>
      <c r="Y23" s="122">
        <f>VLOOKUP($A23,'RevPAR Raw Data'!$B$6:$BE$49,'RevPAR Raw Data'!H$1,FALSE)</f>
        <v>52.006413789945903</v>
      </c>
      <c r="Z23" s="122">
        <f>VLOOKUP($A23,'RevPAR Raw Data'!$B$6:$BE$49,'RevPAR Raw Data'!I$1,FALSE)</f>
        <v>54.445005951835903</v>
      </c>
      <c r="AA23" s="122">
        <f>VLOOKUP($A23,'RevPAR Raw Data'!$B$6:$BE$49,'RevPAR Raw Data'!J$1,FALSE)</f>
        <v>57.361556634007798</v>
      </c>
      <c r="AB23" s="122">
        <f>VLOOKUP($A23,'RevPAR Raw Data'!$B$6:$BE$49,'RevPAR Raw Data'!K$1,FALSE)</f>
        <v>57.988486839124697</v>
      </c>
      <c r="AC23" s="123">
        <f>VLOOKUP($A23,'RevPAR Raw Data'!$B$6:$BE$49,'RevPAR Raw Data'!L$1,FALSE)</f>
        <v>53.135277912299699</v>
      </c>
      <c r="AD23" s="122">
        <f>VLOOKUP($A23,'RevPAR Raw Data'!$B$6:$BE$49,'RevPAR Raw Data'!N$1,FALSE)</f>
        <v>72.531224573007705</v>
      </c>
      <c r="AE23" s="122">
        <f>VLOOKUP($A23,'RevPAR Raw Data'!$B$6:$BE$49,'RevPAR Raw Data'!O$1,FALSE)</f>
        <v>74.818079101164301</v>
      </c>
      <c r="AF23" s="123">
        <f>VLOOKUP($A23,'RevPAR Raw Data'!$B$6:$BE$49,'RevPAR Raw Data'!P$1,FALSE)</f>
        <v>73.674651837086003</v>
      </c>
      <c r="AG23" s="124">
        <f>VLOOKUP($A23,'RevPAR Raw Data'!$B$6:$BE$49,'RevPAR Raw Data'!R$1,FALSE)</f>
        <v>59.0389754992284</v>
      </c>
    </row>
    <row r="24" spans="1:33" x14ac:dyDescent="0.25">
      <c r="A24" s="101" t="s">
        <v>121</v>
      </c>
      <c r="B24" s="89">
        <f>(VLOOKUP($A23,'Occupancy Raw Data'!$B$8:$BE$51,'Occupancy Raw Data'!T$3,FALSE))/100</f>
        <v>4.50443895995567E-2</v>
      </c>
      <c r="C24" s="90">
        <f>(VLOOKUP($A23,'Occupancy Raw Data'!$B$8:$BE$51,'Occupancy Raw Data'!U$3,FALSE))/100</f>
        <v>1.8022692552196899E-2</v>
      </c>
      <c r="D24" s="90">
        <f>(VLOOKUP($A23,'Occupancy Raw Data'!$B$8:$BE$51,'Occupancy Raw Data'!V$3,FALSE))/100</f>
        <v>1.5694779329376602E-3</v>
      </c>
      <c r="E24" s="90">
        <f>(VLOOKUP($A23,'Occupancy Raw Data'!$B$8:$BE$51,'Occupancy Raw Data'!W$3,FALSE))/100</f>
        <v>1.26597743055092E-2</v>
      </c>
      <c r="F24" s="90">
        <f>(VLOOKUP($A23,'Occupancy Raw Data'!$B$8:$BE$51,'Occupancy Raw Data'!X$3,FALSE))/100</f>
        <v>6.3797172547953897E-3</v>
      </c>
      <c r="G24" s="90">
        <f>(VLOOKUP($A23,'Occupancy Raw Data'!$B$8:$BE$51,'Occupancy Raw Data'!Y$3,FALSE))/100</f>
        <v>1.5646648734592601E-2</v>
      </c>
      <c r="H24" s="91">
        <f>(VLOOKUP($A23,'Occupancy Raw Data'!$B$8:$BE$51,'Occupancy Raw Data'!AA$3,FALSE))/100</f>
        <v>-1.6241137472965601E-3</v>
      </c>
      <c r="I24" s="91">
        <f>(VLOOKUP($A23,'Occupancy Raw Data'!$B$8:$BE$51,'Occupancy Raw Data'!AB$3,FALSE))/100</f>
        <v>3.5965937385704597E-2</v>
      </c>
      <c r="J24" s="90">
        <f>(VLOOKUP($A23,'Occupancy Raw Data'!$B$8:$BE$51,'Occupancy Raw Data'!AC$3,FALSE))/100</f>
        <v>1.70614023412715E-2</v>
      </c>
      <c r="K24" s="92">
        <f>(VLOOKUP($A23,'Occupancy Raw Data'!$B$8:$BE$51,'Occupancy Raw Data'!AE$3,FALSE))/100</f>
        <v>1.6345809842230399E-2</v>
      </c>
      <c r="M24" s="89">
        <f>(VLOOKUP($A23,'ADR Raw Data'!$B$6:$BE$49,'ADR Raw Data'!T$1,FALSE))/100</f>
        <v>7.6646896455929902E-3</v>
      </c>
      <c r="N24" s="90">
        <f>(VLOOKUP($A23,'ADR Raw Data'!$B$6:$BE$49,'ADR Raw Data'!U$1,FALSE))/100</f>
        <v>2.26094377160307E-2</v>
      </c>
      <c r="O24" s="90">
        <f>(VLOOKUP($A23,'ADR Raw Data'!$B$6:$BE$49,'ADR Raw Data'!V$1,FALSE))/100</f>
        <v>1.47589024399259E-2</v>
      </c>
      <c r="P24" s="90">
        <f>(VLOOKUP($A23,'ADR Raw Data'!$B$6:$BE$49,'ADR Raw Data'!W$1,FALSE))/100</f>
        <v>-2.0894649020666801E-3</v>
      </c>
      <c r="Q24" s="90">
        <f>(VLOOKUP($A23,'ADR Raw Data'!$B$6:$BE$49,'ADR Raw Data'!X$1,FALSE))/100</f>
        <v>1.0009731072007999E-2</v>
      </c>
      <c r="R24" s="90">
        <f>(VLOOKUP($A23,'ADR Raw Data'!$B$6:$BE$49,'ADR Raw Data'!Y$1,FALSE))/100</f>
        <v>1.0116230118336799E-2</v>
      </c>
      <c r="S24" s="91">
        <f>(VLOOKUP($A23,'ADR Raw Data'!$B$6:$BE$49,'ADR Raw Data'!AA$1,FALSE))/100</f>
        <v>-2.6665452815709201E-2</v>
      </c>
      <c r="T24" s="91">
        <f>(VLOOKUP($A23,'ADR Raw Data'!$B$6:$BE$49,'ADR Raw Data'!AB$1,FALSE))/100</f>
        <v>-9.656565379797E-3</v>
      </c>
      <c r="U24" s="90">
        <f>(VLOOKUP($A23,'ADR Raw Data'!$B$6:$BE$49,'ADR Raw Data'!AC$1,FALSE))/100</f>
        <v>-1.8207801679027798E-2</v>
      </c>
      <c r="V24" s="92">
        <f>(VLOOKUP($A23,'ADR Raw Data'!$B$6:$BE$49,'ADR Raw Data'!AE$1,FALSE))/100</f>
        <v>1.9671222724905498E-4</v>
      </c>
      <c r="X24" s="89">
        <f>(VLOOKUP($A23,'RevPAR Raw Data'!$B$6:$BE$49,'RevPAR Raw Data'!T$1,FALSE))/100</f>
        <v>5.3054330511705501E-2</v>
      </c>
      <c r="Y24" s="90">
        <f>(VLOOKUP($A23,'RevPAR Raw Data'!$B$6:$BE$49,'RevPAR Raw Data'!U$1,FALSE))/100</f>
        <v>4.1039613212961699E-2</v>
      </c>
      <c r="Z24" s="90">
        <f>(VLOOKUP($A23,'RevPAR Raw Data'!$B$6:$BE$49,'RevPAR Raw Data'!V$1,FALSE))/100</f>
        <v>1.63515441445574E-2</v>
      </c>
      <c r="AA24" s="90">
        <f>(VLOOKUP($A23,'RevPAR Raw Data'!$B$6:$BE$49,'RevPAR Raw Data'!W$1,FALSE))/100</f>
        <v>1.0543857249362999E-2</v>
      </c>
      <c r="AB24" s="90">
        <f>(VLOOKUP($A23,'RevPAR Raw Data'!$B$6:$BE$49,'RevPAR Raw Data'!X$1,FALSE))/100</f>
        <v>1.6453307580839401E-2</v>
      </c>
      <c r="AC24" s="90">
        <f>(VLOOKUP($A23,'RevPAR Raw Data'!$B$6:$BE$49,'RevPAR Raw Data'!Y$1,FALSE))/100</f>
        <v>2.5921163952109302E-2</v>
      </c>
      <c r="AD24" s="91">
        <f>(VLOOKUP($A23,'RevPAR Raw Data'!$B$6:$BE$49,'RevPAR Raw Data'!AA$1,FALSE))/100</f>
        <v>-2.8246258834509898E-2</v>
      </c>
      <c r="AE24" s="91">
        <f>(VLOOKUP($A23,'RevPAR Raw Data'!$B$6:$BE$49,'RevPAR Raw Data'!AB$1,FALSE))/100</f>
        <v>2.59620645800968E-2</v>
      </c>
      <c r="AF24" s="90">
        <f>(VLOOKUP($A23,'RevPAR Raw Data'!$B$6:$BE$49,'RevPAR Raw Data'!AC$1,FALSE))/100</f>
        <v>-1.4570499679522799E-3</v>
      </c>
      <c r="AG24" s="92">
        <f>(VLOOKUP($A23,'RevPAR Raw Data'!$B$6:$BE$49,'RevPAR Raw Data'!AE$1,FALSE))/100</f>
        <v>1.6545737490139701E-2</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Data'!G$3,FALSE))/100</f>
        <v>0.48695120886794002</v>
      </c>
      <c r="C26" s="99">
        <f>(VLOOKUP($A26,'Occupancy Raw Data'!$B$8:$BE$51,'Occupancy Raw Data'!H$3,FALSE))/100</f>
        <v>0.51351429984579999</v>
      </c>
      <c r="D26" s="99">
        <f>(VLOOKUP($A26,'Occupancy Raw Data'!$B$8:$BE$51,'Occupancy Raw Data'!I$3,FALSE))/100</f>
        <v>0.52902155887230495</v>
      </c>
      <c r="E26" s="99">
        <f>(VLOOKUP($A26,'Occupancy Raw Data'!$B$8:$BE$51,'Occupancy Raw Data'!J$3,FALSE))/100</f>
        <v>0.55194786302405996</v>
      </c>
      <c r="F26" s="99">
        <f>(VLOOKUP($A26,'Occupancy Raw Data'!$B$8:$BE$51,'Occupancy Raw Data'!K$3,FALSE))/100</f>
        <v>0.57265056398063008</v>
      </c>
      <c r="G26" s="100">
        <f>(VLOOKUP($A26,'Occupancy Raw Data'!$B$8:$BE$51,'Occupancy Raw Data'!L$3,FALSE))/100</f>
        <v>0.53084531694297199</v>
      </c>
      <c r="H26" s="99">
        <f>(VLOOKUP($A26,'Occupancy Raw Data'!$B$8:$BE$51,'Occupancy Raw Data'!N$3,FALSE))/100</f>
        <v>0.63041145939049403</v>
      </c>
      <c r="I26" s="99">
        <f>(VLOOKUP($A26,'Occupancy Raw Data'!$B$8:$BE$51,'Occupancy Raw Data'!O$3,FALSE))/100</f>
        <v>0.64412677240699301</v>
      </c>
      <c r="J26" s="100">
        <f>(VLOOKUP($A26,'Occupancy Raw Data'!$B$8:$BE$51,'Occupancy Raw Data'!P$3,FALSE))/100</f>
        <v>0.63726911589874402</v>
      </c>
      <c r="K26" s="94">
        <f>(VLOOKUP($A26,'Occupancy Raw Data'!$B$8:$BE$51,'Occupancy Raw Data'!R$3,FALSE))/100</f>
        <v>0.56131067256012701</v>
      </c>
      <c r="M26" s="121">
        <f>VLOOKUP($A26,'ADR Raw Data'!$B$6:$BE$49,'ADR Raw Data'!G$1,FALSE)</f>
        <v>62.994317966182699</v>
      </c>
      <c r="N26" s="122">
        <f>VLOOKUP($A26,'ADR Raw Data'!$B$6:$BE$49,'ADR Raw Data'!H$1,FALSE)</f>
        <v>62.558844107648703</v>
      </c>
      <c r="O26" s="122">
        <f>VLOOKUP($A26,'ADR Raw Data'!$B$6:$BE$49,'ADR Raw Data'!I$1,FALSE)</f>
        <v>63.370425688830203</v>
      </c>
      <c r="P26" s="122">
        <f>VLOOKUP($A26,'ADR Raw Data'!$B$6:$BE$49,'ADR Raw Data'!J$1,FALSE)</f>
        <v>63.606142696747597</v>
      </c>
      <c r="Q26" s="122">
        <f>VLOOKUP($A26,'ADR Raw Data'!$B$6:$BE$49,'ADR Raw Data'!K$1,FALSE)</f>
        <v>65.290521590966605</v>
      </c>
      <c r="R26" s="123">
        <f>VLOOKUP($A26,'ADR Raw Data'!$B$6:$BE$49,'ADR Raw Data'!L$1,FALSE)</f>
        <v>63.608923130682399</v>
      </c>
      <c r="S26" s="122">
        <f>VLOOKUP($A26,'ADR Raw Data'!$B$6:$BE$49,'ADR Raw Data'!N$1,FALSE)</f>
        <v>73.752540320132397</v>
      </c>
      <c r="T26" s="122">
        <f>VLOOKUP($A26,'ADR Raw Data'!$B$6:$BE$49,'ADR Raw Data'!O$1,FALSE)</f>
        <v>75.459801161429695</v>
      </c>
      <c r="U26" s="123">
        <f>VLOOKUP($A26,'ADR Raw Data'!$B$6:$BE$49,'ADR Raw Data'!P$1,FALSE)</f>
        <v>74.615356662495699</v>
      </c>
      <c r="V26" s="124">
        <f>VLOOKUP($A26,'ADR Raw Data'!$B$6:$BE$49,'ADR Raw Data'!R$1,FALSE)</f>
        <v>67.186044546563593</v>
      </c>
      <c r="X26" s="121">
        <f>VLOOKUP($A26,'RevPAR Raw Data'!$B$6:$BE$49,'RevPAR Raw Data'!G$1,FALSE)</f>
        <v>30.675159285444099</v>
      </c>
      <c r="Y26" s="122">
        <f>VLOOKUP($A26,'RevPAR Raw Data'!$B$6:$BE$49,'RevPAR Raw Data'!H$1,FALSE)</f>
        <v>32.124861031101801</v>
      </c>
      <c r="Z26" s="122">
        <f>VLOOKUP($A26,'RevPAR Raw Data'!$B$6:$BE$49,'RevPAR Raw Data'!I$1,FALSE)</f>
        <v>33.524321384306504</v>
      </c>
      <c r="AA26" s="122">
        <f>VLOOKUP($A26,'RevPAR Raw Data'!$B$6:$BE$49,'RevPAR Raw Data'!J$1,FALSE)</f>
        <v>35.107274536673302</v>
      </c>
      <c r="AB26" s="122">
        <f>VLOOKUP($A26,'RevPAR Raw Data'!$B$6:$BE$49,'RevPAR Raw Data'!K$1,FALSE)</f>
        <v>37.388654011656499</v>
      </c>
      <c r="AC26" s="123">
        <f>VLOOKUP($A26,'RevPAR Raw Data'!$B$6:$BE$49,'RevPAR Raw Data'!L$1,FALSE)</f>
        <v>33.766498959708301</v>
      </c>
      <c r="AD26" s="122">
        <f>VLOOKUP($A26,'RevPAR Raw Data'!$B$6:$BE$49,'RevPAR Raw Data'!N$1,FALSE)</f>
        <v>46.494446576971001</v>
      </c>
      <c r="AE26" s="122">
        <f>VLOOKUP($A26,'RevPAR Raw Data'!$B$6:$BE$49,'RevPAR Raw Data'!O$1,FALSE)</f>
        <v>48.6056781685852</v>
      </c>
      <c r="AF26" s="123">
        <f>VLOOKUP($A26,'RevPAR Raw Data'!$B$6:$BE$49,'RevPAR Raw Data'!P$1,FALSE)</f>
        <v>47.5500623727781</v>
      </c>
      <c r="AG26" s="124">
        <f>VLOOKUP($A26,'RevPAR Raw Data'!$B$6:$BE$49,'RevPAR Raw Data'!R$1,FALSE)</f>
        <v>37.712243851086299</v>
      </c>
    </row>
    <row r="27" spans="1:33" x14ac:dyDescent="0.25">
      <c r="A27" s="101" t="s">
        <v>121</v>
      </c>
      <c r="B27" s="89">
        <f>(VLOOKUP($A26,'Occupancy Raw Data'!$B$8:$BE$51,'Occupancy Raw Data'!T$3,FALSE))/100</f>
        <v>8.0495132707166697E-2</v>
      </c>
      <c r="C27" s="90">
        <f>(VLOOKUP($A26,'Occupancy Raw Data'!$B$8:$BE$51,'Occupancy Raw Data'!U$3,FALSE))/100</f>
        <v>4.9790167252492606E-2</v>
      </c>
      <c r="D27" s="90">
        <f>(VLOOKUP($A26,'Occupancy Raw Data'!$B$8:$BE$51,'Occupancy Raw Data'!V$3,FALSE))/100</f>
        <v>3.3137107276727099E-2</v>
      </c>
      <c r="E27" s="90">
        <f>(VLOOKUP($A26,'Occupancy Raw Data'!$B$8:$BE$51,'Occupancy Raw Data'!W$3,FALSE))/100</f>
        <v>4.9903467000103598E-2</v>
      </c>
      <c r="F27" s="90">
        <f>(VLOOKUP($A26,'Occupancy Raw Data'!$B$8:$BE$51,'Occupancy Raw Data'!X$3,FALSE))/100</f>
        <v>5.9156935701402305E-2</v>
      </c>
      <c r="G27" s="90">
        <f>(VLOOKUP($A26,'Occupancy Raw Data'!$B$8:$BE$51,'Occupancy Raw Data'!Y$3,FALSE))/100</f>
        <v>5.4034738117372499E-2</v>
      </c>
      <c r="H27" s="91">
        <f>(VLOOKUP($A26,'Occupancy Raw Data'!$B$8:$BE$51,'Occupancy Raw Data'!AA$3,FALSE))/100</f>
        <v>3.0763402350302799E-3</v>
      </c>
      <c r="I27" s="91">
        <f>(VLOOKUP($A26,'Occupancy Raw Data'!$B$8:$BE$51,'Occupancy Raw Data'!AB$3,FALSE))/100</f>
        <v>1.7500755206259801E-2</v>
      </c>
      <c r="J27" s="90">
        <f>(VLOOKUP($A26,'Occupancy Raw Data'!$B$8:$BE$51,'Occupancy Raw Data'!AC$3,FALSE))/100</f>
        <v>1.03146741142328E-2</v>
      </c>
      <c r="K27" s="92">
        <f>(VLOOKUP($A26,'Occupancy Raw Data'!$B$8:$BE$51,'Occupancy Raw Data'!AE$3,FALSE))/100</f>
        <v>3.9605533735840998E-2</v>
      </c>
      <c r="M27" s="89">
        <f>(VLOOKUP($A26,'ADR Raw Data'!$B$6:$BE$49,'ADR Raw Data'!T$1,FALSE))/100</f>
        <v>4.5716678064203203E-4</v>
      </c>
      <c r="N27" s="90">
        <f>(VLOOKUP($A26,'ADR Raw Data'!$B$6:$BE$49,'ADR Raw Data'!U$1,FALSE))/100</f>
        <v>-1.8780230559315401E-2</v>
      </c>
      <c r="O27" s="90">
        <f>(VLOOKUP($A26,'ADR Raw Data'!$B$6:$BE$49,'ADR Raw Data'!V$1,FALSE))/100</f>
        <v>-1.47891251918351E-2</v>
      </c>
      <c r="P27" s="90">
        <f>(VLOOKUP($A26,'ADR Raw Data'!$B$6:$BE$49,'ADR Raw Data'!W$1,FALSE))/100</f>
        <v>-2.0885512776882699E-2</v>
      </c>
      <c r="Q27" s="90">
        <f>(VLOOKUP($A26,'ADR Raw Data'!$B$6:$BE$49,'ADR Raw Data'!X$1,FALSE))/100</f>
        <v>-1.16611651738207E-2</v>
      </c>
      <c r="R27" s="90">
        <f>(VLOOKUP($A26,'ADR Raw Data'!$B$6:$BE$49,'ADR Raw Data'!Y$1,FALSE))/100</f>
        <v>-1.3441992719581299E-2</v>
      </c>
      <c r="S27" s="91">
        <f>(VLOOKUP($A26,'ADR Raw Data'!$B$6:$BE$49,'ADR Raw Data'!AA$1,FALSE))/100</f>
        <v>-4.5252537204808999E-2</v>
      </c>
      <c r="T27" s="91">
        <f>(VLOOKUP($A26,'ADR Raw Data'!$B$6:$BE$49,'ADR Raw Data'!AB$1,FALSE))/100</f>
        <v>-2.9688912325505599E-2</v>
      </c>
      <c r="U27" s="90">
        <f>(VLOOKUP($A26,'ADR Raw Data'!$B$6:$BE$49,'ADR Raw Data'!AC$1,FALSE))/100</f>
        <v>-3.7337791245400598E-2</v>
      </c>
      <c r="V27" s="92">
        <f>(VLOOKUP($A26,'ADR Raw Data'!$B$6:$BE$49,'ADR Raw Data'!AE$1,FALSE))/100</f>
        <v>-2.3780129657129199E-2</v>
      </c>
      <c r="X27" s="89">
        <f>(VLOOKUP($A26,'RevPAR Raw Data'!$B$6:$BE$49,'RevPAR Raw Data'!T$1,FALSE))/100</f>
        <v>8.0989099188485805E-2</v>
      </c>
      <c r="Y27" s="90">
        <f>(VLOOKUP($A26,'RevPAR Raw Data'!$B$6:$BE$49,'RevPAR Raw Data'!U$1,FALSE))/100</f>
        <v>3.0074865872588501E-2</v>
      </c>
      <c r="Z27" s="90">
        <f>(VLOOKUP($A26,'RevPAR Raw Data'!$B$6:$BE$49,'RevPAR Raw Data'!V$1,FALSE))/100</f>
        <v>1.78579132568812E-2</v>
      </c>
      <c r="AA27" s="90">
        <f>(VLOOKUP($A26,'RevPAR Raw Data'!$B$6:$BE$49,'RevPAR Raw Data'!W$1,FALSE))/100</f>
        <v>2.7975694725579498E-2</v>
      </c>
      <c r="AB27" s="90">
        <f>(VLOOKUP($A26,'RevPAR Raw Data'!$B$6:$BE$49,'RevPAR Raw Data'!X$1,FALSE))/100</f>
        <v>4.6805931729190398E-2</v>
      </c>
      <c r="AC27" s="90">
        <f>(VLOOKUP($A26,'RevPAR Raw Data'!$B$6:$BE$49,'RevPAR Raw Data'!Y$1,FALSE))/100</f>
        <v>3.9866410841412903E-2</v>
      </c>
      <c r="AD27" s="91">
        <f>(VLOOKUP($A26,'RevPAR Raw Data'!$B$6:$BE$49,'RevPAR Raw Data'!AA$1,FALSE))/100</f>
        <v>-4.2315409170719E-2</v>
      </c>
      <c r="AE27" s="91">
        <f>(VLOOKUP($A26,'RevPAR Raw Data'!$B$6:$BE$49,'RevPAR Raw Data'!AB$1,FALSE))/100</f>
        <v>-1.27077355061946E-2</v>
      </c>
      <c r="AF27" s="90">
        <f>(VLOOKUP($A26,'RevPAR Raw Data'!$B$6:$BE$49,'RevPAR Raw Data'!AC$1,FALSE))/100</f>
        <v>-2.7408244280009302E-2</v>
      </c>
      <c r="AG27" s="92">
        <f>(VLOOKUP($A26,'RevPAR Raw Data'!$B$6:$BE$49,'RevPAR Raw Data'!AE$1,FALSE))/100</f>
        <v>1.4883579351333699E-2</v>
      </c>
    </row>
    <row r="28" spans="1:33" x14ac:dyDescent="0.25">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Data'!G$3,FALSE))/100</f>
        <v>0.50821471027524601</v>
      </c>
      <c r="C29" s="118">
        <f>(VLOOKUP($A29,'Occupancy Raw Data'!$B$8:$BE$45,'Occupancy Raw Data'!H$3,FALSE))/100</f>
        <v>0.64275916725089099</v>
      </c>
      <c r="D29" s="118">
        <f>(VLOOKUP($A29,'Occupancy Raw Data'!$B$8:$BE$45,'Occupancy Raw Data'!I$3,FALSE))/100</f>
        <v>0.71024476483677201</v>
      </c>
      <c r="E29" s="118">
        <f>(VLOOKUP($A29,'Occupancy Raw Data'!$B$8:$BE$45,'Occupancy Raw Data'!J$3,FALSE))/100</f>
        <v>0.70481909348614591</v>
      </c>
      <c r="F29" s="118">
        <f>(VLOOKUP($A29,'Occupancy Raw Data'!$B$8:$BE$45,'Occupancy Raw Data'!K$3,FALSE))/100</f>
        <v>0.67436013933060712</v>
      </c>
      <c r="G29" s="119">
        <f>(VLOOKUP($A29,'Occupancy Raw Data'!$B$8:$BE$45,'Occupancy Raw Data'!L$3,FALSE))/100</f>
        <v>0.64811285716894995</v>
      </c>
      <c r="H29" s="99">
        <f>(VLOOKUP($A29,'Occupancy Raw Data'!$B$8:$BE$45,'Occupancy Raw Data'!N$3,FALSE))/100</f>
        <v>0.73166742389822803</v>
      </c>
      <c r="I29" s="99">
        <f>(VLOOKUP($A29,'Occupancy Raw Data'!$B$8:$BE$45,'Occupancy Raw Data'!O$3,FALSE))/100</f>
        <v>0.73527184613054597</v>
      </c>
      <c r="J29" s="119">
        <f>(VLOOKUP($A29,'Occupancy Raw Data'!$B$8:$BE$45,'Occupancy Raw Data'!P$3,FALSE))/100</f>
        <v>0.73346963501438689</v>
      </c>
      <c r="K29" s="120">
        <f>(VLOOKUP($A29,'Occupancy Raw Data'!$B$8:$BE$45,'Occupancy Raw Data'!R$3,FALSE))/100</f>
        <v>0.67258862306913902</v>
      </c>
      <c r="M29" s="121">
        <f>VLOOKUP($A29,'ADR Raw Data'!$B$6:$BE$43,'ADR Raw Data'!G$1,FALSE)</f>
        <v>108.818955796797</v>
      </c>
      <c r="N29" s="122">
        <f>VLOOKUP($A29,'ADR Raw Data'!$B$6:$BE$43,'ADR Raw Data'!H$1,FALSE)</f>
        <v>118.245255370607</v>
      </c>
      <c r="O29" s="122">
        <f>VLOOKUP($A29,'ADR Raw Data'!$B$6:$BE$43,'ADR Raw Data'!I$1,FALSE)</f>
        <v>123.604726406591</v>
      </c>
      <c r="P29" s="122">
        <f>VLOOKUP($A29,'ADR Raw Data'!$B$6:$BE$43,'ADR Raw Data'!J$1,FALSE)</f>
        <v>121.87879167928</v>
      </c>
      <c r="Q29" s="122">
        <f>VLOOKUP($A29,'ADR Raw Data'!$B$6:$BE$43,'ADR Raw Data'!K$1,FALSE)</f>
        <v>120.26831836148</v>
      </c>
      <c r="R29" s="123">
        <f>VLOOKUP($A29,'ADR Raw Data'!$B$6:$BE$43,'ADR Raw Data'!L$1,FALSE)</f>
        <v>119.154394821884</v>
      </c>
      <c r="S29" s="122">
        <f>VLOOKUP($A29,'ADR Raw Data'!$B$6:$BE$43,'ADR Raw Data'!N$1,FALSE)</f>
        <v>139.18620301374301</v>
      </c>
      <c r="T29" s="122">
        <f>VLOOKUP($A29,'ADR Raw Data'!$B$6:$BE$43,'ADR Raw Data'!O$1,FALSE)</f>
        <v>138.070161894953</v>
      </c>
      <c r="U29" s="123">
        <f>VLOOKUP($A29,'ADR Raw Data'!$B$6:$BE$43,'ADR Raw Data'!P$1,FALSE)</f>
        <v>138.62681133984401</v>
      </c>
      <c r="V29" s="124">
        <f>VLOOKUP($A29,'ADR Raw Data'!$B$6:$BE$43,'ADR Raw Data'!R$1,FALSE)</f>
        <v>125.24346179921</v>
      </c>
      <c r="X29" s="121">
        <f>VLOOKUP($A29,'RevPAR Raw Data'!$B$6:$BE$43,'RevPAR Raw Data'!G$1,FALSE)</f>
        <v>55.303394092724098</v>
      </c>
      <c r="Y29" s="122">
        <f>VLOOKUP($A29,'RevPAR Raw Data'!$B$6:$BE$43,'RevPAR Raw Data'!H$1,FALSE)</f>
        <v>76.003221873380596</v>
      </c>
      <c r="Z29" s="122">
        <f>VLOOKUP($A29,'RevPAR Raw Data'!$B$6:$BE$43,'RevPAR Raw Data'!I$1,FALSE)</f>
        <v>87.789609839363493</v>
      </c>
      <c r="AA29" s="122">
        <f>VLOOKUP($A29,'RevPAR Raw Data'!$B$6:$BE$43,'RevPAR Raw Data'!J$1,FALSE)</f>
        <v>85.902499466577197</v>
      </c>
      <c r="AB29" s="122">
        <f>VLOOKUP($A29,'RevPAR Raw Data'!$B$6:$BE$43,'RevPAR Raw Data'!K$1,FALSE)</f>
        <v>81.104159927305702</v>
      </c>
      <c r="AC29" s="123">
        <f>VLOOKUP($A29,'RevPAR Raw Data'!$B$6:$BE$43,'RevPAR Raw Data'!L$1,FALSE)</f>
        <v>77.225495272249006</v>
      </c>
      <c r="AD29" s="122">
        <f>VLOOKUP($A29,'RevPAR Raw Data'!$B$6:$BE$43,'RevPAR Raw Data'!N$1,FALSE)</f>
        <v>101.838010601241</v>
      </c>
      <c r="AE29" s="122">
        <f>VLOOKUP($A29,'RevPAR Raw Data'!$B$6:$BE$43,'RevPAR Raw Data'!O$1,FALSE)</f>
        <v>101.519102832046</v>
      </c>
      <c r="AF29" s="123">
        <f>VLOOKUP($A29,'RevPAR Raw Data'!$B$6:$BE$43,'RevPAR Raw Data'!P$1,FALSE)</f>
        <v>101.678556716643</v>
      </c>
      <c r="AG29" s="124">
        <f>VLOOKUP($A29,'RevPAR Raw Data'!$B$6:$BE$43,'RevPAR Raw Data'!R$1,FALSE)</f>
        <v>84.237327519943705</v>
      </c>
    </row>
    <row r="30" spans="1:33" x14ac:dyDescent="0.25">
      <c r="A30" s="101" t="s">
        <v>121</v>
      </c>
      <c r="B30" s="89">
        <f>(VLOOKUP($A29,'Occupancy Raw Data'!$B$8:$BE$51,'Occupancy Raw Data'!T$3,FALSE))/100</f>
        <v>0.113482620326914</v>
      </c>
      <c r="C30" s="90">
        <f>(VLOOKUP($A29,'Occupancy Raw Data'!$B$8:$BE$51,'Occupancy Raw Data'!U$3,FALSE))/100</f>
        <v>0.102527995968416</v>
      </c>
      <c r="D30" s="90">
        <f>(VLOOKUP($A29,'Occupancy Raw Data'!$B$8:$BE$51,'Occupancy Raw Data'!V$3,FALSE))/100</f>
        <v>0.100774385907411</v>
      </c>
      <c r="E30" s="90">
        <f>(VLOOKUP($A29,'Occupancy Raw Data'!$B$8:$BE$51,'Occupancy Raw Data'!W$3,FALSE))/100</f>
        <v>0.103971899032829</v>
      </c>
      <c r="F30" s="90">
        <f>(VLOOKUP($A29,'Occupancy Raw Data'!$B$8:$BE$51,'Occupancy Raw Data'!X$3,FALSE))/100</f>
        <v>0.115617635158879</v>
      </c>
      <c r="G30" s="90">
        <f>(VLOOKUP($A29,'Occupancy Raw Data'!$B$8:$BE$51,'Occupancy Raw Data'!Y$3,FALSE))/100</f>
        <v>0.10700129953346399</v>
      </c>
      <c r="H30" s="91">
        <f>(VLOOKUP($A29,'Occupancy Raw Data'!$B$8:$BE$51,'Occupancy Raw Data'!AA$3,FALSE))/100</f>
        <v>3.5349021106475399E-2</v>
      </c>
      <c r="I30" s="91">
        <f>(VLOOKUP($A29,'Occupancy Raw Data'!$B$8:$BE$51,'Occupancy Raw Data'!AB$3,FALSE))/100</f>
        <v>-3.4495797453714699E-2</v>
      </c>
      <c r="J30" s="90">
        <f>(VLOOKUP($A29,'Occupancy Raw Data'!$B$8:$BE$51,'Occupancy Raw Data'!AC$3,FALSE))/100</f>
        <v>-8.7813885891834106E-4</v>
      </c>
      <c r="K30" s="92">
        <f>(VLOOKUP($A29,'Occupancy Raw Data'!$B$8:$BE$51,'Occupancy Raw Data'!AE$3,FALSE))/100</f>
        <v>7.1195700171430107E-2</v>
      </c>
      <c r="M30" s="89">
        <f>(VLOOKUP($A29,'ADR Raw Data'!$B$6:$BE$49,'ADR Raw Data'!T$1,FALSE))/100</f>
        <v>6.0869379004541201E-4</v>
      </c>
      <c r="N30" s="90">
        <f>(VLOOKUP($A29,'ADR Raw Data'!$B$6:$BE$49,'ADR Raw Data'!U$1,FALSE))/100</f>
        <v>5.1062932307906699E-2</v>
      </c>
      <c r="O30" s="90">
        <f>(VLOOKUP($A29,'ADR Raw Data'!$B$6:$BE$49,'ADR Raw Data'!V$1,FALSE))/100</f>
        <v>5.3427313816088999E-2</v>
      </c>
      <c r="P30" s="90">
        <f>(VLOOKUP($A29,'ADR Raw Data'!$B$6:$BE$49,'ADR Raw Data'!W$1,FALSE))/100</f>
        <v>4.3133267891562098E-2</v>
      </c>
      <c r="Q30" s="90">
        <f>(VLOOKUP($A29,'ADR Raw Data'!$B$6:$BE$49,'ADR Raw Data'!X$1,FALSE))/100</f>
        <v>2.9025359434966102E-2</v>
      </c>
      <c r="R30" s="90">
        <f>(VLOOKUP($A29,'ADR Raw Data'!$B$6:$BE$49,'ADR Raw Data'!Y$1,FALSE))/100</f>
        <v>3.7667435650275902E-2</v>
      </c>
      <c r="S30" s="91">
        <f>(VLOOKUP($A29,'ADR Raw Data'!$B$6:$BE$49,'ADR Raw Data'!AA$1,FALSE))/100</f>
        <v>-2.1784402026913501E-2</v>
      </c>
      <c r="T30" s="91">
        <f>(VLOOKUP($A29,'ADR Raw Data'!$B$6:$BE$49,'ADR Raw Data'!AB$1,FALSE))/100</f>
        <v>-4.8589716166015796E-2</v>
      </c>
      <c r="U30" s="90">
        <f>(VLOOKUP($A29,'ADR Raw Data'!$B$6:$BE$49,'ADR Raw Data'!AC$1,FALSE))/100</f>
        <v>-3.5684320013240498E-2</v>
      </c>
      <c r="V30" s="92">
        <f>(VLOOKUP($A29,'ADR Raw Data'!$B$6:$BE$49,'ADR Raw Data'!AE$1,FALSE))/100</f>
        <v>6.1282653292008705E-3</v>
      </c>
      <c r="X30" s="89">
        <f>(VLOOKUP($A29,'RevPAR Raw Data'!$B$6:$BE$43,'RevPAR Raw Data'!T$1,FALSE))/100</f>
        <v>0.11416039028323099</v>
      </c>
      <c r="Y30" s="90">
        <f>(VLOOKUP($A29,'RevPAR Raw Data'!$B$6:$BE$43,'RevPAR Raw Data'!U$1,FALSE))/100</f>
        <v>0.15882630839412401</v>
      </c>
      <c r="Z30" s="90">
        <f>(VLOOKUP($A29,'RevPAR Raw Data'!$B$6:$BE$43,'RevPAR Raw Data'!V$1,FALSE))/100</f>
        <v>0.159585804463999</v>
      </c>
      <c r="AA30" s="90">
        <f>(VLOOKUP($A29,'RevPAR Raw Data'!$B$6:$BE$43,'RevPAR Raw Data'!W$1,FALSE))/100</f>
        <v>0.151589814698569</v>
      </c>
      <c r="AB30" s="90">
        <f>(VLOOKUP($A29,'RevPAR Raw Data'!$B$6:$BE$43,'RevPAR Raw Data'!X$1,FALSE))/100</f>
        <v>0.147998838011352</v>
      </c>
      <c r="AC30" s="90">
        <f>(VLOOKUP($A29,'RevPAR Raw Data'!$B$6:$BE$43,'RevPAR Raw Data'!Y$1,FALSE))/100</f>
        <v>0.148699199748413</v>
      </c>
      <c r="AD30" s="91">
        <f>(VLOOKUP($A29,'RevPAR Raw Data'!$B$6:$BE$43,'RevPAR Raw Data'!AA$1,FALSE))/100</f>
        <v>1.27945617925205E-2</v>
      </c>
      <c r="AE30" s="91">
        <f>(VLOOKUP($A29,'RevPAR Raw Data'!$B$6:$BE$43,'RevPAR Raw Data'!AB$1,FALSE))/100</f>
        <v>-8.1409372612534198E-2</v>
      </c>
      <c r="AF30" s="90">
        <f>(VLOOKUP($A29,'RevPAR Raw Data'!$B$6:$BE$43,'RevPAR Raw Data'!AC$1,FALSE))/100</f>
        <v>-3.6531123084101197E-2</v>
      </c>
      <c r="AG30" s="92">
        <f>(VLOOKUP($A29,'RevPAR Raw Data'!$B$6:$BE$43,'RevPAR Raw Data'!AE$1,FALSE))/100</f>
        <v>7.7760271641579698E-2</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Data'!G$3,FALSE))/100</f>
        <v>0.498827208756841</v>
      </c>
      <c r="C32" s="118">
        <f>(VLOOKUP($A32,'Occupancy Raw Data'!$B$8:$BE$45,'Occupancy Raw Data'!H$3,FALSE))/100</f>
        <v>0.6278342455043</v>
      </c>
      <c r="D32" s="118">
        <f>(VLOOKUP($A32,'Occupancy Raw Data'!$B$8:$BE$45,'Occupancy Raw Data'!I$3,FALSE))/100</f>
        <v>0.67787333854573806</v>
      </c>
      <c r="E32" s="118">
        <f>(VLOOKUP($A32,'Occupancy Raw Data'!$B$8:$BE$45,'Occupancy Raw Data'!J$3,FALSE))/100</f>
        <v>0.634870992963252</v>
      </c>
      <c r="F32" s="118">
        <f>(VLOOKUP($A32,'Occupancy Raw Data'!$B$8:$BE$45,'Occupancy Raw Data'!K$3,FALSE))/100</f>
        <v>0.62861610633307197</v>
      </c>
      <c r="G32" s="119">
        <f>(VLOOKUP($A32,'Occupancy Raw Data'!$B$8:$BE$45,'Occupancy Raw Data'!L$3,FALSE))/100</f>
        <v>0.61360437842064097</v>
      </c>
      <c r="H32" s="99">
        <f>(VLOOKUP($A32,'Occupancy Raw Data'!$B$8:$BE$45,'Occupancy Raw Data'!N$3,FALSE))/100</f>
        <v>0.6278342455043</v>
      </c>
      <c r="I32" s="99">
        <f>(VLOOKUP($A32,'Occupancy Raw Data'!$B$8:$BE$45,'Occupancy Raw Data'!O$3,FALSE))/100</f>
        <v>0.634870992963252</v>
      </c>
      <c r="J32" s="119">
        <f>(VLOOKUP($A32,'Occupancy Raw Data'!$B$8:$BE$45,'Occupancy Raw Data'!P$3,FALSE))/100</f>
        <v>0.63135261923377595</v>
      </c>
      <c r="K32" s="120">
        <f>(VLOOKUP($A32,'Occupancy Raw Data'!$B$8:$BE$45,'Occupancy Raw Data'!R$3,FALSE))/100</f>
        <v>0.61867530436725093</v>
      </c>
      <c r="M32" s="121">
        <f>VLOOKUP($A32,'ADR Raw Data'!$B$6:$BE$43,'ADR Raw Data'!G$1,FALSE)</f>
        <v>108.83321316614401</v>
      </c>
      <c r="N32" s="122">
        <f>VLOOKUP($A32,'ADR Raw Data'!$B$6:$BE$43,'ADR Raw Data'!H$1,FALSE)</f>
        <v>116.901668742216</v>
      </c>
      <c r="O32" s="122">
        <f>VLOOKUP($A32,'ADR Raw Data'!$B$6:$BE$43,'ADR Raw Data'!I$1,FALSE)</f>
        <v>118.90201845444</v>
      </c>
      <c r="P32" s="122">
        <f>VLOOKUP($A32,'ADR Raw Data'!$B$6:$BE$43,'ADR Raw Data'!J$1,FALSE)</f>
        <v>117.58722906403899</v>
      </c>
      <c r="Q32" s="122">
        <f>VLOOKUP($A32,'ADR Raw Data'!$B$6:$BE$43,'ADR Raw Data'!K$1,FALSE)</f>
        <v>120.32169154228799</v>
      </c>
      <c r="R32" s="123">
        <f>VLOOKUP($A32,'ADR Raw Data'!$B$6:$BE$43,'ADR Raw Data'!L$1,FALSE)</f>
        <v>116.874401121304</v>
      </c>
      <c r="S32" s="122">
        <f>VLOOKUP($A32,'ADR Raw Data'!$B$6:$BE$43,'ADR Raw Data'!N$1,FALSE)</f>
        <v>143.33311332503101</v>
      </c>
      <c r="T32" s="122">
        <f>VLOOKUP($A32,'ADR Raw Data'!$B$6:$BE$43,'ADR Raw Data'!O$1,FALSE)</f>
        <v>142.753152709359</v>
      </c>
      <c r="U32" s="123">
        <f>VLOOKUP($A32,'ADR Raw Data'!$B$6:$BE$43,'ADR Raw Data'!P$1,FALSE)</f>
        <v>143.04151702786299</v>
      </c>
      <c r="V32" s="124">
        <f>VLOOKUP($A32,'ADR Raw Data'!$B$6:$BE$43,'ADR Raw Data'!R$1,FALSE)</f>
        <v>124.50391767467001</v>
      </c>
      <c r="X32" s="121">
        <f>VLOOKUP($A32,'RevPAR Raw Data'!$B$6:$BE$43,'RevPAR Raw Data'!G$1,FALSE)</f>
        <v>54.288967943705998</v>
      </c>
      <c r="Y32" s="122">
        <f>VLOOKUP($A32,'RevPAR Raw Data'!$B$6:$BE$43,'RevPAR Raw Data'!H$1,FALSE)</f>
        <v>73.394870992963206</v>
      </c>
      <c r="Z32" s="122">
        <f>VLOOKUP($A32,'RevPAR Raw Data'!$B$6:$BE$43,'RevPAR Raw Data'!I$1,FALSE)</f>
        <v>80.600508209538702</v>
      </c>
      <c r="AA32" s="122">
        <f>VLOOKUP($A32,'RevPAR Raw Data'!$B$6:$BE$43,'RevPAR Raw Data'!J$1,FALSE)</f>
        <v>74.652720875684096</v>
      </c>
      <c r="AB32" s="122">
        <f>VLOOKUP($A32,'RevPAR Raw Data'!$B$6:$BE$43,'RevPAR Raw Data'!K$1,FALSE)</f>
        <v>75.636153244722394</v>
      </c>
      <c r="AC32" s="123">
        <f>VLOOKUP($A32,'RevPAR Raw Data'!$B$6:$BE$43,'RevPAR Raw Data'!L$1,FALSE)</f>
        <v>71.714644253322902</v>
      </c>
      <c r="AD32" s="122">
        <f>VLOOKUP($A32,'RevPAR Raw Data'!$B$6:$BE$43,'RevPAR Raw Data'!N$1,FALSE)</f>
        <v>89.989437060203201</v>
      </c>
      <c r="AE32" s="122">
        <f>VLOOKUP($A32,'RevPAR Raw Data'!$B$6:$BE$43,'RevPAR Raw Data'!O$1,FALSE)</f>
        <v>90.629835809225895</v>
      </c>
      <c r="AF32" s="123">
        <f>VLOOKUP($A32,'RevPAR Raw Data'!$B$6:$BE$43,'RevPAR Raw Data'!P$1,FALSE)</f>
        <v>90.309636434714605</v>
      </c>
      <c r="AG32" s="124">
        <f>VLOOKUP($A32,'RevPAR Raw Data'!$B$6:$BE$43,'RevPAR Raw Data'!R$1,FALSE)</f>
        <v>77.027499162291903</v>
      </c>
    </row>
    <row r="33" spans="1:33" x14ac:dyDescent="0.25">
      <c r="A33" s="101" t="s">
        <v>121</v>
      </c>
      <c r="B33" s="89">
        <f>(VLOOKUP($A32,'Occupancy Raw Data'!$B$8:$BE$51,'Occupancy Raw Data'!T$3,FALSE))/100</f>
        <v>0.16636197440585002</v>
      </c>
      <c r="C33" s="90">
        <f>(VLOOKUP($A32,'Occupancy Raw Data'!$B$8:$BE$51,'Occupancy Raw Data'!U$3,FALSE))/100</f>
        <v>1.26103404791929E-2</v>
      </c>
      <c r="D33" s="90">
        <f>(VLOOKUP($A32,'Occupancy Raw Data'!$B$8:$BE$51,'Occupancy Raw Data'!V$3,FALSE))/100</f>
        <v>3.7081339712918597E-2</v>
      </c>
      <c r="E33" s="90">
        <f>(VLOOKUP($A32,'Occupancy Raw Data'!$B$8:$BE$51,'Occupancy Raw Data'!W$3,FALSE))/100</f>
        <v>-2.8708133971291797E-2</v>
      </c>
      <c r="F33" s="90">
        <f>(VLOOKUP($A32,'Occupancy Raw Data'!$B$8:$BE$51,'Occupancy Raw Data'!X$3,FALSE))/100</f>
        <v>6.6312997347480099E-2</v>
      </c>
      <c r="G33" s="90">
        <f>(VLOOKUP($A32,'Occupancy Raw Data'!$B$8:$BE$51,'Occupancy Raw Data'!Y$3,FALSE))/100</f>
        <v>4.1954328199681298E-2</v>
      </c>
      <c r="H33" s="91">
        <f>(VLOOKUP($A32,'Occupancy Raw Data'!$B$8:$BE$51,'Occupancy Raw Data'!AA$3,FALSE))/100</f>
        <v>1.38888888888888E-2</v>
      </c>
      <c r="I33" s="91">
        <f>(VLOOKUP($A32,'Occupancy Raw Data'!$B$8:$BE$51,'Occupancy Raw Data'!AB$3,FALSE))/100</f>
        <v>9.9502487562189001E-3</v>
      </c>
      <c r="J33" s="90">
        <f>(VLOOKUP($A32,'Occupancy Raw Data'!$B$8:$BE$51,'Occupancy Raw Data'!AC$3,FALSE))/100</f>
        <v>1.1904761904761901E-2</v>
      </c>
      <c r="K33" s="92">
        <f>(VLOOKUP($A32,'Occupancy Raw Data'!$B$8:$BE$51,'Occupancy Raw Data'!AE$3,FALSE))/100</f>
        <v>3.30100708690787E-2</v>
      </c>
      <c r="M33" s="89">
        <f>(VLOOKUP($A32,'ADR Raw Data'!$B$6:$BE$49,'ADR Raw Data'!T$1,FALSE))/100</f>
        <v>-1.5485384503626499E-2</v>
      </c>
      <c r="N33" s="90">
        <f>(VLOOKUP($A32,'ADR Raw Data'!$B$6:$BE$49,'ADR Raw Data'!U$1,FALSE))/100</f>
        <v>4.5592944796498697E-2</v>
      </c>
      <c r="O33" s="90">
        <f>(VLOOKUP($A32,'ADR Raw Data'!$B$6:$BE$49,'ADR Raw Data'!V$1,FALSE))/100</f>
        <v>0.115049832683357</v>
      </c>
      <c r="P33" s="90">
        <f>(VLOOKUP($A32,'ADR Raw Data'!$B$6:$BE$49,'ADR Raw Data'!W$1,FALSE))/100</f>
        <v>5.3161355993701996E-2</v>
      </c>
      <c r="Q33" s="90">
        <f>(VLOOKUP($A32,'ADR Raw Data'!$B$6:$BE$49,'ADR Raw Data'!X$1,FALSE))/100</f>
        <v>3.1743672161144197E-3</v>
      </c>
      <c r="R33" s="90">
        <f>(VLOOKUP($A32,'ADR Raw Data'!$B$6:$BE$49,'ADR Raw Data'!Y$1,FALSE))/100</f>
        <v>4.2881036163931505E-2</v>
      </c>
      <c r="S33" s="91">
        <f>(VLOOKUP($A32,'ADR Raw Data'!$B$6:$BE$49,'ADR Raw Data'!AA$1,FALSE))/100</f>
        <v>4.7804160684454304E-2</v>
      </c>
      <c r="T33" s="91">
        <f>(VLOOKUP($A32,'ADR Raw Data'!$B$6:$BE$49,'ADR Raw Data'!AB$1,FALSE))/100</f>
        <v>1.7319558341839802E-2</v>
      </c>
      <c r="U33" s="90">
        <f>(VLOOKUP($A32,'ADR Raw Data'!$B$6:$BE$49,'ADR Raw Data'!AC$1,FALSE))/100</f>
        <v>3.2257250111821997E-2</v>
      </c>
      <c r="V33" s="92">
        <f>(VLOOKUP($A32,'ADR Raw Data'!$B$6:$BE$49,'ADR Raw Data'!AE$1,FALSE))/100</f>
        <v>3.7901632739762096E-2</v>
      </c>
      <c r="X33" s="89">
        <f>(VLOOKUP($A32,'RevPAR Raw Data'!$B$6:$BE$43,'RevPAR Raw Data'!T$1,FALSE))/100</f>
        <v>0.14830041076176601</v>
      </c>
      <c r="Y33" s="90">
        <f>(VLOOKUP($A32,'RevPAR Raw Data'!$B$6:$BE$43,'RevPAR Raw Data'!U$1,FALSE))/100</f>
        <v>5.8778227833024499E-2</v>
      </c>
      <c r="Z33" s="90">
        <f>(VLOOKUP($A32,'RevPAR Raw Data'!$B$6:$BE$43,'RevPAR Raw Data'!V$1,FALSE))/100</f>
        <v>0.15639737432592202</v>
      </c>
      <c r="AA33" s="90">
        <f>(VLOOKUP($A32,'RevPAR Raw Data'!$B$6:$BE$43,'RevPAR Raw Data'!W$1,FALSE))/100</f>
        <v>2.2927058692447398E-2</v>
      </c>
      <c r="AB33" s="90">
        <f>(VLOOKUP($A32,'RevPAR Raw Data'!$B$6:$BE$43,'RevPAR Raw Data'!X$1,FALSE))/100</f>
        <v>6.9697866368376604E-2</v>
      </c>
      <c r="AC33" s="90">
        <f>(VLOOKUP($A32,'RevPAR Raw Data'!$B$6:$BE$43,'RevPAR Raw Data'!Y$1,FALSE))/100</f>
        <v>8.6634409428376899E-2</v>
      </c>
      <c r="AD33" s="91">
        <f>(VLOOKUP($A32,'RevPAR Raw Data'!$B$6:$BE$43,'RevPAR Raw Data'!AA$1,FALSE))/100</f>
        <v>6.2356996249516197E-2</v>
      </c>
      <c r="AE33" s="91">
        <f>(VLOOKUP($A32,'RevPAR Raw Data'!$B$6:$BE$43,'RevPAR Raw Data'!AB$1,FALSE))/100</f>
        <v>2.7442141011907898E-2</v>
      </c>
      <c r="AF33" s="90">
        <f>(VLOOKUP($A32,'RevPAR Raw Data'!$B$6:$BE$43,'RevPAR Raw Data'!AC$1,FALSE))/100</f>
        <v>4.4546026898867497E-2</v>
      </c>
      <c r="AG33" s="92">
        <f>(VLOOKUP($A32,'RevPAR Raw Data'!$B$6:$BE$43,'RevPAR Raw Data'!AE$1,FALSE))/100</f>
        <v>7.2162839191634104E-2</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Data'!G$3,FALSE))/100</f>
        <v>0.42342342342342298</v>
      </c>
      <c r="C35" s="118">
        <f>(VLOOKUP($A35,'Occupancy Raw Data'!$B$8:$BE$45,'Occupancy Raw Data'!H$3,FALSE))/100</f>
        <v>0.545391545391545</v>
      </c>
      <c r="D35" s="118">
        <f>(VLOOKUP($A35,'Occupancy Raw Data'!$B$8:$BE$45,'Occupancy Raw Data'!I$3,FALSE))/100</f>
        <v>0.56410256410256399</v>
      </c>
      <c r="E35" s="118">
        <f>(VLOOKUP($A35,'Occupancy Raw Data'!$B$8:$BE$45,'Occupancy Raw Data'!J$3,FALSE))/100</f>
        <v>0.57934857934857897</v>
      </c>
      <c r="F35" s="118">
        <f>(VLOOKUP($A35,'Occupancy Raw Data'!$B$8:$BE$45,'Occupancy Raw Data'!K$3,FALSE))/100</f>
        <v>0.54439890710382499</v>
      </c>
      <c r="G35" s="119">
        <f>(VLOOKUP($A35,'Occupancy Raw Data'!$B$8:$BE$45,'Occupancy Raw Data'!L$3,FALSE))/100</f>
        <v>0.53137092316196699</v>
      </c>
      <c r="H35" s="99">
        <f>(VLOOKUP($A35,'Occupancy Raw Data'!$B$8:$BE$45,'Occupancy Raw Data'!N$3,FALSE))/100</f>
        <v>0.68510928961748607</v>
      </c>
      <c r="I35" s="99">
        <f>(VLOOKUP($A35,'Occupancy Raw Data'!$B$8:$BE$45,'Occupancy Raw Data'!O$3,FALSE))/100</f>
        <v>0.67964480874316902</v>
      </c>
      <c r="J35" s="119">
        <f>(VLOOKUP($A35,'Occupancy Raw Data'!$B$8:$BE$45,'Occupancy Raw Data'!P$3,FALSE))/100</f>
        <v>0.68237704918032704</v>
      </c>
      <c r="K35" s="120">
        <f>(VLOOKUP($A35,'Occupancy Raw Data'!$B$8:$BE$45,'Occupancy Raw Data'!R$3,FALSE))/100</f>
        <v>0.57487209759936997</v>
      </c>
      <c r="M35" s="121">
        <f>VLOOKUP($A35,'ADR Raw Data'!$B$6:$BE$43,'ADR Raw Data'!G$1,FALSE)</f>
        <v>103.59926350245399</v>
      </c>
      <c r="N35" s="122">
        <f>VLOOKUP($A35,'ADR Raw Data'!$B$6:$BE$43,'ADR Raw Data'!H$1,FALSE)</f>
        <v>108.302477763659</v>
      </c>
      <c r="O35" s="122">
        <f>VLOOKUP($A35,'ADR Raw Data'!$B$6:$BE$43,'ADR Raw Data'!I$1,FALSE)</f>
        <v>105.010737100737</v>
      </c>
      <c r="P35" s="122">
        <f>VLOOKUP($A35,'ADR Raw Data'!$B$6:$BE$43,'ADR Raw Data'!J$1,FALSE)</f>
        <v>107.773624401913</v>
      </c>
      <c r="Q35" s="122">
        <f>VLOOKUP($A35,'ADR Raw Data'!$B$6:$BE$43,'ADR Raw Data'!K$1,FALSE)</f>
        <v>111.88875784190699</v>
      </c>
      <c r="R35" s="123">
        <f>VLOOKUP($A35,'ADR Raw Data'!$B$6:$BE$43,'ADR Raw Data'!L$1,FALSE)</f>
        <v>107.486613784135</v>
      </c>
      <c r="S35" s="122">
        <f>VLOOKUP($A35,'ADR Raw Data'!$B$6:$BE$43,'ADR Raw Data'!N$1,FALSE)</f>
        <v>135.27250249252199</v>
      </c>
      <c r="T35" s="122">
        <f>VLOOKUP($A35,'ADR Raw Data'!$B$6:$BE$43,'ADR Raw Data'!O$1,FALSE)</f>
        <v>137.086522613065</v>
      </c>
      <c r="U35" s="123">
        <f>VLOOKUP($A35,'ADR Raw Data'!$B$6:$BE$43,'ADR Raw Data'!P$1,FALSE)</f>
        <v>136.17588088087999</v>
      </c>
      <c r="V35" s="124">
        <f>VLOOKUP($A35,'ADR Raw Data'!$B$6:$BE$43,'ADR Raw Data'!R$1,FALSE)</f>
        <v>117.29684066404199</v>
      </c>
      <c r="X35" s="121">
        <f>VLOOKUP($A35,'RevPAR Raw Data'!$B$6:$BE$43,'RevPAR Raw Data'!G$1,FALSE)</f>
        <v>43.8663548163548</v>
      </c>
      <c r="Y35" s="122">
        <f>VLOOKUP($A35,'RevPAR Raw Data'!$B$6:$BE$43,'RevPAR Raw Data'!H$1,FALSE)</f>
        <v>59.067255717255698</v>
      </c>
      <c r="Z35" s="122">
        <f>VLOOKUP($A35,'RevPAR Raw Data'!$B$6:$BE$43,'RevPAR Raw Data'!I$1,FALSE)</f>
        <v>59.236826056825997</v>
      </c>
      <c r="AA35" s="122">
        <f>VLOOKUP($A35,'RevPAR Raw Data'!$B$6:$BE$43,'RevPAR Raw Data'!J$1,FALSE)</f>
        <v>62.438496188496103</v>
      </c>
      <c r="AB35" s="122">
        <f>VLOOKUP($A35,'RevPAR Raw Data'!$B$6:$BE$43,'RevPAR Raw Data'!K$1,FALSE)</f>
        <v>60.912117486338701</v>
      </c>
      <c r="AC35" s="123">
        <f>VLOOKUP($A35,'RevPAR Raw Data'!$B$6:$BE$43,'RevPAR Raw Data'!L$1,FALSE)</f>
        <v>57.115261194029799</v>
      </c>
      <c r="AD35" s="122">
        <f>VLOOKUP($A35,'RevPAR Raw Data'!$B$6:$BE$43,'RevPAR Raw Data'!N$1,FALSE)</f>
        <v>92.676448087431595</v>
      </c>
      <c r="AE35" s="122">
        <f>VLOOKUP($A35,'RevPAR Raw Data'!$B$6:$BE$43,'RevPAR Raw Data'!O$1,FALSE)</f>
        <v>93.170143442622901</v>
      </c>
      <c r="AF35" s="123">
        <f>VLOOKUP($A35,'RevPAR Raw Data'!$B$6:$BE$43,'RevPAR Raw Data'!P$1,FALSE)</f>
        <v>92.923295765027305</v>
      </c>
      <c r="AG35" s="124">
        <f>VLOOKUP($A35,'RevPAR Raw Data'!$B$6:$BE$43,'RevPAR Raw Data'!R$1,FALSE)</f>
        <v>67.430680834317101</v>
      </c>
    </row>
    <row r="36" spans="1:33" x14ac:dyDescent="0.25">
      <c r="A36" s="101" t="s">
        <v>121</v>
      </c>
      <c r="B36" s="89">
        <f>(VLOOKUP($A35,'Occupancy Raw Data'!$B$8:$BE$51,'Occupancy Raw Data'!T$3,FALSE))/100</f>
        <v>-2.74092274092274E-2</v>
      </c>
      <c r="C36" s="90">
        <f>(VLOOKUP($A35,'Occupancy Raw Data'!$B$8:$BE$51,'Occupancy Raw Data'!U$3,FALSE))/100</f>
        <v>5.3265710590551303E-2</v>
      </c>
      <c r="D36" s="90">
        <f>(VLOOKUP($A35,'Occupancy Raw Data'!$B$8:$BE$51,'Occupancy Raw Data'!V$3,FALSE))/100</f>
        <v>1.3811325286735099E-3</v>
      </c>
      <c r="E36" s="90">
        <f>(VLOOKUP($A35,'Occupancy Raw Data'!$B$8:$BE$51,'Occupancy Raw Data'!W$3,FALSE))/100</f>
        <v>5.7551979167181001E-2</v>
      </c>
      <c r="F36" s="90">
        <f>(VLOOKUP($A35,'Occupancy Raw Data'!$B$8:$BE$51,'Occupancy Raw Data'!X$3,FALSE))/100</f>
        <v>-2.7045209048163602E-2</v>
      </c>
      <c r="G36" s="90">
        <f>(VLOOKUP($A35,'Occupancy Raw Data'!$B$8:$BE$51,'Occupancy Raw Data'!Y$3,FALSE))/100</f>
        <v>1.22742255287477E-2</v>
      </c>
      <c r="H36" s="91">
        <f>(VLOOKUP($A35,'Occupancy Raw Data'!$B$8:$BE$51,'Occupancy Raw Data'!AA$3,FALSE))/100</f>
        <v>-1.5875721362545302E-2</v>
      </c>
      <c r="I36" s="91">
        <f>(VLOOKUP($A35,'Occupancy Raw Data'!$B$8:$BE$51,'Occupancy Raw Data'!AB$3,FALSE))/100</f>
        <v>-2.4636721719653202E-2</v>
      </c>
      <c r="J36" s="90">
        <f>(VLOOKUP($A35,'Occupancy Raw Data'!$B$8:$BE$51,'Occupancy Raw Data'!AC$3,FALSE))/100</f>
        <v>-2.0258267547721597E-2</v>
      </c>
      <c r="K36" s="92">
        <f>(VLOOKUP($A35,'Occupancy Raw Data'!$B$8:$BE$51,'Occupancy Raw Data'!AE$3,FALSE))/100</f>
        <v>1.1123340805706599E-3</v>
      </c>
      <c r="M36" s="89">
        <f>(VLOOKUP($A35,'ADR Raw Data'!$B$6:$BE$49,'ADR Raw Data'!T$1,FALSE))/100</f>
        <v>4.4558968162544704E-2</v>
      </c>
      <c r="N36" s="90">
        <f>(VLOOKUP($A35,'ADR Raw Data'!$B$6:$BE$49,'ADR Raw Data'!U$1,FALSE))/100</f>
        <v>7.1943341445304398E-2</v>
      </c>
      <c r="O36" s="90">
        <f>(VLOOKUP($A35,'ADR Raw Data'!$B$6:$BE$49,'ADR Raw Data'!V$1,FALSE))/100</f>
        <v>2.7394729260760201E-2</v>
      </c>
      <c r="P36" s="90">
        <f>(VLOOKUP($A35,'ADR Raw Data'!$B$6:$BE$49,'ADR Raw Data'!W$1,FALSE))/100</f>
        <v>3.47589681259977E-2</v>
      </c>
      <c r="Q36" s="90">
        <f>(VLOOKUP($A35,'ADR Raw Data'!$B$6:$BE$49,'ADR Raw Data'!X$1,FALSE))/100</f>
        <v>8.2809201122675796E-3</v>
      </c>
      <c r="R36" s="90">
        <f>(VLOOKUP($A35,'ADR Raw Data'!$B$6:$BE$49,'ADR Raw Data'!Y$1,FALSE))/100</f>
        <v>3.5801908296267497E-2</v>
      </c>
      <c r="S36" s="91">
        <f>(VLOOKUP($A35,'ADR Raw Data'!$B$6:$BE$49,'ADR Raw Data'!AA$1,FALSE))/100</f>
        <v>-1.4312620842266499E-2</v>
      </c>
      <c r="T36" s="91">
        <f>(VLOOKUP($A35,'ADR Raw Data'!$B$6:$BE$49,'ADR Raw Data'!AB$1,FALSE))/100</f>
        <v>-1.2368656278197001E-2</v>
      </c>
      <c r="U36" s="90">
        <f>(VLOOKUP($A35,'ADR Raw Data'!$B$6:$BE$49,'ADR Raw Data'!AC$1,FALSE))/100</f>
        <v>-1.3364050252827699E-2</v>
      </c>
      <c r="V36" s="92">
        <f>(VLOOKUP($A35,'ADR Raw Data'!$B$6:$BE$49,'ADR Raw Data'!AE$1,FALSE))/100</f>
        <v>1.3713646221971701E-2</v>
      </c>
      <c r="X36" s="89">
        <f>(VLOOKUP($A35,'RevPAR Raw Data'!$B$6:$BE$43,'RevPAR Raw Data'!T$1,FALSE))/100</f>
        <v>1.59284138618296E-2</v>
      </c>
      <c r="Y36" s="90">
        <f>(VLOOKUP($A35,'RevPAR Raw Data'!$B$6:$BE$43,'RevPAR Raw Data'!U$1,FALSE))/100</f>
        <v>0.12904116524019801</v>
      </c>
      <c r="Z36" s="90">
        <f>(VLOOKUP($A35,'RevPAR Raw Data'!$B$6:$BE$43,'RevPAR Raw Data'!V$1,FALSE))/100</f>
        <v>2.8813697541129901E-2</v>
      </c>
      <c r="AA36" s="90">
        <f>(VLOOKUP($A35,'RevPAR Raw Data'!$B$6:$BE$43,'RevPAR Raw Data'!W$1,FALSE))/100</f>
        <v>9.4311394702638898E-2</v>
      </c>
      <c r="AB36" s="90">
        <f>(VLOOKUP($A35,'RevPAR Raw Data'!$B$6:$BE$43,'RevPAR Raw Data'!X$1,FALSE))/100</f>
        <v>-1.8988248151443499E-2</v>
      </c>
      <c r="AC36" s="90">
        <f>(VLOOKUP($A35,'RevPAR Raw Data'!$B$6:$BE$43,'RevPAR Raw Data'!Y$1,FALSE))/100</f>
        <v>4.8515574521803204E-2</v>
      </c>
      <c r="AD36" s="91">
        <f>(VLOOKUP($A35,'RevPAR Raw Data'!$B$6:$BE$43,'RevPAR Raw Data'!AA$1,FALSE))/100</f>
        <v>-2.9961119024352299E-2</v>
      </c>
      <c r="AE36" s="91">
        <f>(VLOOKUP($A35,'RevPAR Raw Data'!$B$6:$BE$43,'RevPAR Raw Data'!AB$1,FALSE))/100</f>
        <v>-3.6700654855078202E-2</v>
      </c>
      <c r="AF36" s="90">
        <f>(VLOOKUP($A35,'RevPAR Raw Data'!$B$6:$BE$43,'RevPAR Raw Data'!AC$1,FALSE))/100</f>
        <v>-3.3351585295006501E-2</v>
      </c>
      <c r="AG36" s="92">
        <f>(VLOOKUP($A35,'RevPAR Raw Data'!$B$6:$BE$43,'RevPAR Raw Data'!AE$1,FALSE))/100</f>
        <v>1.48412344586039E-2</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Data'!G$3,FALSE))/100</f>
        <v>0.52376693074367398</v>
      </c>
      <c r="C38" s="118">
        <f>(VLOOKUP($A38,'Occupancy Raw Data'!$B$8:$BE$45,'Occupancy Raw Data'!H$3,FALSE))/100</f>
        <v>0.59736774853053898</v>
      </c>
      <c r="D38" s="118">
        <f>(VLOOKUP($A38,'Occupancy Raw Data'!$B$8:$BE$45,'Occupancy Raw Data'!I$3,FALSE))/100</f>
        <v>0.63524150268336299</v>
      </c>
      <c r="E38" s="118">
        <f>(VLOOKUP($A38,'Occupancy Raw Data'!$B$8:$BE$45,'Occupancy Raw Data'!J$3,FALSE))/100</f>
        <v>0.62984922054689396</v>
      </c>
      <c r="F38" s="118">
        <f>(VLOOKUP($A38,'Occupancy Raw Data'!$B$8:$BE$45,'Occupancy Raw Data'!K$3,FALSE))/100</f>
        <v>0.63994284402030999</v>
      </c>
      <c r="G38" s="119">
        <f>(VLOOKUP($A38,'Occupancy Raw Data'!$B$8:$BE$45,'Occupancy Raw Data'!L$3,FALSE))/100</f>
        <v>0.60524446760785</v>
      </c>
      <c r="H38" s="99">
        <f>(VLOOKUP($A38,'Occupancy Raw Data'!$B$8:$BE$45,'Occupancy Raw Data'!N$3,FALSE))/100</f>
        <v>0.790104871016304</v>
      </c>
      <c r="I38" s="99">
        <f>(VLOOKUP($A38,'Occupancy Raw Data'!$B$8:$BE$45,'Occupancy Raw Data'!O$3,FALSE))/100</f>
        <v>0.81753463805465498</v>
      </c>
      <c r="J38" s="119">
        <f>(VLOOKUP($A38,'Occupancy Raw Data'!$B$8:$BE$45,'Occupancy Raw Data'!P$3,FALSE))/100</f>
        <v>0.80381975453547994</v>
      </c>
      <c r="K38" s="120">
        <f>(VLOOKUP($A38,'Occupancy Raw Data'!$B$8:$BE$45,'Occupancy Raw Data'!R$3,FALSE))/100</f>
        <v>0.66203077057786897</v>
      </c>
      <c r="M38" s="121">
        <f>VLOOKUP($A38,'ADR Raw Data'!$B$6:$BE$43,'ADR Raw Data'!G$1,FALSE)</f>
        <v>107.570795803854</v>
      </c>
      <c r="N38" s="122">
        <f>VLOOKUP($A38,'ADR Raw Data'!$B$6:$BE$43,'ADR Raw Data'!H$1,FALSE)</f>
        <v>113.940277219251</v>
      </c>
      <c r="O38" s="122">
        <f>VLOOKUP($A38,'ADR Raw Data'!$B$6:$BE$43,'ADR Raw Data'!I$1,FALSE)</f>
        <v>118.546827453031</v>
      </c>
      <c r="P38" s="122">
        <f>VLOOKUP($A38,'ADR Raw Data'!$B$6:$BE$43,'ADR Raw Data'!J$1,FALSE)</f>
        <v>117.13670899943099</v>
      </c>
      <c r="Q38" s="122">
        <f>VLOOKUP($A38,'ADR Raw Data'!$B$6:$BE$43,'ADR Raw Data'!K$1,FALSE)</f>
        <v>116.416530701754</v>
      </c>
      <c r="R38" s="123">
        <f>VLOOKUP($A38,'ADR Raw Data'!$B$6:$BE$43,'ADR Raw Data'!L$1,FALSE)</f>
        <v>114.994249617991</v>
      </c>
      <c r="S38" s="122">
        <f>VLOOKUP($A38,'ADR Raw Data'!$B$6:$BE$43,'ADR Raw Data'!N$1,FALSE)</f>
        <v>149.455015662845</v>
      </c>
      <c r="T38" s="122">
        <f>VLOOKUP($A38,'ADR Raw Data'!$B$6:$BE$43,'ADR Raw Data'!O$1,FALSE)</f>
        <v>156.29549438202201</v>
      </c>
      <c r="U38" s="123">
        <f>VLOOKUP($A38,'ADR Raw Data'!$B$6:$BE$43,'ADR Raw Data'!P$1,FALSE)</f>
        <v>152.93361161812501</v>
      </c>
      <c r="V38" s="124">
        <f>VLOOKUP($A38,'ADR Raw Data'!$B$6:$BE$43,'ADR Raw Data'!R$1,FALSE)</f>
        <v>128.16737785052101</v>
      </c>
      <c r="X38" s="121">
        <f>VLOOKUP($A38,'RevPAR Raw Data'!$B$6:$BE$43,'RevPAR Raw Data'!G$1,FALSE)</f>
        <v>56.342025555839498</v>
      </c>
      <c r="Y38" s="122">
        <f>VLOOKUP($A38,'RevPAR Raw Data'!$B$6:$BE$43,'RevPAR Raw Data'!H$1,FALSE)</f>
        <v>68.064246869409601</v>
      </c>
      <c r="Z38" s="122">
        <f>VLOOKUP($A38,'RevPAR Raw Data'!$B$6:$BE$43,'RevPAR Raw Data'!I$1,FALSE)</f>
        <v>75.305864809608906</v>
      </c>
      <c r="AA38" s="122">
        <f>VLOOKUP($A38,'RevPAR Raw Data'!$B$6:$BE$43,'RevPAR Raw Data'!J$1,FALSE)</f>
        <v>73.778464860720604</v>
      </c>
      <c r="AB38" s="122">
        <f>VLOOKUP($A38,'RevPAR Raw Data'!$B$6:$BE$43,'RevPAR Raw Data'!K$1,FALSE)</f>
        <v>74.499925748258505</v>
      </c>
      <c r="AC38" s="123">
        <f>VLOOKUP($A38,'RevPAR Raw Data'!$B$6:$BE$43,'RevPAR Raw Data'!L$1,FALSE)</f>
        <v>69.599633388005699</v>
      </c>
      <c r="AD38" s="122">
        <f>VLOOKUP($A38,'RevPAR Raw Data'!$B$6:$BE$43,'RevPAR Raw Data'!N$1,FALSE)</f>
        <v>118.085135873032</v>
      </c>
      <c r="AE38" s="122">
        <f>VLOOKUP($A38,'RevPAR Raw Data'!$B$6:$BE$43,'RevPAR Raw Data'!O$1,FALSE)</f>
        <v>127.77698042918</v>
      </c>
      <c r="AF38" s="123">
        <f>VLOOKUP($A38,'RevPAR Raw Data'!$B$6:$BE$43,'RevPAR Raw Data'!P$1,FALSE)</f>
        <v>122.931058151106</v>
      </c>
      <c r="AG38" s="124">
        <f>VLOOKUP($A38,'RevPAR Raw Data'!$B$6:$BE$43,'RevPAR Raw Data'!R$1,FALSE)</f>
        <v>84.850747921325905</v>
      </c>
    </row>
    <row r="39" spans="1:33" x14ac:dyDescent="0.25">
      <c r="A39" s="101" t="s">
        <v>121</v>
      </c>
      <c r="B39" s="89">
        <f>(VLOOKUP($A38,'Occupancy Raw Data'!$B$8:$BE$51,'Occupancy Raw Data'!T$3,FALSE))/100</f>
        <v>0.102288232778701</v>
      </c>
      <c r="C39" s="90">
        <f>(VLOOKUP($A38,'Occupancy Raw Data'!$B$8:$BE$51,'Occupancy Raw Data'!U$3,FALSE))/100</f>
        <v>8.8823779598879202E-2</v>
      </c>
      <c r="D39" s="90">
        <f>(VLOOKUP($A38,'Occupancy Raw Data'!$B$8:$BE$51,'Occupancy Raw Data'!V$3,FALSE))/100</f>
        <v>6.8498817479427695E-2</v>
      </c>
      <c r="E39" s="90">
        <f>(VLOOKUP($A38,'Occupancy Raw Data'!$B$8:$BE$51,'Occupancy Raw Data'!W$3,FALSE))/100</f>
        <v>3.3205762483108199E-2</v>
      </c>
      <c r="F39" s="90">
        <f>(VLOOKUP($A38,'Occupancy Raw Data'!$B$8:$BE$51,'Occupancy Raw Data'!X$3,FALSE))/100</f>
        <v>2.5669017299644003E-2</v>
      </c>
      <c r="G39" s="90">
        <f>(VLOOKUP($A38,'Occupancy Raw Data'!$B$8:$BE$51,'Occupancy Raw Data'!Y$3,FALSE))/100</f>
        <v>6.1143250798244599E-2</v>
      </c>
      <c r="H39" s="91">
        <f>(VLOOKUP($A38,'Occupancy Raw Data'!$B$8:$BE$51,'Occupancy Raw Data'!AA$3,FALSE))/100</f>
        <v>6.9458238963549697E-3</v>
      </c>
      <c r="I39" s="91">
        <f>(VLOOKUP($A38,'Occupancy Raw Data'!$B$8:$BE$51,'Occupancy Raw Data'!AB$3,FALSE))/100</f>
        <v>4.9544977848565201E-2</v>
      </c>
      <c r="J39" s="90">
        <f>(VLOOKUP($A38,'Occupancy Raw Data'!$B$8:$BE$51,'Occupancy Raw Data'!AC$3,FALSE))/100</f>
        <v>2.81675798572119E-2</v>
      </c>
      <c r="K39" s="92">
        <f>(VLOOKUP($A38,'Occupancy Raw Data'!$B$8:$BE$51,'Occupancy Raw Data'!AE$3,FALSE))/100</f>
        <v>4.9545988306537898E-2</v>
      </c>
      <c r="M39" s="89">
        <f>(VLOOKUP($A38,'ADR Raw Data'!$B$6:$BE$49,'ADR Raw Data'!T$1,FALSE))/100</f>
        <v>3.5399059859982901E-2</v>
      </c>
      <c r="N39" s="90">
        <f>(VLOOKUP($A38,'ADR Raw Data'!$B$6:$BE$49,'ADR Raw Data'!U$1,FALSE))/100</f>
        <v>7.7852664177967296E-2</v>
      </c>
      <c r="O39" s="90">
        <f>(VLOOKUP($A38,'ADR Raw Data'!$B$6:$BE$49,'ADR Raw Data'!V$1,FALSE))/100</f>
        <v>8.4138582438268411E-2</v>
      </c>
      <c r="P39" s="90">
        <f>(VLOOKUP($A38,'ADR Raw Data'!$B$6:$BE$49,'ADR Raw Data'!W$1,FALSE))/100</f>
        <v>2.5618431308012203E-2</v>
      </c>
      <c r="Q39" s="90">
        <f>(VLOOKUP($A38,'ADR Raw Data'!$B$6:$BE$49,'ADR Raw Data'!X$1,FALSE))/100</f>
        <v>5.0075922524054906E-3</v>
      </c>
      <c r="R39" s="90">
        <f>(VLOOKUP($A38,'ADR Raw Data'!$B$6:$BE$49,'ADR Raw Data'!Y$1,FALSE))/100</f>
        <v>4.3523496272177706E-2</v>
      </c>
      <c r="S39" s="91">
        <f>(VLOOKUP($A38,'ADR Raw Data'!$B$6:$BE$49,'ADR Raw Data'!AA$1,FALSE))/100</f>
        <v>-4.1389911927533697E-2</v>
      </c>
      <c r="T39" s="91">
        <f>(VLOOKUP($A38,'ADR Raw Data'!$B$6:$BE$49,'ADR Raw Data'!AB$1,FALSE))/100</f>
        <v>-3.6701934592023198E-3</v>
      </c>
      <c r="U39" s="90">
        <f>(VLOOKUP($A38,'ADR Raw Data'!$B$6:$BE$49,'ADR Raw Data'!AC$1,FALSE))/100</f>
        <v>-2.2087821946686601E-2</v>
      </c>
      <c r="V39" s="92">
        <f>(VLOOKUP($A38,'ADR Raw Data'!$B$6:$BE$49,'ADR Raw Data'!AE$1,FALSE))/100</f>
        <v>1.2742346679680801E-2</v>
      </c>
      <c r="X39" s="89">
        <f>(VLOOKUP($A38,'RevPAR Raw Data'!$B$6:$BE$43,'RevPAR Raw Data'!T$1,FALSE))/100</f>
        <v>0.14130819991378898</v>
      </c>
      <c r="Y39" s="90">
        <f>(VLOOKUP($A38,'RevPAR Raw Data'!$B$6:$BE$43,'RevPAR Raw Data'!U$1,FALSE))/100</f>
        <v>0.173591611660975</v>
      </c>
      <c r="Z39" s="90">
        <f>(VLOOKUP($A38,'RevPAR Raw Data'!$B$6:$BE$43,'RevPAR Raw Data'!V$1,FALSE))/100</f>
        <v>0.158400793319112</v>
      </c>
      <c r="AA39" s="90">
        <f>(VLOOKUP($A38,'RevPAR Raw Data'!$B$6:$BE$43,'RevPAR Raw Data'!W$1,FALSE))/100</f>
        <v>5.9674873336324097E-2</v>
      </c>
      <c r="AB39" s="90">
        <f>(VLOOKUP($A38,'RevPAR Raw Data'!$B$6:$BE$43,'RevPAR Raw Data'!X$1,FALSE))/100</f>
        <v>3.0805149524206099E-2</v>
      </c>
      <c r="AC39" s="90">
        <f>(VLOOKUP($A38,'RevPAR Raw Data'!$B$6:$BE$43,'RevPAR Raw Data'!Y$1,FALSE))/100</f>
        <v>0.10732791511860799</v>
      </c>
      <c r="AD39" s="91">
        <f>(VLOOKUP($A38,'RevPAR Raw Data'!$B$6:$BE$43,'RevPAR Raw Data'!AA$1,FALSE))/100</f>
        <v>-3.4731575070512999E-2</v>
      </c>
      <c r="AE39" s="91">
        <f>(VLOOKUP($A38,'RevPAR Raw Data'!$B$6:$BE$43,'RevPAR Raw Data'!AB$1,FALSE))/100</f>
        <v>4.5692944735726701E-2</v>
      </c>
      <c r="AF39" s="90">
        <f>(VLOOKUP($A38,'RevPAR Raw Data'!$B$6:$BE$43,'RevPAR Raw Data'!AC$1,FALSE))/100</f>
        <v>5.4575974219701192E-3</v>
      </c>
      <c r="AG39" s="92">
        <f>(VLOOKUP($A38,'RevPAR Raw Data'!$B$6:$BE$43,'RevPAR Raw Data'!AE$1,FALSE))/100</f>
        <v>6.29196671458081E-2</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Data'!G$3,FALSE))/100</f>
        <v>0.58379567809520205</v>
      </c>
      <c r="C41" s="118">
        <f>(VLOOKUP($A41,'Occupancy Raw Data'!$B$8:$BE$45,'Occupancy Raw Data'!H$3,FALSE))/100</f>
        <v>0.74356322055255608</v>
      </c>
      <c r="D41" s="118">
        <f>(VLOOKUP($A41,'Occupancy Raw Data'!$B$8:$BE$45,'Occupancy Raw Data'!I$3,FALSE))/100</f>
        <v>0.81755092061461998</v>
      </c>
      <c r="E41" s="118">
        <f>(VLOOKUP($A41,'Occupancy Raw Data'!$B$8:$BE$45,'Occupancy Raw Data'!J$3,FALSE))/100</f>
        <v>0.81787064377198004</v>
      </c>
      <c r="F41" s="118">
        <f>(VLOOKUP($A41,'Occupancy Raw Data'!$B$8:$BE$45,'Occupancy Raw Data'!K$3,FALSE))/100</f>
        <v>0.74508660736115506</v>
      </c>
      <c r="G41" s="119">
        <f>(VLOOKUP($A41,'Occupancy Raw Data'!$B$8:$BE$45,'Occupancy Raw Data'!L$3,FALSE))/100</f>
        <v>0.74157341407910293</v>
      </c>
      <c r="H41" s="99">
        <f>(VLOOKUP($A41,'Occupancy Raw Data'!$B$8:$BE$45,'Occupancy Raw Data'!N$3,FALSE))/100</f>
        <v>0.69374282973801504</v>
      </c>
      <c r="I41" s="99">
        <f>(VLOOKUP($A41,'Occupancy Raw Data'!$B$8:$BE$45,'Occupancy Raw Data'!O$3,FALSE))/100</f>
        <v>0.73839122830114112</v>
      </c>
      <c r="J41" s="119">
        <f>(VLOOKUP($A41,'Occupancy Raw Data'!$B$8:$BE$45,'Occupancy Raw Data'!P$3,FALSE))/100</f>
        <v>0.71606702901957808</v>
      </c>
      <c r="K41" s="120">
        <f>(VLOOKUP($A41,'Occupancy Raw Data'!$B$8:$BE$45,'Occupancy Raw Data'!R$3,FALSE))/100</f>
        <v>0.73428587549066704</v>
      </c>
      <c r="M41" s="121">
        <f>VLOOKUP($A41,'ADR Raw Data'!$B$6:$BE$43,'ADR Raw Data'!G$1,FALSE)</f>
        <v>144.462819496794</v>
      </c>
      <c r="N41" s="122">
        <f>VLOOKUP($A41,'ADR Raw Data'!$B$6:$BE$43,'ADR Raw Data'!H$1,FALSE)</f>
        <v>175.23370725414799</v>
      </c>
      <c r="O41" s="122">
        <f>VLOOKUP($A41,'ADR Raw Data'!$B$6:$BE$43,'ADR Raw Data'!I$1,FALSE)</f>
        <v>189.259687140556</v>
      </c>
      <c r="P41" s="122">
        <f>VLOOKUP($A41,'ADR Raw Data'!$B$6:$BE$43,'ADR Raw Data'!J$1,FALSE)</f>
        <v>183.97949088233199</v>
      </c>
      <c r="Q41" s="122">
        <f>VLOOKUP($A41,'ADR Raw Data'!$B$6:$BE$43,'ADR Raw Data'!K$1,FALSE)</f>
        <v>163.32578236615501</v>
      </c>
      <c r="R41" s="123">
        <f>VLOOKUP($A41,'ADR Raw Data'!$B$6:$BE$43,'ADR Raw Data'!L$1,FALSE)</f>
        <v>173.01775020162199</v>
      </c>
      <c r="S41" s="122">
        <f>VLOOKUP($A41,'ADR Raw Data'!$B$6:$BE$43,'ADR Raw Data'!N$1,FALSE)</f>
        <v>141.49122997261901</v>
      </c>
      <c r="T41" s="122">
        <f>VLOOKUP($A41,'ADR Raw Data'!$B$6:$BE$43,'ADR Raw Data'!O$1,FALSE)</f>
        <v>141.496296069891</v>
      </c>
      <c r="U41" s="123">
        <f>VLOOKUP($A41,'ADR Raw Data'!$B$6:$BE$43,'ADR Raw Data'!P$1,FALSE)</f>
        <v>141.49384199190999</v>
      </c>
      <c r="V41" s="124">
        <f>VLOOKUP($A41,'ADR Raw Data'!$B$6:$BE$43,'ADR Raw Data'!R$1,FALSE)</f>
        <v>164.23439364944599</v>
      </c>
      <c r="X41" s="121">
        <f>VLOOKUP($A41,'RevPAR Raw Data'!$B$6:$BE$43,'RevPAR Raw Data'!G$1,FALSE)</f>
        <v>84.336769667675895</v>
      </c>
      <c r="Y41" s="122">
        <f>VLOOKUP($A41,'RevPAR Raw Data'!$B$6:$BE$43,'RevPAR Raw Data'!H$1,FALSE)</f>
        <v>130.297339715258</v>
      </c>
      <c r="Z41" s="122">
        <f>VLOOKUP($A41,'RevPAR Raw Data'!$B$6:$BE$43,'RevPAR Raw Data'!I$1,FALSE)</f>
        <v>154.72943145699699</v>
      </c>
      <c r="AA41" s="122">
        <f>VLOOKUP($A41,'RevPAR Raw Data'!$B$6:$BE$43,'RevPAR Raw Data'!J$1,FALSE)</f>
        <v>150.47142464877399</v>
      </c>
      <c r="AB41" s="122">
        <f>VLOOKUP($A41,'RevPAR Raw Data'!$B$6:$BE$43,'RevPAR Raw Data'!K$1,FALSE)</f>
        <v>121.69185307780501</v>
      </c>
      <c r="AC41" s="123">
        <f>VLOOKUP($A41,'RevPAR Raw Data'!$B$6:$BE$43,'RevPAR Raw Data'!L$1,FALSE)</f>
        <v>128.305363713302</v>
      </c>
      <c r="AD41" s="122">
        <f>VLOOKUP($A41,'RevPAR Raw Data'!$B$6:$BE$43,'RevPAR Raw Data'!N$1,FALSE)</f>
        <v>98.158526264317004</v>
      </c>
      <c r="AE41" s="122">
        <f>VLOOKUP($A41,'RevPAR Raw Data'!$B$6:$BE$43,'RevPAR Raw Data'!O$1,FALSE)</f>
        <v>104.479623855108</v>
      </c>
      <c r="AF41" s="123">
        <f>VLOOKUP($A41,'RevPAR Raw Data'!$B$6:$BE$43,'RevPAR Raw Data'!P$1,FALSE)</f>
        <v>101.319075059713</v>
      </c>
      <c r="AG41" s="124">
        <f>VLOOKUP($A41,'RevPAR Raw Data'!$B$6:$BE$43,'RevPAR Raw Data'!R$1,FALSE)</f>
        <v>120.594995526562</v>
      </c>
    </row>
    <row r="42" spans="1:33" x14ac:dyDescent="0.25">
      <c r="A42" s="101" t="s">
        <v>121</v>
      </c>
      <c r="B42" s="89">
        <f>(VLOOKUP($A41,'Occupancy Raw Data'!$B$8:$BE$51,'Occupancy Raw Data'!T$3,FALSE))/100</f>
        <v>2.9571449145451498E-2</v>
      </c>
      <c r="C42" s="90">
        <f>(VLOOKUP($A41,'Occupancy Raw Data'!$B$8:$BE$51,'Occupancy Raw Data'!U$3,FALSE))/100</f>
        <v>9.8341534944524408E-3</v>
      </c>
      <c r="D42" s="90">
        <f>(VLOOKUP($A41,'Occupancy Raw Data'!$B$8:$BE$51,'Occupancy Raw Data'!V$3,FALSE))/100</f>
        <v>1.1612404016308399E-3</v>
      </c>
      <c r="E42" s="90">
        <f>(VLOOKUP($A41,'Occupancy Raw Data'!$B$8:$BE$51,'Occupancy Raw Data'!W$3,FALSE))/100</f>
        <v>-5.4896079970514202E-3</v>
      </c>
      <c r="F42" s="90">
        <f>(VLOOKUP($A41,'Occupancy Raw Data'!$B$8:$BE$51,'Occupancy Raw Data'!X$3,FALSE))/100</f>
        <v>2.6875912944048997E-2</v>
      </c>
      <c r="G42" s="90">
        <f>(VLOOKUP($A41,'Occupancy Raw Data'!$B$8:$BE$51,'Occupancy Raw Data'!Y$3,FALSE))/100</f>
        <v>1.0821500645516E-2</v>
      </c>
      <c r="H42" s="91">
        <f>(VLOOKUP($A41,'Occupancy Raw Data'!$B$8:$BE$51,'Occupancy Raw Data'!AA$3,FALSE))/100</f>
        <v>1.57195373336423E-2</v>
      </c>
      <c r="I42" s="91">
        <f>(VLOOKUP($A41,'Occupancy Raw Data'!$B$8:$BE$51,'Occupancy Raw Data'!AB$3,FALSE))/100</f>
        <v>4.9673804937897303E-2</v>
      </c>
      <c r="J42" s="90">
        <f>(VLOOKUP($A41,'Occupancy Raw Data'!$B$8:$BE$51,'Occupancy Raw Data'!AC$3,FALSE))/100</f>
        <v>3.2946983256273897E-2</v>
      </c>
      <c r="K42" s="92">
        <f>(VLOOKUP($A41,'Occupancy Raw Data'!$B$8:$BE$51,'Occupancy Raw Data'!AE$3,FALSE))/100</f>
        <v>1.6911792037658E-2</v>
      </c>
      <c r="M42" s="89">
        <f>(VLOOKUP($A41,'ADR Raw Data'!$B$6:$BE$49,'ADR Raw Data'!T$1,FALSE))/100</f>
        <v>-1.33338587935401E-2</v>
      </c>
      <c r="N42" s="90">
        <f>(VLOOKUP($A41,'ADR Raw Data'!$B$6:$BE$49,'ADR Raw Data'!U$1,FALSE))/100</f>
        <v>1.45484593773981E-2</v>
      </c>
      <c r="O42" s="90">
        <f>(VLOOKUP($A41,'ADR Raw Data'!$B$6:$BE$49,'ADR Raw Data'!V$1,FALSE))/100</f>
        <v>2.7811941794587298E-2</v>
      </c>
      <c r="P42" s="90">
        <f>(VLOOKUP($A41,'ADR Raw Data'!$B$6:$BE$49,'ADR Raw Data'!W$1,FALSE))/100</f>
        <v>3.0666553298582099E-2</v>
      </c>
      <c r="Q42" s="90">
        <f>(VLOOKUP($A41,'ADR Raw Data'!$B$6:$BE$49,'ADR Raw Data'!X$1,FALSE))/100</f>
        <v>2.6723709269786601E-2</v>
      </c>
      <c r="R42" s="90">
        <f>(VLOOKUP($A41,'ADR Raw Data'!$B$6:$BE$49,'ADR Raw Data'!Y$1,FALSE))/100</f>
        <v>1.89915000547696E-2</v>
      </c>
      <c r="S42" s="91">
        <f>(VLOOKUP($A41,'ADR Raw Data'!$B$6:$BE$49,'ADR Raw Data'!AA$1,FALSE))/100</f>
        <v>-1.5395358533536599E-3</v>
      </c>
      <c r="T42" s="91">
        <f>(VLOOKUP($A41,'ADR Raw Data'!$B$6:$BE$49,'ADR Raw Data'!AB$1,FALSE))/100</f>
        <v>-1.41839276067493E-3</v>
      </c>
      <c r="U42" s="90">
        <f>(VLOOKUP($A41,'ADR Raw Data'!$B$6:$BE$49,'ADR Raw Data'!AC$1,FALSE))/100</f>
        <v>-1.47778009009978E-3</v>
      </c>
      <c r="V42" s="92">
        <f>(VLOOKUP($A41,'ADR Raw Data'!$B$6:$BE$49,'ADR Raw Data'!AE$1,FALSE))/100</f>
        <v>1.33050976176926E-2</v>
      </c>
      <c r="X42" s="89">
        <f>(VLOOKUP($A41,'RevPAR Raw Data'!$B$6:$BE$43,'RevPAR Raw Data'!T$1,FALSE))/100</f>
        <v>1.5843288824685598E-2</v>
      </c>
      <c r="Y42" s="90">
        <f>(VLOOKUP($A41,'RevPAR Raw Data'!$B$6:$BE$43,'RevPAR Raw Data'!U$1,FALSE))/100</f>
        <v>2.4525684654475702E-2</v>
      </c>
      <c r="Z42" s="90">
        <f>(VLOOKUP($A41,'RevPAR Raw Data'!$B$6:$BE$43,'RevPAR Raw Data'!V$1,FALSE))/100</f>
        <v>2.9005478546677899E-2</v>
      </c>
      <c r="AA42" s="90">
        <f>(VLOOKUP($A41,'RevPAR Raw Data'!$B$6:$BE$43,'RevPAR Raw Data'!W$1,FALSE))/100</f>
        <v>2.5008597945300699E-2</v>
      </c>
      <c r="AB42" s="90">
        <f>(VLOOKUP($A41,'RevPAR Raw Data'!$B$6:$BE$43,'RevPAR Raw Data'!X$1,FALSE))/100</f>
        <v>5.4317846297712497E-2</v>
      </c>
      <c r="AC42" s="90">
        <f>(VLOOKUP($A41,'RevPAR Raw Data'!$B$6:$BE$43,'RevPAR Raw Data'!Y$1,FALSE))/100</f>
        <v>3.00185172303877E-2</v>
      </c>
      <c r="AD42" s="91">
        <f>(VLOOKUP($A41,'RevPAR Raw Data'!$B$6:$BE$43,'RevPAR Raw Data'!AA$1,FALSE))/100</f>
        <v>1.4155800688965402E-2</v>
      </c>
      <c r="AE42" s="91">
        <f>(VLOOKUP($A41,'RevPAR Raw Data'!$B$6:$BE$43,'RevPAR Raw Data'!AB$1,FALSE))/100</f>
        <v>4.8184955211903302E-2</v>
      </c>
      <c r="AF42" s="90">
        <f>(VLOOKUP($A41,'RevPAR Raw Data'!$B$6:$BE$43,'RevPAR Raw Data'!AC$1,FALSE))/100</f>
        <v>3.14205147702891E-2</v>
      </c>
      <c r="AG42" s="92">
        <f>(VLOOKUP($A41,'RevPAR Raw Data'!$B$6:$BE$43,'RevPAR Raw Data'!AE$1,FALSE))/100</f>
        <v>3.0441902699301901E-2</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Data'!G$3,FALSE))/100</f>
        <v>0.460638739112401</v>
      </c>
      <c r="C44" s="118">
        <f>(VLOOKUP($A44,'Occupancy Raw Data'!$B$8:$BE$45,'Occupancy Raw Data'!H$3,FALSE))/100</f>
        <v>0.54591455827457402</v>
      </c>
      <c r="D44" s="118">
        <f>(VLOOKUP($A44,'Occupancy Raw Data'!$B$8:$BE$45,'Occupancy Raw Data'!I$3,FALSE))/100</f>
        <v>0.54549979261717096</v>
      </c>
      <c r="E44" s="118">
        <f>(VLOOKUP($A44,'Occupancy Raw Data'!$B$8:$BE$45,'Occupancy Raw Data'!J$3,FALSE))/100</f>
        <v>0.57793446702612994</v>
      </c>
      <c r="F44" s="118">
        <f>(VLOOKUP($A44,'Occupancy Raw Data'!$B$8:$BE$45,'Occupancy Raw Data'!K$3,FALSE))/100</f>
        <v>0.60681369321922296</v>
      </c>
      <c r="G44" s="119">
        <f>(VLOOKUP($A44,'Occupancy Raw Data'!$B$8:$BE$45,'Occupancy Raw Data'!L$3,FALSE))/100</f>
        <v>0.54745577419996005</v>
      </c>
      <c r="H44" s="99">
        <f>(VLOOKUP($A44,'Occupancy Raw Data'!$B$8:$BE$45,'Occupancy Raw Data'!N$3,FALSE))/100</f>
        <v>0.72802830809743202</v>
      </c>
      <c r="I44" s="99">
        <f>(VLOOKUP($A44,'Occupancy Raw Data'!$B$8:$BE$45,'Occupancy Raw Data'!O$3,FALSE))/100</f>
        <v>0.71066491112574004</v>
      </c>
      <c r="J44" s="119">
        <f>(VLOOKUP($A44,'Occupancy Raw Data'!$B$8:$BE$45,'Occupancy Raw Data'!P$3,FALSE))/100</f>
        <v>0.71934660961158603</v>
      </c>
      <c r="K44" s="120">
        <f>(VLOOKUP($A44,'Occupancy Raw Data'!$B$8:$BE$45,'Occupancy Raw Data'!R$3,FALSE))/100</f>
        <v>0.59679247956918102</v>
      </c>
      <c r="M44" s="121">
        <f>VLOOKUP($A44,'ADR Raw Data'!$B$6:$BE$43,'ADR Raw Data'!G$1,FALSE)</f>
        <v>93.201941292994704</v>
      </c>
      <c r="N44" s="122">
        <f>VLOOKUP($A44,'ADR Raw Data'!$B$6:$BE$43,'ADR Raw Data'!H$1,FALSE)</f>
        <v>96.153040571341705</v>
      </c>
      <c r="O44" s="122">
        <f>VLOOKUP($A44,'ADR Raw Data'!$B$6:$BE$43,'ADR Raw Data'!I$1,FALSE)</f>
        <v>96.969733880778506</v>
      </c>
      <c r="P44" s="122">
        <f>VLOOKUP($A44,'ADR Raw Data'!$B$6:$BE$43,'ADR Raw Data'!J$1,FALSE)</f>
        <v>97.2393009903832</v>
      </c>
      <c r="Q44" s="122">
        <f>VLOOKUP($A44,'ADR Raw Data'!$B$6:$BE$43,'ADR Raw Data'!K$1,FALSE)</f>
        <v>108.601494439924</v>
      </c>
      <c r="R44" s="123">
        <f>VLOOKUP($A44,'ADR Raw Data'!$B$6:$BE$43,'ADR Raw Data'!L$1,FALSE)</f>
        <v>98.826060936128997</v>
      </c>
      <c r="S44" s="122">
        <f>VLOOKUP($A44,'ADR Raw Data'!$B$6:$BE$43,'ADR Raw Data'!N$1,FALSE)</f>
        <v>133.226527636486</v>
      </c>
      <c r="T44" s="122">
        <f>VLOOKUP($A44,'ADR Raw Data'!$B$6:$BE$43,'ADR Raw Data'!O$1,FALSE)</f>
        <v>131.18606299212499</v>
      </c>
      <c r="U44" s="123">
        <f>VLOOKUP($A44,'ADR Raw Data'!$B$6:$BE$43,'ADR Raw Data'!P$1,FALSE)</f>
        <v>132.21860836240899</v>
      </c>
      <c r="V44" s="124">
        <f>VLOOKUP($A44,'ADR Raw Data'!$B$6:$BE$43,'ADR Raw Data'!R$1,FALSE)</f>
        <v>110.378716705584</v>
      </c>
      <c r="X44" s="121">
        <f>VLOOKUP($A44,'RevPAR Raw Data'!$B$6:$BE$43,'RevPAR Raw Data'!G$1,FALSE)</f>
        <v>42.932424720033097</v>
      </c>
      <c r="Y44" s="122">
        <f>VLOOKUP($A44,'RevPAR Raw Data'!$B$6:$BE$43,'RevPAR Raw Data'!H$1,FALSE)</f>
        <v>52.491344670261299</v>
      </c>
      <c r="Z44" s="122">
        <f>VLOOKUP($A44,'RevPAR Raw Data'!$B$6:$BE$43,'RevPAR Raw Data'!I$1,FALSE)</f>
        <v>52.896969722107002</v>
      </c>
      <c r="AA44" s="122">
        <f>VLOOKUP($A44,'RevPAR Raw Data'!$B$6:$BE$43,'RevPAR Raw Data'!J$1,FALSE)</f>
        <v>56.197943591870498</v>
      </c>
      <c r="AB44" s="122">
        <f>VLOOKUP($A44,'RevPAR Raw Data'!$B$6:$BE$43,'RevPAR Raw Data'!K$1,FALSE)</f>
        <v>65.900873930217202</v>
      </c>
      <c r="AC44" s="123">
        <f>VLOOKUP($A44,'RevPAR Raw Data'!$B$6:$BE$43,'RevPAR Raw Data'!L$1,FALSE)</f>
        <v>54.102897700920899</v>
      </c>
      <c r="AD44" s="122">
        <f>VLOOKUP($A44,'RevPAR Raw Data'!$B$6:$BE$43,'RevPAR Raw Data'!N$1,FALSE)</f>
        <v>96.992683508887396</v>
      </c>
      <c r="AE44" s="122">
        <f>VLOOKUP($A44,'RevPAR Raw Data'!$B$6:$BE$43,'RevPAR Raw Data'!O$1,FALSE)</f>
        <v>93.229331797235005</v>
      </c>
      <c r="AF44" s="123">
        <f>VLOOKUP($A44,'RevPAR Raw Data'!$B$6:$BE$43,'RevPAR Raw Data'!P$1,FALSE)</f>
        <v>95.111007653061193</v>
      </c>
      <c r="AG44" s="124">
        <f>VLOOKUP($A44,'RevPAR Raw Data'!$B$6:$BE$43,'RevPAR Raw Data'!R$1,FALSE)</f>
        <v>65.873188034389898</v>
      </c>
    </row>
    <row r="45" spans="1:33" x14ac:dyDescent="0.25">
      <c r="A45" s="101" t="s">
        <v>121</v>
      </c>
      <c r="B45" s="89">
        <f>(VLOOKUP($A44,'Occupancy Raw Data'!$B$8:$BE$51,'Occupancy Raw Data'!T$3,FALSE))/100</f>
        <v>6.42373788212387E-2</v>
      </c>
      <c r="C45" s="90">
        <f>(VLOOKUP($A44,'Occupancy Raw Data'!$B$8:$BE$51,'Occupancy Raw Data'!U$3,FALSE))/100</f>
        <v>3.83165432479265E-2</v>
      </c>
      <c r="D45" s="90">
        <f>(VLOOKUP($A44,'Occupancy Raw Data'!$B$8:$BE$51,'Occupancy Raw Data'!V$3,FALSE))/100</f>
        <v>8.1782906581831798E-4</v>
      </c>
      <c r="E45" s="90">
        <f>(VLOOKUP($A44,'Occupancy Raw Data'!$B$8:$BE$51,'Occupancy Raw Data'!W$3,FALSE))/100</f>
        <v>1.6866182838980001E-3</v>
      </c>
      <c r="F45" s="90">
        <f>(VLOOKUP($A44,'Occupancy Raw Data'!$B$8:$BE$51,'Occupancy Raw Data'!X$3,FALSE))/100</f>
        <v>-1.6669867915952999E-2</v>
      </c>
      <c r="G45" s="90">
        <f>(VLOOKUP($A44,'Occupancy Raw Data'!$B$8:$BE$51,'Occupancy Raw Data'!Y$3,FALSE))/100</f>
        <v>1.4563435881515801E-2</v>
      </c>
      <c r="H45" s="91">
        <f>(VLOOKUP($A44,'Occupancy Raw Data'!$B$8:$BE$51,'Occupancy Raw Data'!AA$3,FALSE))/100</f>
        <v>2.6732788191677299E-2</v>
      </c>
      <c r="I45" s="91">
        <f>(VLOOKUP($A44,'Occupancy Raw Data'!$B$8:$BE$51,'Occupancy Raw Data'!AB$3,FALSE))/100</f>
        <v>2.6620042932093E-2</v>
      </c>
      <c r="J45" s="90">
        <f>(VLOOKUP($A44,'Occupancy Raw Data'!$B$8:$BE$51,'Occupancy Raw Data'!AC$3,FALSE))/100</f>
        <v>2.6677092820797797E-2</v>
      </c>
      <c r="K45" s="92">
        <f>(VLOOKUP($A44,'Occupancy Raw Data'!$B$8:$BE$51,'Occupancy Raw Data'!AE$3,FALSE))/100</f>
        <v>1.9008898878837398E-2</v>
      </c>
      <c r="M45" s="89">
        <f>(VLOOKUP($A44,'ADR Raw Data'!$B$6:$BE$49,'ADR Raw Data'!T$1,FALSE))/100</f>
        <v>-1.81192017509723E-2</v>
      </c>
      <c r="N45" s="90">
        <f>(VLOOKUP($A44,'ADR Raw Data'!$B$6:$BE$49,'ADR Raw Data'!U$1,FALSE))/100</f>
        <v>8.24335638230109E-4</v>
      </c>
      <c r="O45" s="90">
        <f>(VLOOKUP($A44,'ADR Raw Data'!$B$6:$BE$49,'ADR Raw Data'!V$1,FALSE))/100</f>
        <v>-7.1827066964258003E-3</v>
      </c>
      <c r="P45" s="90">
        <f>(VLOOKUP($A44,'ADR Raw Data'!$B$6:$BE$49,'ADR Raw Data'!W$1,FALSE))/100</f>
        <v>-2.3241693377826798E-2</v>
      </c>
      <c r="Q45" s="90">
        <f>(VLOOKUP($A44,'ADR Raw Data'!$B$6:$BE$49,'ADR Raw Data'!X$1,FALSE))/100</f>
        <v>1.2701862254376599E-2</v>
      </c>
      <c r="R45" s="90">
        <f>(VLOOKUP($A44,'ADR Raw Data'!$B$6:$BE$49,'ADR Raw Data'!Y$1,FALSE))/100</f>
        <v>-6.9139774935024299E-3</v>
      </c>
      <c r="S45" s="91">
        <f>(VLOOKUP($A44,'ADR Raw Data'!$B$6:$BE$49,'ADR Raw Data'!AA$1,FALSE))/100</f>
        <v>4.0082881889248599E-2</v>
      </c>
      <c r="T45" s="91">
        <f>(VLOOKUP($A44,'ADR Raw Data'!$B$6:$BE$49,'ADR Raw Data'!AB$1,FALSE))/100</f>
        <v>1.9984287165687901E-2</v>
      </c>
      <c r="U45" s="90">
        <f>(VLOOKUP($A44,'ADR Raw Data'!$B$6:$BE$49,'ADR Raw Data'!AC$1,FALSE))/100</f>
        <v>3.0134260132438299E-2</v>
      </c>
      <c r="V45" s="92">
        <f>(VLOOKUP($A44,'ADR Raw Data'!$B$6:$BE$49,'ADR Raw Data'!AE$1,FALSE))/100</f>
        <v>9.1238056800532503E-3</v>
      </c>
      <c r="X45" s="89">
        <f>(VLOOKUP($A44,'RevPAR Raw Data'!$B$6:$BE$43,'RevPAR Raw Data'!T$1,FALSE))/100</f>
        <v>4.4954247043450704E-2</v>
      </c>
      <c r="Y45" s="90">
        <f>(VLOOKUP($A44,'RevPAR Raw Data'!$B$6:$BE$43,'RevPAR Raw Data'!U$1,FALSE))/100</f>
        <v>3.9172464578289698E-2</v>
      </c>
      <c r="Z45" s="90">
        <f>(VLOOKUP($A44,'RevPAR Raw Data'!$B$6:$BE$43,'RevPAR Raw Data'!V$1,FALSE))/100</f>
        <v>-6.3707518569150598E-3</v>
      </c>
      <c r="AA45" s="90">
        <f>(VLOOKUP($A44,'RevPAR Raw Data'!$B$6:$BE$43,'RevPAR Raw Data'!W$1,FALSE))/100</f>
        <v>-2.15942749589286E-2</v>
      </c>
      <c r="AB45" s="90">
        <f>(VLOOKUP($A44,'RevPAR Raw Data'!$B$6:$BE$43,'RevPAR Raw Data'!X$1,FALSE))/100</f>
        <v>-4.1797440276435298E-3</v>
      </c>
      <c r="AC45" s="90">
        <f>(VLOOKUP($A44,'RevPAR Raw Data'!$B$6:$BE$43,'RevPAR Raw Data'!Y$1,FALSE))/100</f>
        <v>7.5487671201005802E-3</v>
      </c>
      <c r="AD45" s="91">
        <f>(VLOOKUP($A44,'RevPAR Raw Data'!$B$6:$BE$43,'RevPAR Raw Data'!AA$1,FALSE))/100</f>
        <v>6.7887197272583202E-2</v>
      </c>
      <c r="AE45" s="91">
        <f>(VLOOKUP($A44,'RevPAR Raw Data'!$B$6:$BE$43,'RevPAR Raw Data'!AB$1,FALSE))/100</f>
        <v>4.7136312680098803E-2</v>
      </c>
      <c r="AF45" s="90">
        <f>(VLOOKUP($A44,'RevPAR Raw Data'!$B$6:$BE$43,'RevPAR Raw Data'!AC$1,FALSE))/100</f>
        <v>5.7615247407875297E-2</v>
      </c>
      <c r="AG45" s="92">
        <f>(VLOOKUP($A44,'RevPAR Raw Data'!$B$6:$BE$43,'RevPAR Raw Data'!AE$1,FALSE))/100</f>
        <v>2.8306138058452997E-2</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Data'!G$3,FALSE))/100</f>
        <v>0.48612036420164301</v>
      </c>
      <c r="C47" s="118">
        <f>(VLOOKUP($A47,'Occupancy Raw Data'!$B$8:$BE$45,'Occupancy Raw Data'!H$3,FALSE))/100</f>
        <v>0.65356429047301701</v>
      </c>
      <c r="D47" s="118">
        <f>(VLOOKUP($A47,'Occupancy Raw Data'!$B$8:$BE$45,'Occupancy Raw Data'!I$3,FALSE))/100</f>
        <v>0.69709082833666403</v>
      </c>
      <c r="E47" s="118">
        <f>(VLOOKUP($A47,'Occupancy Raw Data'!$B$8:$BE$45,'Occupancy Raw Data'!J$3,FALSE))/100</f>
        <v>0.68665334221630003</v>
      </c>
      <c r="F47" s="118">
        <f>(VLOOKUP($A47,'Occupancy Raw Data'!$B$8:$BE$45,'Occupancy Raw Data'!K$3,FALSE))/100</f>
        <v>0.63579835665112094</v>
      </c>
      <c r="G47" s="119">
        <f>(VLOOKUP($A47,'Occupancy Raw Data'!$B$8:$BE$45,'Occupancy Raw Data'!L$3,FALSE))/100</f>
        <v>0.63184543637574897</v>
      </c>
      <c r="H47" s="99">
        <f>(VLOOKUP($A47,'Occupancy Raw Data'!$B$8:$BE$45,'Occupancy Raw Data'!N$3,FALSE))/100</f>
        <v>0.65267599378192298</v>
      </c>
      <c r="I47" s="99">
        <f>(VLOOKUP($A47,'Occupancy Raw Data'!$B$8:$BE$45,'Occupancy Raw Data'!O$3,FALSE))/100</f>
        <v>0.68554297135243103</v>
      </c>
      <c r="J47" s="119">
        <f>(VLOOKUP($A47,'Occupancy Raw Data'!$B$8:$BE$45,'Occupancy Raw Data'!P$3,FALSE))/100</f>
        <v>0.66910948256717706</v>
      </c>
      <c r="K47" s="120">
        <f>(VLOOKUP($A47,'Occupancy Raw Data'!$B$8:$BE$45,'Occupancy Raw Data'!R$3,FALSE))/100</f>
        <v>0.64249230671615709</v>
      </c>
      <c r="M47" s="121">
        <f>VLOOKUP($A47,'ADR Raw Data'!$B$6:$BE$43,'ADR Raw Data'!G$1,FALSE)</f>
        <v>98.651612608497004</v>
      </c>
      <c r="N47" s="122">
        <f>VLOOKUP($A47,'ADR Raw Data'!$B$6:$BE$43,'ADR Raw Data'!H$1,FALSE)</f>
        <v>114.766758409785</v>
      </c>
      <c r="O47" s="122">
        <f>VLOOKUP($A47,'ADR Raw Data'!$B$6:$BE$43,'ADR Raw Data'!I$1,FALSE)</f>
        <v>115.88477540618</v>
      </c>
      <c r="P47" s="122">
        <f>VLOOKUP($A47,'ADR Raw Data'!$B$6:$BE$43,'ADR Raw Data'!J$1,FALSE)</f>
        <v>111.396465071151</v>
      </c>
      <c r="Q47" s="122">
        <f>VLOOKUP($A47,'ADR Raw Data'!$B$6:$BE$43,'ADR Raw Data'!K$1,FALSE)</f>
        <v>109.95998952148</v>
      </c>
      <c r="R47" s="123">
        <f>VLOOKUP($A47,'ADR Raw Data'!$B$6:$BE$43,'ADR Raw Data'!L$1,FALSE)</f>
        <v>110.833866160551</v>
      </c>
      <c r="S47" s="122">
        <f>VLOOKUP($A47,'ADR Raw Data'!$B$6:$BE$43,'ADR Raw Data'!N$1,FALSE)</f>
        <v>118.552443007825</v>
      </c>
      <c r="T47" s="122">
        <f>VLOOKUP($A47,'ADR Raw Data'!$B$6:$BE$43,'ADR Raw Data'!O$1,FALSE)</f>
        <v>118.496375121477</v>
      </c>
      <c r="U47" s="123">
        <f>VLOOKUP($A47,'ADR Raw Data'!$B$6:$BE$43,'ADR Raw Data'!P$1,FALSE)</f>
        <v>118.523720544307</v>
      </c>
      <c r="V47" s="124">
        <f>VLOOKUP($A47,'ADR Raw Data'!$B$6:$BE$43,'ADR Raw Data'!R$1,FALSE)</f>
        <v>113.121988939364</v>
      </c>
      <c r="X47" s="121">
        <f>VLOOKUP($A47,'RevPAR Raw Data'!$B$6:$BE$43,'RevPAR Raw Data'!G$1,FALSE)</f>
        <v>47.956557850322</v>
      </c>
      <c r="Y47" s="122">
        <f>VLOOKUP($A47,'RevPAR Raw Data'!$B$6:$BE$43,'RevPAR Raw Data'!H$1,FALSE)</f>
        <v>75.007455029979994</v>
      </c>
      <c r="Z47" s="122">
        <f>VLOOKUP($A47,'RevPAR Raw Data'!$B$6:$BE$43,'RevPAR Raw Data'!I$1,FALSE)</f>
        <v>80.782214079502495</v>
      </c>
      <c r="AA47" s="122">
        <f>VLOOKUP($A47,'RevPAR Raw Data'!$B$6:$BE$43,'RevPAR Raw Data'!J$1,FALSE)</f>
        <v>76.490755052187396</v>
      </c>
      <c r="AB47" s="122">
        <f>VLOOKUP($A47,'RevPAR Raw Data'!$B$6:$BE$43,'RevPAR Raw Data'!K$1,FALSE)</f>
        <v>69.912380635132095</v>
      </c>
      <c r="AC47" s="123">
        <f>VLOOKUP($A47,'RevPAR Raw Data'!$B$6:$BE$43,'RevPAR Raw Data'!L$1,FALSE)</f>
        <v>70.029872529424793</v>
      </c>
      <c r="AD47" s="122">
        <f>VLOOKUP($A47,'RevPAR Raw Data'!$B$6:$BE$43,'RevPAR Raw Data'!N$1,FALSE)</f>
        <v>77.376333555407498</v>
      </c>
      <c r="AE47" s="122">
        <f>VLOOKUP($A47,'RevPAR Raw Data'!$B$6:$BE$43,'RevPAR Raw Data'!O$1,FALSE)</f>
        <v>81.2343570952698</v>
      </c>
      <c r="AF47" s="123">
        <f>VLOOKUP($A47,'RevPAR Raw Data'!$B$6:$BE$43,'RevPAR Raw Data'!P$1,FALSE)</f>
        <v>79.305345325338607</v>
      </c>
      <c r="AG47" s="124">
        <f>VLOOKUP($A47,'RevPAR Raw Data'!$B$6:$BE$43,'RevPAR Raw Data'!R$1,FALSE)</f>
        <v>72.680007613971597</v>
      </c>
    </row>
    <row r="48" spans="1:33" x14ac:dyDescent="0.25">
      <c r="A48" s="101" t="s">
        <v>121</v>
      </c>
      <c r="B48" s="89">
        <f>(VLOOKUP($A47,'Occupancy Raw Data'!$B$8:$BE$51,'Occupancy Raw Data'!T$3,FALSE))/100</f>
        <v>3.6472848598098399E-2</v>
      </c>
      <c r="C48" s="90">
        <f>(VLOOKUP($A47,'Occupancy Raw Data'!$B$8:$BE$51,'Occupancy Raw Data'!U$3,FALSE))/100</f>
        <v>5.2223687609620699E-2</v>
      </c>
      <c r="D48" s="90">
        <f>(VLOOKUP($A47,'Occupancy Raw Data'!$B$8:$BE$51,'Occupancy Raw Data'!V$3,FALSE))/100</f>
        <v>8.1036377398685994E-2</v>
      </c>
      <c r="E48" s="90">
        <f>(VLOOKUP($A47,'Occupancy Raw Data'!$B$8:$BE$51,'Occupancy Raw Data'!W$3,FALSE))/100</f>
        <v>2.7086811039831099E-2</v>
      </c>
      <c r="F48" s="90">
        <f>(VLOOKUP($A47,'Occupancy Raw Data'!$B$8:$BE$51,'Occupancy Raw Data'!X$3,FALSE))/100</f>
        <v>2.4007939256626601E-2</v>
      </c>
      <c r="G48" s="90">
        <f>(VLOOKUP($A47,'Occupancy Raw Data'!$B$8:$BE$51,'Occupancy Raw Data'!Y$3,FALSE))/100</f>
        <v>4.4575271251433096E-2</v>
      </c>
      <c r="H48" s="91">
        <f>(VLOOKUP($A47,'Occupancy Raw Data'!$B$8:$BE$51,'Occupancy Raw Data'!AA$3,FALSE))/100</f>
        <v>-9.4627244053730811E-2</v>
      </c>
      <c r="I48" s="91">
        <f>(VLOOKUP($A47,'Occupancy Raw Data'!$B$8:$BE$51,'Occupancy Raw Data'!AB$3,FALSE))/100</f>
        <v>-4.3741631315861396E-2</v>
      </c>
      <c r="J48" s="90">
        <f>(VLOOKUP($A47,'Occupancy Raw Data'!$B$8:$BE$51,'Occupancy Raw Data'!AC$3,FALSE))/100</f>
        <v>-6.9255054453493503E-2</v>
      </c>
      <c r="K48" s="92">
        <f>(VLOOKUP($A47,'Occupancy Raw Data'!$B$8:$BE$51,'Occupancy Raw Data'!AE$3,FALSE))/100</f>
        <v>7.8973426416863602E-3</v>
      </c>
      <c r="M48" s="89">
        <f>(VLOOKUP($A47,'ADR Raw Data'!$B$6:$BE$49,'ADR Raw Data'!T$1,FALSE))/100</f>
        <v>3.2458947327774601E-2</v>
      </c>
      <c r="N48" s="90">
        <f>(VLOOKUP($A47,'ADR Raw Data'!$B$6:$BE$49,'ADR Raw Data'!U$1,FALSE))/100</f>
        <v>8.7672459147185508E-2</v>
      </c>
      <c r="O48" s="90">
        <f>(VLOOKUP($A47,'ADR Raw Data'!$B$6:$BE$49,'ADR Raw Data'!V$1,FALSE))/100</f>
        <v>8.0329434368468497E-2</v>
      </c>
      <c r="P48" s="90">
        <f>(VLOOKUP($A47,'ADR Raw Data'!$B$6:$BE$49,'ADR Raw Data'!W$1,FALSE))/100</f>
        <v>2.7434532833799402E-2</v>
      </c>
      <c r="Q48" s="90">
        <f>(VLOOKUP($A47,'ADR Raw Data'!$B$6:$BE$49,'ADR Raw Data'!X$1,FALSE))/100</f>
        <v>1.2935390995219601E-3</v>
      </c>
      <c r="R48" s="90">
        <f>(VLOOKUP($A47,'ADR Raw Data'!$B$6:$BE$49,'ADR Raw Data'!Y$1,FALSE))/100</f>
        <v>4.6890557409332699E-2</v>
      </c>
      <c r="S48" s="91">
        <f>(VLOOKUP($A47,'ADR Raw Data'!$B$6:$BE$49,'ADR Raw Data'!AA$1,FALSE))/100</f>
        <v>-1.8940798391626702E-2</v>
      </c>
      <c r="T48" s="91">
        <f>(VLOOKUP($A47,'ADR Raw Data'!$B$6:$BE$49,'ADR Raw Data'!AB$1,FALSE))/100</f>
        <v>-1.0766143792188501E-2</v>
      </c>
      <c r="U48" s="90">
        <f>(VLOOKUP($A47,'ADR Raw Data'!$B$6:$BE$49,'ADR Raw Data'!AC$1,FALSE))/100</f>
        <v>-1.4889109370403299E-2</v>
      </c>
      <c r="V48" s="92">
        <f>(VLOOKUP($A47,'ADR Raw Data'!$B$6:$BE$49,'ADR Raw Data'!AE$1,FALSE))/100</f>
        <v>2.3504643285702901E-2</v>
      </c>
      <c r="X48" s="89">
        <f>(VLOOKUP($A47,'RevPAR Raw Data'!$B$6:$BE$43,'RevPAR Raw Data'!T$1,FALSE))/100</f>
        <v>7.0115666197412607E-2</v>
      </c>
      <c r="Y48" s="90">
        <f>(VLOOKUP($A47,'RevPAR Raw Data'!$B$6:$BE$43,'RevPAR Raw Data'!U$1,FALSE))/100</f>
        <v>0.14447472587527599</v>
      </c>
      <c r="Z48" s="90">
        <f>(VLOOKUP($A47,'RevPAR Raw Data'!$B$6:$BE$43,'RevPAR Raw Data'!V$1,FALSE))/100</f>
        <v>0.16787541812686002</v>
      </c>
      <c r="AA48" s="90">
        <f>(VLOOKUP($A47,'RevPAR Raw Data'!$B$6:$BE$43,'RevPAR Raw Data'!W$1,FALSE))/100</f>
        <v>5.5264457880465703E-2</v>
      </c>
      <c r="AB48" s="90">
        <f>(VLOOKUP($A47,'RevPAR Raw Data'!$B$6:$BE$43,'RevPAR Raw Data'!X$1,FALSE))/100</f>
        <v>2.5332533564276002E-2</v>
      </c>
      <c r="AC48" s="90">
        <f>(VLOOKUP($A47,'RevPAR Raw Data'!$B$6:$BE$43,'RevPAR Raw Data'!Y$1,FALSE))/100</f>
        <v>9.3555987976417704E-2</v>
      </c>
      <c r="AD48" s="91">
        <f>(VLOOKUP($A47,'RevPAR Raw Data'!$B$6:$BE$43,'RevPAR Raw Data'!AA$1,FALSE))/100</f>
        <v>-0.11177572689338</v>
      </c>
      <c r="AE48" s="91">
        <f>(VLOOKUP($A47,'RevPAR Raw Data'!$B$6:$BE$43,'RevPAR Raw Data'!AB$1,FALSE))/100</f>
        <v>-5.40368464155985E-2</v>
      </c>
      <c r="AF48" s="90">
        <f>(VLOOKUP($A47,'RevPAR Raw Data'!$B$6:$BE$43,'RevPAR Raw Data'!AC$1,FALSE))/100</f>
        <v>-8.311301774368561E-2</v>
      </c>
      <c r="AG48" s="92">
        <f>(VLOOKUP($A47,'RevPAR Raw Data'!$B$6:$BE$43,'RevPAR Raw Data'!AE$1,FALSE))/100</f>
        <v>3.1587610149087002E-2</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Data'!G$3,FALSE))/100</f>
        <v>0.47483240540847604</v>
      </c>
      <c r="C50" s="118">
        <f>(VLOOKUP($A50,'Occupancy Raw Data'!$B$8:$BE$45,'Occupancy Raw Data'!H$3,FALSE))/100</f>
        <v>0.54130212475855</v>
      </c>
      <c r="D50" s="118">
        <f>(VLOOKUP($A50,'Occupancy Raw Data'!$B$8:$BE$45,'Occupancy Raw Data'!I$3,FALSE))/100</f>
        <v>0.55902738325190304</v>
      </c>
      <c r="E50" s="118">
        <f>(VLOOKUP($A50,'Occupancy Raw Data'!$B$8:$BE$45,'Occupancy Raw Data'!J$3,FALSE))/100</f>
        <v>0.59811385069878398</v>
      </c>
      <c r="F50" s="118">
        <f>(VLOOKUP($A50,'Occupancy Raw Data'!$B$8:$BE$45,'Occupancy Raw Data'!K$3,FALSE))/100</f>
        <v>0.60629473923417698</v>
      </c>
      <c r="G50" s="119">
        <f>(VLOOKUP($A50,'Occupancy Raw Data'!$B$8:$BE$45,'Occupancy Raw Data'!L$3,FALSE))/100</f>
        <v>0.55591410067037794</v>
      </c>
      <c r="H50" s="99">
        <f>(VLOOKUP($A50,'Occupancy Raw Data'!$B$8:$BE$45,'Occupancy Raw Data'!N$3,FALSE))/100</f>
        <v>0.66276559481877007</v>
      </c>
      <c r="I50" s="99">
        <f>(VLOOKUP($A50,'Occupancy Raw Data'!$B$8:$BE$45,'Occupancy Raw Data'!O$3,FALSE))/100</f>
        <v>0.66390182933757502</v>
      </c>
      <c r="J50" s="119">
        <f>(VLOOKUP($A50,'Occupancy Raw Data'!$B$8:$BE$45,'Occupancy Raw Data'!P$3,FALSE))/100</f>
        <v>0.66333371207817193</v>
      </c>
      <c r="K50" s="120">
        <f>(VLOOKUP($A50,'Occupancy Raw Data'!$B$8:$BE$45,'Occupancy Raw Data'!R$3,FALSE))/100</f>
        <v>0.58660541821546197</v>
      </c>
      <c r="M50" s="121">
        <f>VLOOKUP($A50,'ADR Raw Data'!$B$6:$BE$43,'ADR Raw Data'!G$1,FALSE)</f>
        <v>104.16116056472799</v>
      </c>
      <c r="N50" s="122">
        <f>VLOOKUP($A50,'ADR Raw Data'!$B$6:$BE$43,'ADR Raw Data'!H$1,FALSE)</f>
        <v>108.571721242653</v>
      </c>
      <c r="O50" s="122">
        <f>VLOOKUP($A50,'ADR Raw Data'!$B$6:$BE$43,'ADR Raw Data'!I$1,FALSE)</f>
        <v>112.15533739837301</v>
      </c>
      <c r="P50" s="122">
        <f>VLOOKUP($A50,'ADR Raw Data'!$B$6:$BE$43,'ADR Raw Data'!J$1,FALSE)</f>
        <v>109.202501899696</v>
      </c>
      <c r="Q50" s="122">
        <f>VLOOKUP($A50,'ADR Raw Data'!$B$6:$BE$43,'ADR Raw Data'!K$1,FALSE)</f>
        <v>116.247709895052</v>
      </c>
      <c r="R50" s="123">
        <f>VLOOKUP($A50,'ADR Raw Data'!$B$6:$BE$43,'ADR Raw Data'!L$1,FALSE)</f>
        <v>110.34906511875</v>
      </c>
      <c r="S50" s="122">
        <f>VLOOKUP($A50,'ADR Raw Data'!$B$6:$BE$43,'ADR Raw Data'!N$1,FALSE)</f>
        <v>138.93765643750999</v>
      </c>
      <c r="T50" s="122">
        <f>VLOOKUP($A50,'ADR Raw Data'!$B$6:$BE$43,'ADR Raw Data'!O$1,FALSE)</f>
        <v>138.08465172000601</v>
      </c>
      <c r="U50" s="123">
        <f>VLOOKUP($A50,'ADR Raw Data'!$B$6:$BE$43,'ADR Raw Data'!P$1,FALSE)</f>
        <v>138.510788797533</v>
      </c>
      <c r="V50" s="124">
        <f>VLOOKUP($A50,'ADR Raw Data'!$B$6:$BE$43,'ADR Raw Data'!R$1,FALSE)</f>
        <v>119.447719914773</v>
      </c>
      <c r="X50" s="121">
        <f>VLOOKUP($A50,'RevPAR Raw Data'!$B$6:$BE$43,'RevPAR Raw Data'!G$1,FALSE)</f>
        <v>49.459094421088501</v>
      </c>
      <c r="Y50" s="122">
        <f>VLOOKUP($A50,'RevPAR Raw Data'!$B$6:$BE$43,'RevPAR Raw Data'!H$1,FALSE)</f>
        <v>58.770103397341202</v>
      </c>
      <c r="Z50" s="122">
        <f>VLOOKUP($A50,'RevPAR Raw Data'!$B$6:$BE$43,'RevPAR Raw Data'!I$1,FALSE)</f>
        <v>62.697904783547301</v>
      </c>
      <c r="AA50" s="122">
        <f>VLOOKUP($A50,'RevPAR Raw Data'!$B$6:$BE$43,'RevPAR Raw Data'!J$1,FALSE)</f>
        <v>65.315528917168507</v>
      </c>
      <c r="AB50" s="122">
        <f>VLOOKUP($A50,'RevPAR Raw Data'!$B$6:$BE$43,'RevPAR Raw Data'!K$1,FALSE)</f>
        <v>70.480374957391206</v>
      </c>
      <c r="AC50" s="123">
        <f>VLOOKUP($A50,'RevPAR Raw Data'!$B$6:$BE$43,'RevPAR Raw Data'!L$1,FALSE)</f>
        <v>61.344601295307299</v>
      </c>
      <c r="AD50" s="122">
        <f>VLOOKUP($A50,'RevPAR Raw Data'!$B$6:$BE$43,'RevPAR Raw Data'!N$1,FALSE)</f>
        <v>92.083098511532697</v>
      </c>
      <c r="AE50" s="122">
        <f>VLOOKUP($A50,'RevPAR Raw Data'!$B$6:$BE$43,'RevPAR Raw Data'!O$1,FALSE)</f>
        <v>91.6746528803545</v>
      </c>
      <c r="AF50" s="123">
        <f>VLOOKUP($A50,'RevPAR Raw Data'!$B$6:$BE$43,'RevPAR Raw Data'!P$1,FALSE)</f>
        <v>91.878875695943606</v>
      </c>
      <c r="AG50" s="124">
        <f>VLOOKUP($A50,'RevPAR Raw Data'!$B$6:$BE$43,'RevPAR Raw Data'!R$1,FALSE)</f>
        <v>70.068679695489095</v>
      </c>
    </row>
    <row r="51" spans="1:33" x14ac:dyDescent="0.25">
      <c r="A51" s="101" t="s">
        <v>121</v>
      </c>
      <c r="B51" s="89">
        <f>(VLOOKUP($A50,'Occupancy Raw Data'!$B$8:$BE$51,'Occupancy Raw Data'!T$3,FALSE))/100</f>
        <v>9.22264918748813E-2</v>
      </c>
      <c r="C51" s="90">
        <f>(VLOOKUP($A50,'Occupancy Raw Data'!$B$8:$BE$51,'Occupancy Raw Data'!U$3,FALSE))/100</f>
        <v>2.7374114868151798E-2</v>
      </c>
      <c r="D51" s="90">
        <f>(VLOOKUP($A50,'Occupancy Raw Data'!$B$8:$BE$51,'Occupancy Raw Data'!V$3,FALSE))/100</f>
        <v>-1.4207586874530999E-2</v>
      </c>
      <c r="E51" s="90">
        <f>(VLOOKUP($A50,'Occupancy Raw Data'!$B$8:$BE$51,'Occupancy Raw Data'!W$3,FALSE))/100</f>
        <v>-1.1028322196737099E-2</v>
      </c>
      <c r="F51" s="90">
        <f>(VLOOKUP($A50,'Occupancy Raw Data'!$B$8:$BE$51,'Occupancy Raw Data'!X$3,FALSE))/100</f>
        <v>1.29910200715665E-2</v>
      </c>
      <c r="G51" s="90">
        <f>(VLOOKUP($A50,'Occupancy Raw Data'!$B$8:$BE$51,'Occupancy Raw Data'!Y$3,FALSE))/100</f>
        <v>1.7410639906182902E-2</v>
      </c>
      <c r="H51" s="91">
        <f>(VLOOKUP($A50,'Occupancy Raw Data'!$B$8:$BE$51,'Occupancy Raw Data'!AA$3,FALSE))/100</f>
        <v>-4.7145583345536896E-2</v>
      </c>
      <c r="I51" s="91">
        <f>(VLOOKUP($A50,'Occupancy Raw Data'!$B$8:$BE$51,'Occupancy Raw Data'!AB$3,FALSE))/100</f>
        <v>4.7638041262385099E-2</v>
      </c>
      <c r="J51" s="90">
        <f>(VLOOKUP($A50,'Occupancy Raw Data'!$B$8:$BE$51,'Occupancy Raw Data'!AC$3,FALSE))/100</f>
        <v>-1.9587024168694401E-3</v>
      </c>
      <c r="K51" s="92">
        <f>(VLOOKUP($A50,'Occupancy Raw Data'!$B$8:$BE$51,'Occupancy Raw Data'!AE$3,FALSE))/100</f>
        <v>1.1070979963046901E-2</v>
      </c>
      <c r="M51" s="89">
        <f>(VLOOKUP($A50,'ADR Raw Data'!$B$6:$BE$49,'ADR Raw Data'!T$1,FALSE))/100</f>
        <v>-8.7181896862023305E-3</v>
      </c>
      <c r="N51" s="90">
        <f>(VLOOKUP($A50,'ADR Raw Data'!$B$6:$BE$49,'ADR Raw Data'!U$1,FALSE))/100</f>
        <v>4.4612674675563201E-2</v>
      </c>
      <c r="O51" s="90">
        <f>(VLOOKUP($A50,'ADR Raw Data'!$B$6:$BE$49,'ADR Raw Data'!V$1,FALSE))/100</f>
        <v>5.7581402815982799E-2</v>
      </c>
      <c r="P51" s="90">
        <f>(VLOOKUP($A50,'ADR Raw Data'!$B$6:$BE$49,'ADR Raw Data'!W$1,FALSE))/100</f>
        <v>3.9006996537933901E-2</v>
      </c>
      <c r="Q51" s="90">
        <f>(VLOOKUP($A50,'ADR Raw Data'!$B$6:$BE$49,'ADR Raw Data'!X$1,FALSE))/100</f>
        <v>4.6154278960722606E-2</v>
      </c>
      <c r="R51" s="90">
        <f>(VLOOKUP($A50,'ADR Raw Data'!$B$6:$BE$49,'ADR Raw Data'!Y$1,FALSE))/100</f>
        <v>3.7233204222570697E-2</v>
      </c>
      <c r="S51" s="91">
        <f>(VLOOKUP($A50,'ADR Raw Data'!$B$6:$BE$49,'ADR Raw Data'!AA$1,FALSE))/100</f>
        <v>-8.4354867506098788E-2</v>
      </c>
      <c r="T51" s="91">
        <f>(VLOOKUP($A50,'ADR Raw Data'!$B$6:$BE$49,'ADR Raw Data'!AB$1,FALSE))/100</f>
        <v>-3.34664948247533E-2</v>
      </c>
      <c r="U51" s="90">
        <f>(VLOOKUP($A50,'ADR Raw Data'!$B$6:$BE$49,'ADR Raw Data'!AC$1,FALSE))/100</f>
        <v>-6.0994974944640699E-2</v>
      </c>
      <c r="V51" s="92">
        <f>(VLOOKUP($A50,'ADR Raw Data'!$B$6:$BE$49,'ADR Raw Data'!AE$1,FALSE))/100</f>
        <v>-3.3289240235167602E-3</v>
      </c>
      <c r="X51" s="89">
        <f>(VLOOKUP($A50,'RevPAR Raw Data'!$B$6:$BE$43,'RevPAR Raw Data'!T$1,FALSE))/100</f>
        <v>8.2704254138420696E-2</v>
      </c>
      <c r="Y51" s="90">
        <f>(VLOOKUP($A50,'RevPAR Raw Data'!$B$6:$BE$43,'RevPAR Raw Data'!U$1,FALSE))/100</f>
        <v>7.320802202485939E-2</v>
      </c>
      <c r="Z51" s="90">
        <f>(VLOOKUP($A50,'RevPAR Raw Data'!$B$6:$BE$43,'RevPAR Raw Data'!V$1,FALSE))/100</f>
        <v>4.2555723158586398E-2</v>
      </c>
      <c r="AA51" s="90">
        <f>(VLOOKUP($A50,'RevPAR Raw Data'!$B$6:$BE$43,'RevPAR Raw Data'!W$1,FALSE))/100</f>
        <v>2.7548492615449401E-2</v>
      </c>
      <c r="AB51" s="90">
        <f>(VLOOKUP($A50,'RevPAR Raw Data'!$B$6:$BE$43,'RevPAR Raw Data'!X$1,FALSE))/100</f>
        <v>5.9744890196656603E-2</v>
      </c>
      <c r="AC51" s="90">
        <f>(VLOOKUP($A50,'RevPAR Raw Data'!$B$6:$BE$43,'RevPAR Raw Data'!Y$1,FALSE))/100</f>
        <v>5.5292098040026195E-2</v>
      </c>
      <c r="AD51" s="91">
        <f>(VLOOKUP($A50,'RevPAR Raw Data'!$B$6:$BE$43,'RevPAR Raw Data'!AA$1,FALSE))/100</f>
        <v>-0.127523491415025</v>
      </c>
      <c r="AE51" s="91">
        <f>(VLOOKUP($A50,'RevPAR Raw Data'!$B$6:$BE$43,'RevPAR Raw Data'!AB$1,FALSE))/100</f>
        <v>1.25772681762627E-2</v>
      </c>
      <c r="AF51" s="90">
        <f>(VLOOKUP($A50,'RevPAR Raw Data'!$B$6:$BE$43,'RevPAR Raw Data'!AC$1,FALSE))/100</f>
        <v>-6.2834206356669198E-2</v>
      </c>
      <c r="AG51" s="92">
        <f>(VLOOKUP($A50,'RevPAR Raw Data'!$B$6:$BE$43,'RevPAR Raw Data'!AE$1,FALSE))/100</f>
        <v>7.7052014883672902E-3</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Data'!G$3,FALSE))/100</f>
        <v>0.44832041343669199</v>
      </c>
      <c r="C53" s="118">
        <f>(VLOOKUP($A53,'Occupancy Raw Data'!$B$8:$BE$45,'Occupancy Raw Data'!H$3,FALSE))/100</f>
        <v>0.56718346253229901</v>
      </c>
      <c r="D53" s="118">
        <f>(VLOOKUP($A53,'Occupancy Raw Data'!$B$8:$BE$45,'Occupancy Raw Data'!I$3,FALSE))/100</f>
        <v>0.59496124031007702</v>
      </c>
      <c r="E53" s="118">
        <f>(VLOOKUP($A53,'Occupancy Raw Data'!$B$8:$BE$45,'Occupancy Raw Data'!J$3,FALSE))/100</f>
        <v>0.57881136950904299</v>
      </c>
      <c r="F53" s="118">
        <f>(VLOOKUP($A53,'Occupancy Raw Data'!$B$8:$BE$45,'Occupancy Raw Data'!K$3,FALSE))/100</f>
        <v>0.55167958656330696</v>
      </c>
      <c r="G53" s="119">
        <f>(VLOOKUP($A53,'Occupancy Raw Data'!$B$8:$BE$45,'Occupancy Raw Data'!L$3,FALSE))/100</f>
        <v>0.54819121447028396</v>
      </c>
      <c r="H53" s="99">
        <f>(VLOOKUP($A53,'Occupancy Raw Data'!$B$8:$BE$45,'Occupancy Raw Data'!N$3,FALSE))/100</f>
        <v>0.60852713178294504</v>
      </c>
      <c r="I53" s="99">
        <f>(VLOOKUP($A53,'Occupancy Raw Data'!$B$8:$BE$45,'Occupancy Raw Data'!O$3,FALSE))/100</f>
        <v>0.56912144702842293</v>
      </c>
      <c r="J53" s="119">
        <f>(VLOOKUP($A53,'Occupancy Raw Data'!$B$8:$BE$45,'Occupancy Raw Data'!P$3,FALSE))/100</f>
        <v>0.58882428940568399</v>
      </c>
      <c r="K53" s="120">
        <f>(VLOOKUP($A53,'Occupancy Raw Data'!$B$8:$BE$45,'Occupancy Raw Data'!R$3,FALSE))/100</f>
        <v>0.55980066445182697</v>
      </c>
      <c r="M53" s="121">
        <f>VLOOKUP($A53,'ADR Raw Data'!$B$6:$BE$43,'ADR Raw Data'!G$1,FALSE)</f>
        <v>86.153890489913493</v>
      </c>
      <c r="N53" s="122">
        <f>VLOOKUP($A53,'ADR Raw Data'!$B$6:$BE$43,'ADR Raw Data'!H$1,FALSE)</f>
        <v>87.576287015945297</v>
      </c>
      <c r="O53" s="122">
        <f>VLOOKUP($A53,'ADR Raw Data'!$B$6:$BE$43,'ADR Raw Data'!I$1,FALSE)</f>
        <v>88.593637350705706</v>
      </c>
      <c r="P53" s="122">
        <f>VLOOKUP($A53,'ADR Raw Data'!$B$6:$BE$43,'ADR Raw Data'!J$1,FALSE)</f>
        <v>86.782299107142805</v>
      </c>
      <c r="Q53" s="122">
        <f>VLOOKUP($A53,'ADR Raw Data'!$B$6:$BE$43,'ADR Raw Data'!K$1,FALSE)</f>
        <v>90.547822014051505</v>
      </c>
      <c r="R53" s="123">
        <f>VLOOKUP($A53,'ADR Raw Data'!$B$6:$BE$43,'ADR Raw Data'!L$1,FALSE)</f>
        <v>87.994885694084303</v>
      </c>
      <c r="S53" s="122">
        <f>VLOOKUP($A53,'ADR Raw Data'!$B$6:$BE$43,'ADR Raw Data'!N$1,FALSE)</f>
        <v>93.376549893842807</v>
      </c>
      <c r="T53" s="122">
        <f>VLOOKUP($A53,'ADR Raw Data'!$B$6:$BE$43,'ADR Raw Data'!O$1,FALSE)</f>
        <v>92.451282633371093</v>
      </c>
      <c r="U53" s="123">
        <f>VLOOKUP($A53,'ADR Raw Data'!$B$6:$BE$43,'ADR Raw Data'!P$1,FALSE)</f>
        <v>92.929396599012605</v>
      </c>
      <c r="V53" s="124">
        <f>VLOOKUP($A53,'ADR Raw Data'!$B$6:$BE$43,'ADR Raw Data'!R$1,FALSE)</f>
        <v>89.477842070557202</v>
      </c>
      <c r="X53" s="121">
        <f>VLOOKUP($A53,'RevPAR Raw Data'!$B$6:$BE$43,'RevPAR Raw Data'!G$1,FALSE)</f>
        <v>38.624547803617503</v>
      </c>
      <c r="Y53" s="122">
        <f>VLOOKUP($A53,'RevPAR Raw Data'!$B$6:$BE$43,'RevPAR Raw Data'!H$1,FALSE)</f>
        <v>49.671821705426296</v>
      </c>
      <c r="Z53" s="122">
        <f>VLOOKUP($A53,'RevPAR Raw Data'!$B$6:$BE$43,'RevPAR Raw Data'!I$1,FALSE)</f>
        <v>52.709780361757097</v>
      </c>
      <c r="AA53" s="122">
        <f>VLOOKUP($A53,'RevPAR Raw Data'!$B$6:$BE$43,'RevPAR Raw Data'!J$1,FALSE)</f>
        <v>50.2305813953488</v>
      </c>
      <c r="AB53" s="122">
        <f>VLOOKUP($A53,'RevPAR Raw Data'!$B$6:$BE$43,'RevPAR Raw Data'!K$1,FALSE)</f>
        <v>49.953385012919803</v>
      </c>
      <c r="AC53" s="123">
        <f>VLOOKUP($A53,'RevPAR Raw Data'!$B$6:$BE$43,'RevPAR Raw Data'!L$1,FALSE)</f>
        <v>48.2380232558139</v>
      </c>
      <c r="AD53" s="122">
        <f>VLOOKUP($A53,'RevPAR Raw Data'!$B$6:$BE$43,'RevPAR Raw Data'!N$1,FALSE)</f>
        <v>56.822164082687301</v>
      </c>
      <c r="AE53" s="122">
        <f>VLOOKUP($A53,'RevPAR Raw Data'!$B$6:$BE$43,'RevPAR Raw Data'!O$1,FALSE)</f>
        <v>52.6160077519379</v>
      </c>
      <c r="AF53" s="123">
        <f>VLOOKUP($A53,'RevPAR Raw Data'!$B$6:$BE$43,'RevPAR Raw Data'!P$1,FALSE)</f>
        <v>54.719085917312597</v>
      </c>
      <c r="AG53" s="124">
        <f>VLOOKUP($A53,'RevPAR Raw Data'!$B$6:$BE$43,'RevPAR Raw Data'!R$1,FALSE)</f>
        <v>50.089755444813498</v>
      </c>
    </row>
    <row r="54" spans="1:33" x14ac:dyDescent="0.25">
      <c r="A54" s="101" t="s">
        <v>121</v>
      </c>
      <c r="B54" s="89">
        <f>(VLOOKUP($A53,'Occupancy Raw Data'!$B$8:$BE$51,'Occupancy Raw Data'!T$3,FALSE))/100</f>
        <v>0.23707664884135402</v>
      </c>
      <c r="C54" s="90">
        <f>(VLOOKUP($A53,'Occupancy Raw Data'!$B$8:$BE$51,'Occupancy Raw Data'!U$3,FALSE))/100</f>
        <v>0.18010752688172002</v>
      </c>
      <c r="D54" s="90">
        <f>(VLOOKUP($A53,'Occupancy Raw Data'!$B$8:$BE$51,'Occupancy Raw Data'!V$3,FALSE))/100</f>
        <v>0.196103896103896</v>
      </c>
      <c r="E54" s="90">
        <f>(VLOOKUP($A53,'Occupancy Raw Data'!$B$8:$BE$51,'Occupancy Raw Data'!W$3,FALSE))/100</f>
        <v>0.111662531017369</v>
      </c>
      <c r="F54" s="90">
        <f>(VLOOKUP($A53,'Occupancy Raw Data'!$B$8:$BE$51,'Occupancy Raw Data'!X$3,FALSE))/100</f>
        <v>0.165075034106412</v>
      </c>
      <c r="G54" s="90">
        <f>(VLOOKUP($A53,'Occupancy Raw Data'!$B$8:$BE$51,'Occupancy Raw Data'!Y$3,FALSE))/100</f>
        <v>0.17404537908135001</v>
      </c>
      <c r="H54" s="91">
        <f>(VLOOKUP($A53,'Occupancy Raw Data'!$B$8:$BE$51,'Occupancy Raw Data'!AA$3,FALSE))/100</f>
        <v>0.134939759036144</v>
      </c>
      <c r="I54" s="91">
        <f>(VLOOKUP($A53,'Occupancy Raw Data'!$B$8:$BE$51,'Occupancy Raw Data'!AB$3,FALSE))/100</f>
        <v>0.19215155615696802</v>
      </c>
      <c r="J54" s="90">
        <f>(VLOOKUP($A53,'Occupancy Raw Data'!$B$8:$BE$51,'Occupancy Raw Data'!AC$3,FALSE))/100</f>
        <v>0.16188655194391299</v>
      </c>
      <c r="K54" s="92">
        <f>(VLOOKUP($A53,'Occupancy Raw Data'!$B$8:$BE$51,'Occupancy Raw Data'!AE$3,FALSE))/100</f>
        <v>0.17036465367547698</v>
      </c>
      <c r="M54" s="89">
        <f>(VLOOKUP($A53,'ADR Raw Data'!$B$6:$BE$49,'ADR Raw Data'!T$1,FALSE))/100</f>
        <v>4.3392556042490503E-2</v>
      </c>
      <c r="N54" s="90">
        <f>(VLOOKUP($A53,'ADR Raw Data'!$B$6:$BE$49,'ADR Raw Data'!U$1,FALSE))/100</f>
        <v>5.5447772862632708E-3</v>
      </c>
      <c r="O54" s="90">
        <f>(VLOOKUP($A53,'ADR Raw Data'!$B$6:$BE$49,'ADR Raw Data'!V$1,FALSE))/100</f>
        <v>2.0495000903456601E-2</v>
      </c>
      <c r="P54" s="90">
        <f>(VLOOKUP($A53,'ADR Raw Data'!$B$6:$BE$49,'ADR Raw Data'!W$1,FALSE))/100</f>
        <v>-1.5608022279503999E-2</v>
      </c>
      <c r="Q54" s="90">
        <f>(VLOOKUP($A53,'ADR Raw Data'!$B$6:$BE$49,'ADR Raw Data'!X$1,FALSE))/100</f>
        <v>2.9715422863053301E-2</v>
      </c>
      <c r="R54" s="90">
        <f>(VLOOKUP($A53,'ADR Raw Data'!$B$6:$BE$49,'ADR Raw Data'!Y$1,FALSE))/100</f>
        <v>1.44663997917463E-2</v>
      </c>
      <c r="S54" s="91">
        <f>(VLOOKUP($A53,'ADR Raw Data'!$B$6:$BE$49,'ADR Raw Data'!AA$1,FALSE))/100</f>
        <v>-5.7534178931925702E-2</v>
      </c>
      <c r="T54" s="91">
        <f>(VLOOKUP($A53,'ADR Raw Data'!$B$6:$BE$49,'ADR Raw Data'!AB$1,FALSE))/100</f>
        <v>-2.8675648953826197E-2</v>
      </c>
      <c r="U54" s="90">
        <f>(VLOOKUP($A53,'ADR Raw Data'!$B$6:$BE$49,'ADR Raw Data'!AC$1,FALSE))/100</f>
        <v>-4.4346628972726301E-2</v>
      </c>
      <c r="V54" s="92">
        <f>(VLOOKUP($A53,'ADR Raw Data'!$B$6:$BE$49,'ADR Raw Data'!AE$1,FALSE))/100</f>
        <v>-4.9077140464743405E-3</v>
      </c>
      <c r="X54" s="89">
        <f>(VLOOKUP($A53,'RevPAR Raw Data'!$B$6:$BE$43,'RevPAR Raw Data'!T$1,FALSE))/100</f>
        <v>0.290756566655059</v>
      </c>
      <c r="Y54" s="90">
        <f>(VLOOKUP($A53,'RevPAR Raw Data'!$B$6:$BE$43,'RevPAR Raw Data'!U$1,FALSE))/100</f>
        <v>0.186650960292122</v>
      </c>
      <c r="Z54" s="90">
        <f>(VLOOKUP($A53,'RevPAR Raw Data'!$B$6:$BE$43,'RevPAR Raw Data'!V$1,FALSE))/100</f>
        <v>0.220618046535173</v>
      </c>
      <c r="AA54" s="90">
        <f>(VLOOKUP($A53,'RevPAR Raw Data'!$B$6:$BE$43,'RevPAR Raw Data'!W$1,FALSE))/100</f>
        <v>9.4311677465960711E-2</v>
      </c>
      <c r="AB54" s="90">
        <f>(VLOOKUP($A53,'RevPAR Raw Data'!$B$6:$BE$43,'RevPAR Raw Data'!X$1,FALSE))/100</f>
        <v>0.19969573141207</v>
      </c>
      <c r="AC54" s="90">
        <f>(VLOOKUP($A53,'RevPAR Raw Data'!$B$6:$BE$43,'RevPAR Raw Data'!Y$1,FALSE))/100</f>
        <v>0.19102958890879301</v>
      </c>
      <c r="AD54" s="91">
        <f>(VLOOKUP($A53,'RevPAR Raw Data'!$B$6:$BE$43,'RevPAR Raw Data'!AA$1,FALSE))/100</f>
        <v>6.9641931862802306E-2</v>
      </c>
      <c r="AE54" s="91">
        <f>(VLOOKUP($A53,'RevPAR Raw Data'!$B$6:$BE$43,'RevPAR Raw Data'!AB$1,FALSE))/100</f>
        <v>0.15796583663285302</v>
      </c>
      <c r="AF54" s="90">
        <f>(VLOOKUP($A53,'RevPAR Raw Data'!$B$6:$BE$43,'RevPAR Raw Data'!AC$1,FALSE))/100</f>
        <v>0.11036080011645601</v>
      </c>
      <c r="AG54" s="92">
        <f>(VLOOKUP($A53,'RevPAR Raw Data'!$B$6:$BE$43,'RevPAR Raw Data'!AE$1,FALSE))/100</f>
        <v>0.16462083862513702</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Data'!G$3,FALSE))/100</f>
        <v>0.46042378673957601</v>
      </c>
      <c r="C56" s="118">
        <f>(VLOOKUP($A56,'Occupancy Raw Data'!$B$8:$BE$45,'Occupancy Raw Data'!H$3,FALSE))/100</f>
        <v>0.56062884483937092</v>
      </c>
      <c r="D56" s="118">
        <f>(VLOOKUP($A56,'Occupancy Raw Data'!$B$8:$BE$45,'Occupancy Raw Data'!I$3,FALSE))/100</f>
        <v>0.63513328776486599</v>
      </c>
      <c r="E56" s="118">
        <f>(VLOOKUP($A56,'Occupancy Raw Data'!$B$8:$BE$45,'Occupancy Raw Data'!J$3,FALSE))/100</f>
        <v>0.65659603554340296</v>
      </c>
      <c r="F56" s="118">
        <f>(VLOOKUP($A56,'Occupancy Raw Data'!$B$8:$BE$45,'Occupancy Raw Data'!K$3,FALSE))/100</f>
        <v>0.64333561175666398</v>
      </c>
      <c r="G56" s="118">
        <f>(VLOOKUP($A56,'Occupancy Raw Data'!$B$8:$BE$45,'Occupancy Raw Data'!L$3,FALSE))/100</f>
        <v>0.59122351332877598</v>
      </c>
      <c r="H56" s="99">
        <f>(VLOOKUP($A56,'Occupancy Raw Data'!$B$8:$BE$45,'Occupancy Raw Data'!N$3,FALSE))/100</f>
        <v>0.67956254272043692</v>
      </c>
      <c r="I56" s="99">
        <f>(VLOOKUP($A56,'Occupancy Raw Data'!$B$8:$BE$45,'Occupancy Raw Data'!O$3,FALSE))/100</f>
        <v>0.66725905673274</v>
      </c>
      <c r="J56" s="118">
        <f>(VLOOKUP($A56,'Occupancy Raw Data'!$B$8:$BE$45,'Occupancy Raw Data'!P$3,FALSE))/100</f>
        <v>0.67341079972658902</v>
      </c>
      <c r="K56" s="141">
        <f>(VLOOKUP($A56,'Occupancy Raw Data'!$B$8:$BE$45,'Occupancy Raw Data'!R$3,FALSE))/100</f>
        <v>0.61470559515672196</v>
      </c>
      <c r="M56" s="121">
        <f>VLOOKUP($A56,'ADR Raw Data'!$B$6:$BE$43,'ADR Raw Data'!G$1,FALSE)</f>
        <v>111.090899643705</v>
      </c>
      <c r="N56" s="122">
        <f>VLOOKUP($A56,'ADR Raw Data'!$B$6:$BE$43,'ADR Raw Data'!H$1,FALSE)</f>
        <v>117.58392831016801</v>
      </c>
      <c r="O56" s="122">
        <f>VLOOKUP($A56,'ADR Raw Data'!$B$6:$BE$43,'ADR Raw Data'!I$1,FALSE)</f>
        <v>121.14210073181199</v>
      </c>
      <c r="P56" s="122">
        <f>VLOOKUP($A56,'ADR Raw Data'!$B$6:$BE$43,'ADR Raw Data'!J$1,FALSE)</f>
        <v>129.17249011034701</v>
      </c>
      <c r="Q56" s="122">
        <f>VLOOKUP($A56,'ADR Raw Data'!$B$6:$BE$43,'ADR Raw Data'!K$1,FALSE)</f>
        <v>133.32855291117701</v>
      </c>
      <c r="R56" s="123">
        <f>VLOOKUP($A56,'ADR Raw Data'!$B$6:$BE$43,'ADR Raw Data'!L$1,FALSE)</f>
        <v>123.33757306696199</v>
      </c>
      <c r="S56" s="122">
        <f>VLOOKUP($A56,'ADR Raw Data'!$B$6:$BE$43,'ADR Raw Data'!N$1,FALSE)</f>
        <v>153.11045061355799</v>
      </c>
      <c r="T56" s="122">
        <f>VLOOKUP($A56,'ADR Raw Data'!$B$6:$BE$43,'ADR Raw Data'!O$1,FALSE)</f>
        <v>148.15049375128001</v>
      </c>
      <c r="U56" s="123">
        <f>VLOOKUP($A56,'ADR Raw Data'!$B$6:$BE$43,'ADR Raw Data'!P$1,FALSE)</f>
        <v>150.65312728379999</v>
      </c>
      <c r="V56" s="124">
        <f>VLOOKUP($A56,'ADR Raw Data'!$B$6:$BE$43,'ADR Raw Data'!R$1,FALSE)</f>
        <v>131.88735195069199</v>
      </c>
      <c r="X56" s="121">
        <f>VLOOKUP($A56,'RevPAR Raw Data'!$B$6:$BE$43,'RevPAR Raw Data'!G$1,FALSE)</f>
        <v>51.1488926862611</v>
      </c>
      <c r="Y56" s="122">
        <f>VLOOKUP($A56,'RevPAR Raw Data'!$B$6:$BE$43,'RevPAR Raw Data'!H$1,FALSE)</f>
        <v>65.920941900204994</v>
      </c>
      <c r="Z56" s="122">
        <f>VLOOKUP($A56,'RevPAR Raw Data'!$B$6:$BE$43,'RevPAR Raw Data'!I$1,FALSE)</f>
        <v>76.941380724538604</v>
      </c>
      <c r="AA56" s="122">
        <f>VLOOKUP($A56,'RevPAR Raw Data'!$B$6:$BE$43,'RevPAR Raw Data'!J$1,FALSE)</f>
        <v>84.814144907723801</v>
      </c>
      <c r="AB56" s="122">
        <f>VLOOKUP($A56,'RevPAR Raw Data'!$B$6:$BE$43,'RevPAR Raw Data'!K$1,FALSE)</f>
        <v>85.7750061517429</v>
      </c>
      <c r="AC56" s="123">
        <f>VLOOKUP($A56,'RevPAR Raw Data'!$B$6:$BE$43,'RevPAR Raw Data'!L$1,FALSE)</f>
        <v>72.920073274094307</v>
      </c>
      <c r="AD56" s="122">
        <f>VLOOKUP($A56,'RevPAR Raw Data'!$B$6:$BE$43,'RevPAR Raw Data'!N$1,FALSE)</f>
        <v>104.04812713602099</v>
      </c>
      <c r="AE56" s="122">
        <f>VLOOKUP($A56,'RevPAR Raw Data'!$B$6:$BE$43,'RevPAR Raw Data'!O$1,FALSE)</f>
        <v>98.854758714969194</v>
      </c>
      <c r="AF56" s="123">
        <f>VLOOKUP($A56,'RevPAR Raw Data'!$B$6:$BE$43,'RevPAR Raw Data'!P$1,FALSE)</f>
        <v>101.451442925495</v>
      </c>
      <c r="AG56" s="124">
        <f>VLOOKUP($A56,'RevPAR Raw Data'!$B$6:$BE$43,'RevPAR Raw Data'!R$1,FALSE)</f>
        <v>81.071893174494605</v>
      </c>
    </row>
    <row r="57" spans="1:33" ht="16" thickBot="1" x14ac:dyDescent="0.3">
      <c r="A57" s="105" t="s">
        <v>121</v>
      </c>
      <c r="B57" s="95">
        <f>(VLOOKUP($A56,'Occupancy Raw Data'!$B$8:$BE$51,'Occupancy Raw Data'!T$3,FALSE))/100</f>
        <v>7.2225930680359401E-2</v>
      </c>
      <c r="C57" s="96">
        <f>(VLOOKUP($A56,'Occupancy Raw Data'!$B$8:$BE$51,'Occupancy Raw Data'!U$3,FALSE))/100</f>
        <v>4.3582832829409099E-2</v>
      </c>
      <c r="D57" s="96">
        <f>(VLOOKUP($A56,'Occupancy Raw Data'!$B$8:$BE$51,'Occupancy Raw Data'!V$3,FALSE))/100</f>
        <v>4.23702223100254E-3</v>
      </c>
      <c r="E57" s="96">
        <f>(VLOOKUP($A56,'Occupancy Raw Data'!$B$8:$BE$51,'Occupancy Raw Data'!W$3,FALSE))/100</f>
        <v>2.5339468073167898E-3</v>
      </c>
      <c r="F57" s="96">
        <f>(VLOOKUP($A56,'Occupancy Raw Data'!$B$8:$BE$51,'Occupancy Raw Data'!X$3,FALSE))/100</f>
        <v>2.2852201551836902E-2</v>
      </c>
      <c r="G57" s="96">
        <f>(VLOOKUP($A56,'Occupancy Raw Data'!$B$8:$BE$51,'Occupancy Raw Data'!Y$3,FALSE))/100</f>
        <v>2.5369721227262797E-2</v>
      </c>
      <c r="H57" s="97">
        <f>(VLOOKUP($A56,'Occupancy Raw Data'!$B$8:$BE$51,'Occupancy Raw Data'!AA$3,FALSE))/100</f>
        <v>-8.4866812508042691E-3</v>
      </c>
      <c r="I57" s="97">
        <f>(VLOOKUP($A56,'Occupancy Raw Data'!$B$8:$BE$51,'Occupancy Raw Data'!AB$3,FALSE))/100</f>
        <v>4.5796039672391702E-2</v>
      </c>
      <c r="J57" s="96">
        <f>(VLOOKUP($A56,'Occupancy Raw Data'!$B$8:$BE$51,'Occupancy Raw Data'!AC$3,FALSE))/100</f>
        <v>1.76838106662668E-2</v>
      </c>
      <c r="K57" s="98">
        <f>(VLOOKUP($A56,'Occupancy Raw Data'!$B$8:$BE$51,'Occupancy Raw Data'!AE$3,FALSE))/100</f>
        <v>2.2951575872154902E-2</v>
      </c>
      <c r="M57" s="95">
        <f>(VLOOKUP($A56,'ADR Raw Data'!$B$6:$BE$49,'ADR Raw Data'!T$1,FALSE))/100</f>
        <v>9.5589765570604807E-2</v>
      </c>
      <c r="N57" s="96">
        <f>(VLOOKUP($A56,'ADR Raw Data'!$B$6:$BE$49,'ADR Raw Data'!U$1,FALSE))/100</f>
        <v>0.124059107325713</v>
      </c>
      <c r="O57" s="96">
        <f>(VLOOKUP($A56,'ADR Raw Data'!$B$6:$BE$49,'ADR Raw Data'!V$1,FALSE))/100</f>
        <v>7.3107938004905892E-2</v>
      </c>
      <c r="P57" s="96">
        <f>(VLOOKUP($A56,'ADR Raw Data'!$B$6:$BE$49,'ADR Raw Data'!W$1,FALSE))/100</f>
        <v>9.7969281923273602E-2</v>
      </c>
      <c r="Q57" s="96">
        <f>(VLOOKUP($A56,'ADR Raw Data'!$B$6:$BE$49,'ADR Raw Data'!X$1,FALSE))/100</f>
        <v>0.126550314869675</v>
      </c>
      <c r="R57" s="96">
        <f>(VLOOKUP($A56,'ADR Raw Data'!$B$6:$BE$49,'ADR Raw Data'!Y$1,FALSE))/100</f>
        <v>0.102147236632744</v>
      </c>
      <c r="S57" s="97">
        <f>(VLOOKUP($A56,'ADR Raw Data'!$B$6:$BE$49,'ADR Raw Data'!AA$1,FALSE))/100</f>
        <v>8.0466777549768304E-2</v>
      </c>
      <c r="T57" s="97">
        <f>(VLOOKUP($A56,'ADR Raw Data'!$B$6:$BE$49,'ADR Raw Data'!AB$1,FALSE))/100</f>
        <v>4.5465813285999301E-2</v>
      </c>
      <c r="U57" s="96">
        <f>(VLOOKUP($A56,'ADR Raw Data'!$B$6:$BE$49,'ADR Raw Data'!AC$1,FALSE))/100</f>
        <v>6.3126163974126404E-2</v>
      </c>
      <c r="V57" s="98">
        <f>(VLOOKUP($A56,'ADR Raw Data'!$B$6:$BE$49,'ADR Raw Data'!AE$1,FALSE))/100</f>
        <v>8.7437986670768506E-2</v>
      </c>
      <c r="X57" s="95">
        <f>(VLOOKUP($A56,'RevPAR Raw Data'!$B$6:$BE$43,'RevPAR Raw Data'!T$1,FALSE))/100</f>
        <v>0.17471975603281797</v>
      </c>
      <c r="Y57" s="96">
        <f>(VLOOKUP($A56,'RevPAR Raw Data'!$B$6:$BE$43,'RevPAR Raw Data'!U$1,FALSE))/100</f>
        <v>0.17304878749066399</v>
      </c>
      <c r="Z57" s="96">
        <f>(VLOOKUP($A56,'RevPAR Raw Data'!$B$6:$BE$43,'RevPAR Raw Data'!V$1,FALSE))/100</f>
        <v>7.7654720194497998E-2</v>
      </c>
      <c r="AA57" s="96">
        <f>(VLOOKUP($A56,'RevPAR Raw Data'!$B$6:$BE$43,'RevPAR Raw Data'!W$1,FALSE))/100</f>
        <v>0.100751477679735</v>
      </c>
      <c r="AB57" s="96">
        <f>(VLOOKUP($A56,'RevPAR Raw Data'!$B$6:$BE$43,'RevPAR Raw Data'!X$1,FALSE))/100</f>
        <v>0.152294469723362</v>
      </c>
      <c r="AC57" s="96">
        <f>(VLOOKUP($A56,'RevPAR Raw Data'!$B$6:$BE$43,'RevPAR Raw Data'!Y$1,FALSE))/100</f>
        <v>0.13010840477751501</v>
      </c>
      <c r="AD57" s="97">
        <f>(VLOOKUP($A56,'RevPAR Raw Data'!$B$6:$BE$43,'RevPAR Raw Data'!AA$1,FALSE))/100</f>
        <v>7.1297200406619798E-2</v>
      </c>
      <c r="AE57" s="97">
        <f>(VLOOKUP($A56,'RevPAR Raw Data'!$B$6:$BE$43,'RevPAR Raw Data'!AB$1,FALSE))/100</f>
        <v>9.3344007147374203E-2</v>
      </c>
      <c r="AF57" s="96">
        <f>(VLOOKUP($A56,'RevPAR Raw Data'!$B$6:$BE$43,'RevPAR Raw Data'!AC$1,FALSE))/100</f>
        <v>8.1926285772199292E-2</v>
      </c>
      <c r="AG57" s="98">
        <f>(VLOOKUP($A56,'RevPAR Raw Data'!$B$6:$BE$43,'RevPAR Raw Data'!AE$1,FALSE))/100</f>
        <v>0.112396402128106</v>
      </c>
    </row>
    <row r="58" spans="1:33" x14ac:dyDescent="0.25">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Data'!G$3,FALSE))/100</f>
        <v>0.58796645555185101</v>
      </c>
      <c r="C59" s="118">
        <f>(VLOOKUP($A59,'Occupancy Raw Data'!$B$8:$BE$45,'Occupancy Raw Data'!H$3,FALSE))/100</f>
        <v>0.75910980894401603</v>
      </c>
      <c r="D59" s="118">
        <f>(VLOOKUP($A59,'Occupancy Raw Data'!$B$8:$BE$45,'Occupancy Raw Data'!I$3,FALSE))/100</f>
        <v>0.83104089545430593</v>
      </c>
      <c r="E59" s="118">
        <f>(VLOOKUP($A59,'Occupancy Raw Data'!$B$8:$BE$45,'Occupancy Raw Data'!J$3,FALSE))/100</f>
        <v>0.81072474955700902</v>
      </c>
      <c r="F59" s="118">
        <f>(VLOOKUP($A59,'Occupancy Raw Data'!$B$8:$BE$45,'Occupancy Raw Data'!K$3,FALSE))/100</f>
        <v>0.71244883470212306</v>
      </c>
      <c r="G59" s="119">
        <f>(VLOOKUP($A59,'Occupancy Raw Data'!$B$8:$BE$45,'Occupancy Raw Data'!L$3,FALSE))/100</f>
        <v>0.74025361219331198</v>
      </c>
      <c r="H59" s="99">
        <f>(VLOOKUP($A59,'Occupancy Raw Data'!$B$8:$BE$45,'Occupancy Raw Data'!N$3,FALSE))/100</f>
        <v>0.67229667546081595</v>
      </c>
      <c r="I59" s="99">
        <f>(VLOOKUP($A59,'Occupancy Raw Data'!$B$8:$BE$45,'Occupancy Raw Data'!O$3,FALSE))/100</f>
        <v>0.72466715165964002</v>
      </c>
      <c r="J59" s="119">
        <f>(VLOOKUP($A59,'Occupancy Raw Data'!$B$8:$BE$45,'Occupancy Raw Data'!P$3,FALSE))/100</f>
        <v>0.69848191356022793</v>
      </c>
      <c r="K59" s="120">
        <f>(VLOOKUP($A59,'Occupancy Raw Data'!$B$8:$BE$45,'Occupancy Raw Data'!R$3,FALSE))/100</f>
        <v>0.72831327942475199</v>
      </c>
      <c r="M59" s="121">
        <f>VLOOKUP($A59,'ADR Raw Data'!$B$6:$BE$43,'ADR Raw Data'!G$1,FALSE)</f>
        <v>190.47067927849901</v>
      </c>
      <c r="N59" s="122">
        <f>VLOOKUP($A59,'ADR Raw Data'!$B$6:$BE$43,'ADR Raw Data'!H$1,FALSE)</f>
        <v>232.183994823023</v>
      </c>
      <c r="O59" s="122">
        <f>VLOOKUP($A59,'ADR Raw Data'!$B$6:$BE$43,'ADR Raw Data'!I$1,FALSE)</f>
        <v>253.28658950568399</v>
      </c>
      <c r="P59" s="122">
        <f>VLOOKUP($A59,'ADR Raw Data'!$B$6:$BE$43,'ADR Raw Data'!J$1,FALSE)</f>
        <v>238.708102487529</v>
      </c>
      <c r="Q59" s="122">
        <f>VLOOKUP($A59,'ADR Raw Data'!$B$6:$BE$43,'ADR Raw Data'!K$1,FALSE)</f>
        <v>201.31276032183399</v>
      </c>
      <c r="R59" s="123">
        <f>VLOOKUP($A59,'ADR Raw Data'!$B$6:$BE$43,'ADR Raw Data'!L$1,FALSE)</f>
        <v>225.77864807609299</v>
      </c>
      <c r="S59" s="122">
        <f>VLOOKUP($A59,'ADR Raw Data'!$B$6:$BE$43,'ADR Raw Data'!N$1,FALSE)</f>
        <v>168.90027769448301</v>
      </c>
      <c r="T59" s="122">
        <f>VLOOKUP($A59,'ADR Raw Data'!$B$6:$BE$43,'ADR Raw Data'!O$1,FALSE)</f>
        <v>171.55083855439099</v>
      </c>
      <c r="U59" s="123">
        <f>VLOOKUP($A59,'ADR Raw Data'!$B$6:$BE$43,'ADR Raw Data'!P$1,FALSE)</f>
        <v>170.27524127719099</v>
      </c>
      <c r="V59" s="124">
        <f>VLOOKUP($A59,'ADR Raw Data'!$B$6:$BE$43,'ADR Raw Data'!R$1,FALSE)</f>
        <v>210.56298539527</v>
      </c>
      <c r="X59" s="121">
        <f>VLOOKUP($A59,'RevPAR Raw Data'!$B$6:$BE$43,'RevPAR Raw Data'!G$1,FALSE)</f>
        <v>111.990370181933</v>
      </c>
      <c r="Y59" s="122">
        <f>VLOOKUP($A59,'RevPAR Raw Data'!$B$6:$BE$43,'RevPAR Raw Data'!H$1,FALSE)</f>
        <v>176.25314794996399</v>
      </c>
      <c r="Z59" s="122">
        <f>VLOOKUP($A59,'RevPAR Raw Data'!$B$6:$BE$43,'RevPAR Raw Data'!I$1,FALSE)</f>
        <v>210.491514149371</v>
      </c>
      <c r="AA59" s="122">
        <f>VLOOKUP($A59,'RevPAR Raw Data'!$B$6:$BE$43,'RevPAR Raw Data'!J$1,FALSE)</f>
        <v>193.526566606431</v>
      </c>
      <c r="AB59" s="122">
        <f>VLOOKUP($A59,'RevPAR Raw Data'!$B$6:$BE$43,'RevPAR Raw Data'!K$1,FALSE)</f>
        <v>143.42504150195799</v>
      </c>
      <c r="AC59" s="123">
        <f>VLOOKUP($A59,'RevPAR Raw Data'!$B$6:$BE$43,'RevPAR Raw Data'!L$1,FALSE)</f>
        <v>167.13345979445</v>
      </c>
      <c r="AD59" s="122">
        <f>VLOOKUP($A59,'RevPAR Raw Data'!$B$6:$BE$43,'RevPAR Raw Data'!N$1,FALSE)</f>
        <v>113.55109517840999</v>
      </c>
      <c r="AE59" s="122">
        <f>VLOOKUP($A59,'RevPAR Raw Data'!$B$6:$BE$43,'RevPAR Raw Data'!O$1,FALSE)</f>
        <v>124.317257540033</v>
      </c>
      <c r="AF59" s="123">
        <f>VLOOKUP($A59,'RevPAR Raw Data'!$B$6:$BE$43,'RevPAR Raw Data'!P$1,FALSE)</f>
        <v>118.93417635922199</v>
      </c>
      <c r="AG59" s="124">
        <f>VLOOKUP($A59,'RevPAR Raw Data'!$B$6:$BE$43,'RevPAR Raw Data'!R$1,FALSE)</f>
        <v>153.35581841869501</v>
      </c>
    </row>
    <row r="60" spans="1:33" x14ac:dyDescent="0.25">
      <c r="A60" s="101" t="s">
        <v>121</v>
      </c>
      <c r="B60" s="89">
        <f>(VLOOKUP($A59,'Occupancy Raw Data'!$B$8:$BE$51,'Occupancy Raw Data'!T$3,FALSE))/100</f>
        <v>-2.1698745405506901E-2</v>
      </c>
      <c r="C60" s="90">
        <f>(VLOOKUP($A59,'Occupancy Raw Data'!$B$8:$BE$51,'Occupancy Raw Data'!U$3,FALSE))/100</f>
        <v>1.1807800305379099E-2</v>
      </c>
      <c r="D60" s="90">
        <f>(VLOOKUP($A59,'Occupancy Raw Data'!$B$8:$BE$51,'Occupancy Raw Data'!V$3,FALSE))/100</f>
        <v>1.4939274310024599E-2</v>
      </c>
      <c r="E60" s="90">
        <f>(VLOOKUP($A59,'Occupancy Raw Data'!$B$8:$BE$51,'Occupancy Raw Data'!W$3,FALSE))/100</f>
        <v>1.6734621819023802E-2</v>
      </c>
      <c r="F60" s="90">
        <f>(VLOOKUP($A59,'Occupancy Raw Data'!$B$8:$BE$51,'Occupancy Raw Data'!X$3,FALSE))/100</f>
        <v>5.8085307825705805E-3</v>
      </c>
      <c r="G60" s="90">
        <f>(VLOOKUP($A59,'Occupancy Raw Data'!$B$8:$BE$51,'Occupancy Raw Data'!Y$3,FALSE))/100</f>
        <v>6.9194133832285896E-3</v>
      </c>
      <c r="H60" s="91">
        <f>(VLOOKUP($A59,'Occupancy Raw Data'!$B$8:$BE$51,'Occupancy Raw Data'!AA$3,FALSE))/100</f>
        <v>-1.6551208018017002E-2</v>
      </c>
      <c r="I60" s="91">
        <f>(VLOOKUP($A59,'Occupancy Raw Data'!$B$8:$BE$51,'Occupancy Raw Data'!AB$3,FALSE))/100</f>
        <v>-1.13613694074832E-2</v>
      </c>
      <c r="J60" s="90">
        <f>(VLOOKUP($A59,'Occupancy Raw Data'!$B$8:$BE$51,'Occupancy Raw Data'!AC$3,FALSE))/100</f>
        <v>-1.3865828329409101E-2</v>
      </c>
      <c r="K60" s="92">
        <f>(VLOOKUP($A59,'Occupancy Raw Data'!$B$8:$BE$51,'Occupancy Raw Data'!AE$3,FALSE))/100</f>
        <v>1.13629266459355E-3</v>
      </c>
      <c r="M60" s="89">
        <f>(VLOOKUP($A59,'ADR Raw Data'!$B$6:$BE$49,'ADR Raw Data'!T$1,FALSE))/100</f>
        <v>9.8964722440629798E-3</v>
      </c>
      <c r="N60" s="90">
        <f>(VLOOKUP($A59,'ADR Raw Data'!$B$6:$BE$49,'ADR Raw Data'!U$1,FALSE))/100</f>
        <v>7.1948418073977102E-2</v>
      </c>
      <c r="O60" s="90">
        <f>(VLOOKUP($A59,'ADR Raw Data'!$B$6:$BE$49,'ADR Raw Data'!V$1,FALSE))/100</f>
        <v>0.12401108952384501</v>
      </c>
      <c r="P60" s="90">
        <f>(VLOOKUP($A59,'ADR Raw Data'!$B$6:$BE$49,'ADR Raw Data'!W$1,FALSE))/100</f>
        <v>7.5920512105111804E-2</v>
      </c>
      <c r="Q60" s="90">
        <f>(VLOOKUP($A59,'ADR Raw Data'!$B$6:$BE$49,'ADR Raw Data'!X$1,FALSE))/100</f>
        <v>2.3543584899803099E-2</v>
      </c>
      <c r="R60" s="90">
        <f>(VLOOKUP($A59,'ADR Raw Data'!$B$6:$BE$49,'ADR Raw Data'!Y$1,FALSE))/100</f>
        <v>6.8659416418851704E-2</v>
      </c>
      <c r="S60" s="91">
        <f>(VLOOKUP($A59,'ADR Raw Data'!$B$6:$BE$49,'ADR Raw Data'!AA$1,FALSE))/100</f>
        <v>-4.0712070060210201E-2</v>
      </c>
      <c r="T60" s="91">
        <f>(VLOOKUP($A59,'ADR Raw Data'!$B$6:$BE$49,'ADR Raw Data'!AB$1,FALSE))/100</f>
        <v>-6.6234325691854598E-2</v>
      </c>
      <c r="U60" s="90">
        <f>(VLOOKUP($A59,'ADR Raw Data'!$B$6:$BE$49,'ADR Raw Data'!AC$1,FALSE))/100</f>
        <v>-5.4169548614675503E-2</v>
      </c>
      <c r="V60" s="92">
        <f>(VLOOKUP($A59,'ADR Raw Data'!$B$6:$BE$49,'ADR Raw Data'!AE$1,FALSE))/100</f>
        <v>3.9429566186369905E-2</v>
      </c>
      <c r="X60" s="89">
        <f>(VLOOKUP($A59,'RevPAR Raw Data'!$B$6:$BE$43,'RevPAR Raw Data'!T$1,FALSE))/100</f>
        <v>-1.20170141930806E-2</v>
      </c>
      <c r="Y60" s="90">
        <f>(VLOOKUP($A59,'RevPAR Raw Data'!$B$6:$BE$43,'RevPAR Raw Data'!U$1,FALSE))/100</f>
        <v>8.4605770932261709E-2</v>
      </c>
      <c r="Z60" s="90">
        <f>(VLOOKUP($A59,'RevPAR Raw Data'!$B$6:$BE$43,'RevPAR Raw Data'!V$1,FALSE))/100</f>
        <v>0.14080299951775199</v>
      </c>
      <c r="AA60" s="90">
        <f>(VLOOKUP($A59,'RevPAR Raw Data'!$B$6:$BE$43,'RevPAR Raw Data'!W$1,FALSE))/100</f>
        <v>9.3925634982521308E-2</v>
      </c>
      <c r="AB60" s="90">
        <f>(VLOOKUP($A59,'RevPAR Raw Data'!$B$6:$BE$43,'RevPAR Raw Data'!X$1,FALSE))/100</f>
        <v>2.9488869319996201E-2</v>
      </c>
      <c r="AC60" s="90">
        <f>(VLOOKUP($A59,'RevPAR Raw Data'!$B$6:$BE$43,'RevPAR Raw Data'!Y$1,FALSE))/100</f>
        <v>7.6053912686933497E-2</v>
      </c>
      <c r="AD60" s="91">
        <f>(VLOOKUP($A59,'RevPAR Raw Data'!$B$6:$BE$43,'RevPAR Raw Data'!AA$1,FALSE))/100</f>
        <v>-5.6589444137816594E-2</v>
      </c>
      <c r="AE60" s="91">
        <f>(VLOOKUP($A59,'RevPAR Raw Data'!$B$6:$BE$43,'RevPAR Raw Data'!AB$1,FALSE))/100</f>
        <v>-7.6843182457697098E-2</v>
      </c>
      <c r="AF60" s="90">
        <f>(VLOOKUP($A59,'RevPAR Raw Data'!$B$6:$BE$43,'RevPAR Raw Data'!AC$1,FALSE))/100</f>
        <v>-6.7284271282311903E-2</v>
      </c>
      <c r="AG60" s="92">
        <f>(VLOOKUP($A59,'RevPAR Raw Data'!$B$6:$BE$43,'RevPAR Raw Data'!AE$1,FALSE))/100</f>
        <v>4.0610662377789097E-2</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Data'!G$3,FALSE))/100</f>
        <v>0.66317903191714189</v>
      </c>
      <c r="C62" s="118">
        <f>(VLOOKUP($A62,'Occupancy Raw Data'!$B$8:$BE$45,'Occupancy Raw Data'!H$3,FALSE))/100</f>
        <v>0.86281969985203899</v>
      </c>
      <c r="D62" s="118">
        <f>(VLOOKUP($A62,'Occupancy Raw Data'!$B$8:$BE$45,'Occupancy Raw Data'!I$3,FALSE))/100</f>
        <v>0.95360388924117501</v>
      </c>
      <c r="E62" s="118">
        <f>(VLOOKUP($A62,'Occupancy Raw Data'!$B$8:$BE$45,'Occupancy Raw Data'!J$3,FALSE))/100</f>
        <v>0.93542591418304699</v>
      </c>
      <c r="F62" s="118">
        <f>(VLOOKUP($A62,'Occupancy Raw Data'!$B$8:$BE$45,'Occupancy Raw Data'!K$3,FALSE))/100</f>
        <v>0.83660959627985609</v>
      </c>
      <c r="G62" s="119">
        <f>(VLOOKUP($A62,'Occupancy Raw Data'!$B$8:$BE$45,'Occupancy Raw Data'!L$3,FALSE))/100</f>
        <v>0.85032762629465197</v>
      </c>
      <c r="H62" s="99">
        <f>(VLOOKUP($A62,'Occupancy Raw Data'!$B$8:$BE$45,'Occupancy Raw Data'!N$3,FALSE))/100</f>
        <v>0.66222785880363499</v>
      </c>
      <c r="I62" s="99">
        <f>(VLOOKUP($A62,'Occupancy Raw Data'!$B$8:$BE$45,'Occupancy Raw Data'!O$3,FALSE))/100</f>
        <v>0.68019446205876088</v>
      </c>
      <c r="J62" s="119">
        <f>(VLOOKUP($A62,'Occupancy Raw Data'!$B$8:$BE$45,'Occupancy Raw Data'!P$3,FALSE))/100</f>
        <v>0.671211160431198</v>
      </c>
      <c r="K62" s="120">
        <f>(VLOOKUP($A62,'Occupancy Raw Data'!$B$8:$BE$45,'Occupancy Raw Data'!R$3,FALSE))/100</f>
        <v>0.79915149319080792</v>
      </c>
      <c r="M62" s="121">
        <f>VLOOKUP($A62,'ADR Raw Data'!$B$6:$BE$43,'ADR Raw Data'!G$1,FALSE)</f>
        <v>201.658374501992</v>
      </c>
      <c r="N62" s="122">
        <f>VLOOKUP($A62,'ADR Raw Data'!$B$6:$BE$43,'ADR Raw Data'!H$1,FALSE)</f>
        <v>249.288079372856</v>
      </c>
      <c r="O62" s="122">
        <f>VLOOKUP($A62,'ADR Raw Data'!$B$6:$BE$43,'ADR Raw Data'!I$1,FALSE)</f>
        <v>271.588435110273</v>
      </c>
      <c r="P62" s="122">
        <f>VLOOKUP($A62,'ADR Raw Data'!$B$6:$BE$43,'ADR Raw Data'!J$1,FALSE)</f>
        <v>265.26533499039601</v>
      </c>
      <c r="Q62" s="122">
        <f>VLOOKUP($A62,'ADR Raw Data'!$B$6:$BE$43,'ADR Raw Data'!K$1,FALSE)</f>
        <v>234.97663971702801</v>
      </c>
      <c r="R62" s="123">
        <f>VLOOKUP($A62,'ADR Raw Data'!$B$6:$BE$43,'ADR Raw Data'!L$1,FALSE)</f>
        <v>247.55960103407901</v>
      </c>
      <c r="S62" s="122">
        <f>VLOOKUP($A62,'ADR Raw Data'!$B$6:$BE$43,'ADR Raw Data'!N$1,FALSE)</f>
        <v>169.92300351101099</v>
      </c>
      <c r="T62" s="122">
        <f>VLOOKUP($A62,'ADR Raw Data'!$B$6:$BE$43,'ADR Raw Data'!O$1,FALSE)</f>
        <v>162.06838098197599</v>
      </c>
      <c r="U62" s="123">
        <f>VLOOKUP($A62,'ADR Raw Data'!$B$6:$BE$43,'ADR Raw Data'!P$1,FALSE)</f>
        <v>165.94313021571401</v>
      </c>
      <c r="V62" s="124">
        <f>VLOOKUP($A62,'ADR Raw Data'!$B$6:$BE$43,'ADR Raw Data'!R$1,FALSE)</f>
        <v>227.973868432487</v>
      </c>
      <c r="X62" s="121">
        <f>VLOOKUP($A62,'RevPAR Raw Data'!$B$6:$BE$43,'RevPAR Raw Data'!G$1,FALSE)</f>
        <v>133.73560558021501</v>
      </c>
      <c r="Y62" s="122">
        <f>VLOOKUP($A62,'RevPAR Raw Data'!$B$6:$BE$43,'RevPAR Raw Data'!H$1,FALSE)</f>
        <v>215.09066582117899</v>
      </c>
      <c r="Z62" s="122">
        <f>VLOOKUP($A62,'RevPAR Raw Data'!$B$6:$BE$43,'RevPAR Raw Data'!I$1,FALSE)</f>
        <v>258.98778799408097</v>
      </c>
      <c r="AA62" s="122">
        <f>VLOOKUP($A62,'RevPAR Raw Data'!$B$6:$BE$43,'RevPAR Raw Data'!J$1,FALSE)</f>
        <v>248.136068484464</v>
      </c>
      <c r="AB62" s="122">
        <f>VLOOKUP($A62,'RevPAR Raw Data'!$B$6:$BE$43,'RevPAR Raw Data'!K$1,FALSE)</f>
        <v>196.58371168886001</v>
      </c>
      <c r="AC62" s="123">
        <f>VLOOKUP($A62,'RevPAR Raw Data'!$B$6:$BE$43,'RevPAR Raw Data'!L$1,FALSE)</f>
        <v>210.50676791376</v>
      </c>
      <c r="AD62" s="122">
        <f>VLOOKUP($A62,'RevPAR Raw Data'!$B$6:$BE$43,'RevPAR Raw Data'!N$1,FALSE)</f>
        <v>112.52774677658</v>
      </c>
      <c r="AE62" s="122">
        <f>VLOOKUP($A62,'RevPAR Raw Data'!$B$6:$BE$43,'RevPAR Raw Data'!O$1,FALSE)</f>
        <v>110.23801521876899</v>
      </c>
      <c r="AF62" s="123">
        <f>VLOOKUP($A62,'RevPAR Raw Data'!$B$6:$BE$43,'RevPAR Raw Data'!P$1,FALSE)</f>
        <v>111.38288099767399</v>
      </c>
      <c r="AG62" s="124">
        <f>VLOOKUP($A62,'RevPAR Raw Data'!$B$6:$BE$43,'RevPAR Raw Data'!R$1,FALSE)</f>
        <v>182.185657366307</v>
      </c>
    </row>
    <row r="63" spans="1:33" x14ac:dyDescent="0.25">
      <c r="A63" s="101" t="s">
        <v>121</v>
      </c>
      <c r="B63" s="89">
        <f>(VLOOKUP($A62,'Occupancy Raw Data'!$B$8:$BE$51,'Occupancy Raw Data'!T$3,FALSE))/100</f>
        <v>7.9712947646723098E-2</v>
      </c>
      <c r="C63" s="90">
        <f>(VLOOKUP($A62,'Occupancy Raw Data'!$B$8:$BE$51,'Occupancy Raw Data'!U$3,FALSE))/100</f>
        <v>2.8212041186028398E-2</v>
      </c>
      <c r="D63" s="90">
        <f>(VLOOKUP($A62,'Occupancy Raw Data'!$B$8:$BE$51,'Occupancy Raw Data'!V$3,FALSE))/100</f>
        <v>3.5091151811565705E-2</v>
      </c>
      <c r="E63" s="90">
        <f>(VLOOKUP($A62,'Occupancy Raw Data'!$B$8:$BE$51,'Occupancy Raw Data'!W$3,FALSE))/100</f>
        <v>4.8863354366319695E-2</v>
      </c>
      <c r="F63" s="90">
        <f>(VLOOKUP($A62,'Occupancy Raw Data'!$B$8:$BE$51,'Occupancy Raw Data'!X$3,FALSE))/100</f>
        <v>6.7520014215407806E-2</v>
      </c>
      <c r="G63" s="90">
        <f>(VLOOKUP($A62,'Occupancy Raw Data'!$B$8:$BE$51,'Occupancy Raw Data'!Y$3,FALSE))/100</f>
        <v>4.9743330354224603E-2</v>
      </c>
      <c r="H63" s="91">
        <f>(VLOOKUP($A62,'Occupancy Raw Data'!$B$8:$BE$51,'Occupancy Raw Data'!AA$3,FALSE))/100</f>
        <v>2.57333682556312E-2</v>
      </c>
      <c r="I63" s="91">
        <f>(VLOOKUP($A62,'Occupancy Raw Data'!$B$8:$BE$51,'Occupancy Raw Data'!AB$3,FALSE))/100</f>
        <v>3.4707117323296302E-2</v>
      </c>
      <c r="J63" s="90">
        <f>(VLOOKUP($A62,'Occupancy Raw Data'!$B$8:$BE$51,'Occupancy Raw Data'!AC$3,FALSE))/100</f>
        <v>3.0260754724903E-2</v>
      </c>
      <c r="K63" s="92">
        <f>(VLOOKUP($A62,'Occupancy Raw Data'!$B$8:$BE$51,'Occupancy Raw Data'!AE$3,FALSE))/100</f>
        <v>4.4995676158830905E-2</v>
      </c>
      <c r="M63" s="89">
        <f>(VLOOKUP($A62,'ADR Raw Data'!$B$6:$BE$49,'ADR Raw Data'!T$1,FALSE))/100</f>
        <v>-1.9240812286065799E-2</v>
      </c>
      <c r="N63" s="90">
        <f>(VLOOKUP($A62,'ADR Raw Data'!$B$6:$BE$49,'ADR Raw Data'!U$1,FALSE))/100</f>
        <v>4.5719862985473696E-2</v>
      </c>
      <c r="O63" s="90">
        <f>(VLOOKUP($A62,'ADR Raw Data'!$B$6:$BE$49,'ADR Raw Data'!V$1,FALSE))/100</f>
        <v>7.8623974824454199E-2</v>
      </c>
      <c r="P63" s="90">
        <f>(VLOOKUP($A62,'ADR Raw Data'!$B$6:$BE$49,'ADR Raw Data'!W$1,FALSE))/100</f>
        <v>7.5943246106571299E-2</v>
      </c>
      <c r="Q63" s="90">
        <f>(VLOOKUP($A62,'ADR Raw Data'!$B$6:$BE$49,'ADR Raw Data'!X$1,FALSE))/100</f>
        <v>6.2668434503400205E-2</v>
      </c>
      <c r="R63" s="90">
        <f>(VLOOKUP($A62,'ADR Raw Data'!$B$6:$BE$49,'ADR Raw Data'!Y$1,FALSE))/100</f>
        <v>5.37991554296069E-2</v>
      </c>
      <c r="S63" s="91">
        <f>(VLOOKUP($A62,'ADR Raw Data'!$B$6:$BE$49,'ADR Raw Data'!AA$1,FALSE))/100</f>
        <v>-5.50984083853946E-2</v>
      </c>
      <c r="T63" s="91">
        <f>(VLOOKUP($A62,'ADR Raw Data'!$B$6:$BE$49,'ADR Raw Data'!AB$1,FALSE))/100</f>
        <v>-5.8256034790700503E-2</v>
      </c>
      <c r="U63" s="90">
        <f>(VLOOKUP($A62,'ADR Raw Data'!$B$6:$BE$49,'ADR Raw Data'!AC$1,FALSE))/100</f>
        <v>-5.6753972891525006E-2</v>
      </c>
      <c r="V63" s="92">
        <f>(VLOOKUP($A62,'ADR Raw Data'!$B$6:$BE$49,'ADR Raw Data'!AE$1,FALSE))/100</f>
        <v>3.3599531481052797E-2</v>
      </c>
      <c r="X63" s="89">
        <f>(VLOOKUP($A62,'RevPAR Raw Data'!$B$6:$BE$43,'RevPAR Raw Data'!T$1,FALSE))/100</f>
        <v>5.8938393498217598E-2</v>
      </c>
      <c r="Y63" s="90">
        <f>(VLOOKUP($A62,'RevPAR Raw Data'!$B$6:$BE$43,'RevPAR Raw Data'!U$1,FALSE))/100</f>
        <v>7.5221754829067899E-2</v>
      </c>
      <c r="Z63" s="90">
        <f>(VLOOKUP($A62,'RevPAR Raw Data'!$B$6:$BE$43,'RevPAR Raw Data'!V$1,FALSE))/100</f>
        <v>0.116474132472613</v>
      </c>
      <c r="AA63" s="90">
        <f>(VLOOKUP($A62,'RevPAR Raw Data'!$B$6:$BE$43,'RevPAR Raw Data'!W$1,FALSE))/100</f>
        <v>0.12851744221912501</v>
      </c>
      <c r="AB63" s="90">
        <f>(VLOOKUP($A62,'RevPAR Raw Data'!$B$6:$BE$43,'RevPAR Raw Data'!X$1,FALSE))/100</f>
        <v>0.13441982230733499</v>
      </c>
      <c r="AC63" s="90">
        <f>(VLOOKUP($A62,'RevPAR Raw Data'!$B$6:$BE$43,'RevPAR Raw Data'!Y$1,FALSE))/100</f>
        <v>0.106218634945144</v>
      </c>
      <c r="AD63" s="91">
        <f>(VLOOKUP($A62,'RevPAR Raw Data'!$B$6:$BE$43,'RevPAR Raw Data'!AA$1,FALSE))/100</f>
        <v>-3.0782907763043901E-2</v>
      </c>
      <c r="AE63" s="91">
        <f>(VLOOKUP($A62,'RevPAR Raw Data'!$B$6:$BE$43,'RevPAR Raw Data'!AB$1,FALSE))/100</f>
        <v>-2.55708165016751E-2</v>
      </c>
      <c r="AF63" s="90">
        <f>(VLOOKUP($A62,'RevPAR Raw Data'!$B$6:$BE$43,'RevPAR Raw Data'!AC$1,FALSE))/100</f>
        <v>-2.8210636219956099E-2</v>
      </c>
      <c r="AG63" s="92">
        <f>(VLOOKUP($A62,'RevPAR Raw Data'!$B$6:$BE$43,'RevPAR Raw Data'!AE$1,FALSE))/100</f>
        <v>8.0107041277493712E-2</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Data'!G$3,FALSE))/100</f>
        <v>0.53151479976784599</v>
      </c>
      <c r="C65" s="118">
        <f>(VLOOKUP($A65,'Occupancy Raw Data'!$B$8:$BE$45,'Occupancy Raw Data'!H$3,FALSE))/100</f>
        <v>0.70365641323273298</v>
      </c>
      <c r="D65" s="118">
        <f>(VLOOKUP($A65,'Occupancy Raw Data'!$B$8:$BE$45,'Occupancy Raw Data'!I$3,FALSE))/100</f>
        <v>0.81845618107951201</v>
      </c>
      <c r="E65" s="118">
        <f>(VLOOKUP($A65,'Occupancy Raw Data'!$B$8:$BE$45,'Occupancy Raw Data'!J$3,FALSE))/100</f>
        <v>0.82391178177597202</v>
      </c>
      <c r="F65" s="118">
        <f>(VLOOKUP($A65,'Occupancy Raw Data'!$B$8:$BE$45,'Occupancy Raw Data'!K$3,FALSE))/100</f>
        <v>0.73499709808473501</v>
      </c>
      <c r="G65" s="119">
        <f>(VLOOKUP($A65,'Occupancy Raw Data'!$B$8:$BE$45,'Occupancy Raw Data'!L$3,FALSE))/100</f>
        <v>0.72250725478815991</v>
      </c>
      <c r="H65" s="99">
        <f>(VLOOKUP($A65,'Occupancy Raw Data'!$B$8:$BE$45,'Occupancy Raw Data'!N$3,FALSE))/100</f>
        <v>0.67173534532791601</v>
      </c>
      <c r="I65" s="99">
        <f>(VLOOKUP($A65,'Occupancy Raw Data'!$B$8:$BE$45,'Occupancy Raw Data'!O$3,FALSE))/100</f>
        <v>0.71189785258270399</v>
      </c>
      <c r="J65" s="119">
        <f>(VLOOKUP($A65,'Occupancy Raw Data'!$B$8:$BE$45,'Occupancy Raw Data'!P$3,FALSE))/100</f>
        <v>0.69181659895531</v>
      </c>
      <c r="K65" s="120">
        <f>(VLOOKUP($A65,'Occupancy Raw Data'!$B$8:$BE$45,'Occupancy Raw Data'!R$3,FALSE))/100</f>
        <v>0.71373849597877392</v>
      </c>
      <c r="M65" s="121">
        <f>VLOOKUP($A65,'ADR Raw Data'!$B$6:$BE$43,'ADR Raw Data'!G$1,FALSE)</f>
        <v>147.49657130377801</v>
      </c>
      <c r="N65" s="122">
        <f>VLOOKUP($A65,'ADR Raw Data'!$B$6:$BE$43,'ADR Raw Data'!H$1,FALSE)</f>
        <v>172.12130484988401</v>
      </c>
      <c r="O65" s="122">
        <f>VLOOKUP($A65,'ADR Raw Data'!$B$6:$BE$43,'ADR Raw Data'!I$1,FALSE)</f>
        <v>189.749126365054</v>
      </c>
      <c r="P65" s="122">
        <f>VLOOKUP($A65,'ADR Raw Data'!$B$6:$BE$43,'ADR Raw Data'!J$1,FALSE)</f>
        <v>187.28839109608299</v>
      </c>
      <c r="Q65" s="122">
        <f>VLOOKUP($A65,'ADR Raw Data'!$B$6:$BE$43,'ADR Raw Data'!K$1,FALSE)</f>
        <v>171.90444093493301</v>
      </c>
      <c r="R65" s="123">
        <f>VLOOKUP($A65,'ADR Raw Data'!$B$6:$BE$43,'ADR Raw Data'!L$1,FALSE)</f>
        <v>175.907048390206</v>
      </c>
      <c r="S65" s="122">
        <f>VLOOKUP($A65,'ADR Raw Data'!$B$6:$BE$43,'ADR Raw Data'!N$1,FALSE)</f>
        <v>153.64861413513</v>
      </c>
      <c r="T65" s="122">
        <f>VLOOKUP($A65,'ADR Raw Data'!$B$6:$BE$43,'ADR Raw Data'!O$1,FALSE)</f>
        <v>155.79003097994399</v>
      </c>
      <c r="U65" s="123">
        <f>VLOOKUP($A65,'ADR Raw Data'!$B$6:$BE$43,'ADR Raw Data'!P$1,FALSE)</f>
        <v>154.75040184563699</v>
      </c>
      <c r="V65" s="124">
        <f>VLOOKUP($A65,'ADR Raw Data'!$B$6:$BE$43,'ADR Raw Data'!R$1,FALSE)</f>
        <v>170.047952000371</v>
      </c>
      <c r="X65" s="121">
        <f>VLOOKUP($A65,'RevPAR Raw Data'!$B$6:$BE$43,'RevPAR Raw Data'!G$1,FALSE)</f>
        <v>78.396610562971503</v>
      </c>
      <c r="Y65" s="122">
        <f>VLOOKUP($A65,'RevPAR Raw Data'!$B$6:$BE$43,'RevPAR Raw Data'!H$1,FALSE)</f>
        <v>121.114260011607</v>
      </c>
      <c r="Z65" s="122">
        <f>VLOOKUP($A65,'RevPAR Raw Data'!$B$6:$BE$43,'RevPAR Raw Data'!I$1,FALSE)</f>
        <v>155.30134532791601</v>
      </c>
      <c r="AA65" s="122">
        <f>VLOOKUP($A65,'RevPAR Raw Data'!$B$6:$BE$43,'RevPAR Raw Data'!J$1,FALSE)</f>
        <v>154.309112013929</v>
      </c>
      <c r="AB65" s="122">
        <f>VLOOKUP($A65,'RevPAR Raw Data'!$B$6:$BE$43,'RevPAR Raw Data'!K$1,FALSE)</f>
        <v>126.349265235055</v>
      </c>
      <c r="AC65" s="123">
        <f>VLOOKUP($A65,'RevPAR Raw Data'!$B$6:$BE$43,'RevPAR Raw Data'!L$1,FALSE)</f>
        <v>127.094118630295</v>
      </c>
      <c r="AD65" s="122">
        <f>VLOOKUP($A65,'RevPAR Raw Data'!$B$6:$BE$43,'RevPAR Raw Data'!N$1,FALSE)</f>
        <v>103.21120487521701</v>
      </c>
      <c r="AE65" s="122">
        <f>VLOOKUP($A65,'RevPAR Raw Data'!$B$6:$BE$43,'RevPAR Raw Data'!O$1,FALSE)</f>
        <v>110.906588508415</v>
      </c>
      <c r="AF65" s="123">
        <f>VLOOKUP($A65,'RevPAR Raw Data'!$B$6:$BE$43,'RevPAR Raw Data'!P$1,FALSE)</f>
        <v>107.058896691816</v>
      </c>
      <c r="AG65" s="124">
        <f>VLOOKUP($A65,'RevPAR Raw Data'!$B$6:$BE$43,'RevPAR Raw Data'!R$1,FALSE)</f>
        <v>121.369769505016</v>
      </c>
    </row>
    <row r="66" spans="1:33" x14ac:dyDescent="0.25">
      <c r="A66" s="101" t="s">
        <v>121</v>
      </c>
      <c r="B66" s="89">
        <f>(VLOOKUP($A65,'Occupancy Raw Data'!$B$8:$BE$51,'Occupancy Raw Data'!T$3,FALSE))/100</f>
        <v>-9.6616032768677598E-2</v>
      </c>
      <c r="C66" s="90">
        <f>(VLOOKUP($A65,'Occupancy Raw Data'!$B$8:$BE$51,'Occupancy Raw Data'!U$3,FALSE))/100</f>
        <v>-4.0776118842058097E-2</v>
      </c>
      <c r="D66" s="90">
        <f>(VLOOKUP($A65,'Occupancy Raw Data'!$B$8:$BE$51,'Occupancy Raw Data'!V$3,FALSE))/100</f>
        <v>2.2168842890051898E-2</v>
      </c>
      <c r="E66" s="90">
        <f>(VLOOKUP($A65,'Occupancy Raw Data'!$B$8:$BE$51,'Occupancy Raw Data'!W$3,FALSE))/100</f>
        <v>4.6248875621343194E-2</v>
      </c>
      <c r="F66" s="90">
        <f>(VLOOKUP($A65,'Occupancy Raw Data'!$B$8:$BE$51,'Occupancy Raw Data'!X$3,FALSE))/100</f>
        <v>4.9362585002197895E-2</v>
      </c>
      <c r="G66" s="90">
        <f>(VLOOKUP($A65,'Occupancy Raw Data'!$B$8:$BE$51,'Occupancy Raw Data'!Y$3,FALSE))/100</f>
        <v>5.2667349524320199E-4</v>
      </c>
      <c r="H66" s="91">
        <f>(VLOOKUP($A65,'Occupancy Raw Data'!$B$8:$BE$51,'Occupancy Raw Data'!AA$3,FALSE))/100</f>
        <v>3.9689177785053299E-2</v>
      </c>
      <c r="I66" s="91">
        <f>(VLOOKUP($A65,'Occupancy Raw Data'!$B$8:$BE$51,'Occupancy Raw Data'!AB$3,FALSE))/100</f>
        <v>1.6213316534306198E-2</v>
      </c>
      <c r="J66" s="90">
        <f>(VLOOKUP($A65,'Occupancy Raw Data'!$B$8:$BE$51,'Occupancy Raw Data'!AC$3,FALSE))/100</f>
        <v>2.74766567265869E-2</v>
      </c>
      <c r="K66" s="92">
        <f>(VLOOKUP($A65,'Occupancy Raw Data'!$B$8:$BE$51,'Occupancy Raw Data'!AE$3,FALSE))/100</f>
        <v>7.8645685949181501E-3</v>
      </c>
      <c r="M66" s="89">
        <f>(VLOOKUP($A65,'ADR Raw Data'!$B$6:$BE$49,'ADR Raw Data'!T$1,FALSE))/100</f>
        <v>-8.8073302275155196E-2</v>
      </c>
      <c r="N66" s="90">
        <f>(VLOOKUP($A65,'ADR Raw Data'!$B$6:$BE$49,'ADR Raw Data'!U$1,FALSE))/100</f>
        <v>-8.7074869055961901E-2</v>
      </c>
      <c r="O66" s="90">
        <f>(VLOOKUP($A65,'ADR Raw Data'!$B$6:$BE$49,'ADR Raw Data'!V$1,FALSE))/100</f>
        <v>-2.4955661265765601E-2</v>
      </c>
      <c r="P66" s="90">
        <f>(VLOOKUP($A65,'ADR Raw Data'!$B$6:$BE$49,'ADR Raw Data'!W$1,FALSE))/100</f>
        <v>2.0006881818316901E-2</v>
      </c>
      <c r="Q66" s="90">
        <f>(VLOOKUP($A65,'ADR Raw Data'!$B$6:$BE$49,'ADR Raw Data'!X$1,FALSE))/100</f>
        <v>3.87834075062648E-2</v>
      </c>
      <c r="R66" s="90">
        <f>(VLOOKUP($A65,'ADR Raw Data'!$B$6:$BE$49,'ADR Raw Data'!Y$1,FALSE))/100</f>
        <v>-2.25613893590676E-2</v>
      </c>
      <c r="S66" s="91">
        <f>(VLOOKUP($A65,'ADR Raw Data'!$B$6:$BE$49,'ADR Raw Data'!AA$1,FALSE))/100</f>
        <v>1.7086609856122602E-2</v>
      </c>
      <c r="T66" s="91">
        <f>(VLOOKUP($A65,'ADR Raw Data'!$B$6:$BE$49,'ADR Raw Data'!AB$1,FALSE))/100</f>
        <v>2.38566592070306E-2</v>
      </c>
      <c r="U66" s="90">
        <f>(VLOOKUP($A65,'ADR Raw Data'!$B$6:$BE$49,'ADR Raw Data'!AC$1,FALSE))/100</f>
        <v>2.0540140202407898E-2</v>
      </c>
      <c r="V66" s="92">
        <f>(VLOOKUP($A65,'ADR Raw Data'!$B$6:$BE$49,'ADR Raw Data'!AE$1,FALSE))/100</f>
        <v>-1.2866697752567101E-2</v>
      </c>
      <c r="X66" s="89">
        <f>(VLOOKUP($A65,'RevPAR Raw Data'!$B$6:$BE$43,'RevPAR Raw Data'!T$1,FALSE))/100</f>
        <v>-0.17618004198516998</v>
      </c>
      <c r="Y66" s="90">
        <f>(VLOOKUP($A65,'RevPAR Raw Data'!$B$6:$BE$43,'RevPAR Raw Data'!U$1,FALSE))/100</f>
        <v>-0.124300412689237</v>
      </c>
      <c r="Z66" s="90">
        <f>(VLOOKUP($A65,'RevPAR Raw Data'!$B$6:$BE$43,'RevPAR Raw Data'!V$1,FALSE))/100</f>
        <v>-3.34005650953183E-3</v>
      </c>
      <c r="AA66" s="90">
        <f>(VLOOKUP($A65,'RevPAR Raw Data'!$B$6:$BE$43,'RevPAR Raw Data'!W$1,FALSE))/100</f>
        <v>6.7181053228446405E-2</v>
      </c>
      <c r="AB66" s="90">
        <f>(VLOOKUP($A65,'RevPAR Raw Data'!$B$6:$BE$43,'RevPAR Raw Data'!X$1,FALSE))/100</f>
        <v>9.0060441758165605E-2</v>
      </c>
      <c r="AC66" s="90">
        <f>(VLOOKUP($A65,'RevPAR Raw Data'!$B$6:$BE$43,'RevPAR Raw Data'!Y$1,FALSE))/100</f>
        <v>-2.2046598349615702E-2</v>
      </c>
      <c r="AD66" s="91">
        <f>(VLOOKUP($A65,'RevPAR Raw Data'!$B$6:$BE$43,'RevPAR Raw Data'!AA$1,FALSE))/100</f>
        <v>5.7453941137499499E-2</v>
      </c>
      <c r="AE66" s="91">
        <f>(VLOOKUP($A65,'RevPAR Raw Data'!$B$6:$BE$43,'RevPAR Raw Data'!AB$1,FALSE))/100</f>
        <v>4.0456771308511497E-2</v>
      </c>
      <c r="AF66" s="90">
        <f>(VLOOKUP($A65,'RevPAR Raw Data'!$B$6:$BE$43,'RevPAR Raw Data'!AC$1,FALSE))/100</f>
        <v>4.8581171310452392E-2</v>
      </c>
      <c r="AG66" s="92">
        <f>(VLOOKUP($A65,'RevPAR Raw Data'!$B$6:$BE$43,'RevPAR Raw Data'!AE$1,FALSE))/100</f>
        <v>-5.1033201847141699E-3</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Data'!G$3,FALSE))/100</f>
        <v>0.57601663585951901</v>
      </c>
      <c r="C68" s="118">
        <f>(VLOOKUP($A68,'Occupancy Raw Data'!$B$8:$BE$45,'Occupancy Raw Data'!H$3,FALSE))/100</f>
        <v>0.75427449168207006</v>
      </c>
      <c r="D68" s="118">
        <f>(VLOOKUP($A68,'Occupancy Raw Data'!$B$8:$BE$45,'Occupancy Raw Data'!I$3,FALSE))/100</f>
        <v>0.85640018484288305</v>
      </c>
      <c r="E68" s="118">
        <f>(VLOOKUP($A68,'Occupancy Raw Data'!$B$8:$BE$45,'Occupancy Raw Data'!J$3,FALSE))/100</f>
        <v>0.81180683918669105</v>
      </c>
      <c r="F68" s="118">
        <f>(VLOOKUP($A68,'Occupancy Raw Data'!$B$8:$BE$45,'Occupancy Raw Data'!K$3,FALSE))/100</f>
        <v>0.70968114602587806</v>
      </c>
      <c r="G68" s="119">
        <f>(VLOOKUP($A68,'Occupancy Raw Data'!$B$8:$BE$45,'Occupancy Raw Data'!L$3,FALSE))/100</f>
        <v>0.74163585951940802</v>
      </c>
      <c r="H68" s="99">
        <f>(VLOOKUP($A68,'Occupancy Raw Data'!$B$8:$BE$45,'Occupancy Raw Data'!N$3,FALSE))/100</f>
        <v>0.67768022181145993</v>
      </c>
      <c r="I68" s="99">
        <f>(VLOOKUP($A68,'Occupancy Raw Data'!$B$8:$BE$45,'Occupancy Raw Data'!O$3,FALSE))/100</f>
        <v>0.74145101663585899</v>
      </c>
      <c r="J68" s="119">
        <f>(VLOOKUP($A68,'Occupancy Raw Data'!$B$8:$BE$45,'Occupancy Raw Data'!P$3,FALSE))/100</f>
        <v>0.70956561922365902</v>
      </c>
      <c r="K68" s="120">
        <f>(VLOOKUP($A68,'Occupancy Raw Data'!$B$8:$BE$45,'Occupancy Raw Data'!R$3,FALSE))/100</f>
        <v>0.73247293372062305</v>
      </c>
      <c r="M68" s="121">
        <f>VLOOKUP($A68,'ADR Raw Data'!$B$6:$BE$43,'ADR Raw Data'!G$1,FALSE)</f>
        <v>157.59809466506201</v>
      </c>
      <c r="N68" s="122">
        <f>VLOOKUP($A68,'ADR Raw Data'!$B$6:$BE$43,'ADR Raw Data'!H$1,FALSE)</f>
        <v>195.67113953132099</v>
      </c>
      <c r="O68" s="122">
        <f>VLOOKUP($A68,'ADR Raw Data'!$B$6:$BE$43,'ADR Raw Data'!I$1,FALSE)</f>
        <v>206.062614326183</v>
      </c>
      <c r="P68" s="122">
        <f>VLOOKUP($A68,'ADR Raw Data'!$B$6:$BE$43,'ADR Raw Data'!J$1,FALSE)</f>
        <v>195.08270527963501</v>
      </c>
      <c r="Q68" s="122">
        <f>VLOOKUP($A68,'ADR Raw Data'!$B$6:$BE$43,'ADR Raw Data'!K$1,FALSE)</f>
        <v>160.892350643008</v>
      </c>
      <c r="R68" s="123">
        <f>VLOOKUP($A68,'ADR Raw Data'!$B$6:$BE$43,'ADR Raw Data'!L$1,FALSE)</f>
        <v>185.37201725964201</v>
      </c>
      <c r="S68" s="122">
        <f>VLOOKUP($A68,'ADR Raw Data'!$B$6:$BE$43,'ADR Raw Data'!N$1,FALSE)</f>
        <v>142.64650528469099</v>
      </c>
      <c r="T68" s="122">
        <f>VLOOKUP($A68,'ADR Raw Data'!$B$6:$BE$43,'ADR Raw Data'!O$1,FALSE)</f>
        <v>144.20172483639701</v>
      </c>
      <c r="U68" s="123">
        <f>VLOOKUP($A68,'ADR Raw Data'!$B$6:$BE$43,'ADR Raw Data'!P$1,FALSE)</f>
        <v>143.459058124389</v>
      </c>
      <c r="V68" s="124">
        <f>VLOOKUP($A68,'ADR Raw Data'!$B$6:$BE$43,'ADR Raw Data'!R$1,FALSE)</f>
        <v>173.771395610833</v>
      </c>
      <c r="X68" s="121">
        <f>VLOOKUP($A68,'RevPAR Raw Data'!$B$6:$BE$43,'RevPAR Raw Data'!G$1,FALSE)</f>
        <v>90.779124306839094</v>
      </c>
      <c r="Y68" s="122">
        <f>VLOOKUP($A68,'RevPAR Raw Data'!$B$6:$BE$43,'RevPAR Raw Data'!H$1,FALSE)</f>
        <v>147.589749306839</v>
      </c>
      <c r="Z68" s="122">
        <f>VLOOKUP($A68,'RevPAR Raw Data'!$B$6:$BE$43,'RevPAR Raw Data'!I$1,FALSE)</f>
        <v>176.47206099815099</v>
      </c>
      <c r="AA68" s="122">
        <f>VLOOKUP($A68,'RevPAR Raw Data'!$B$6:$BE$43,'RevPAR Raw Data'!J$1,FALSE)</f>
        <v>158.36947435304899</v>
      </c>
      <c r="AB68" s="122">
        <f>VLOOKUP($A68,'RevPAR Raw Data'!$B$6:$BE$43,'RevPAR Raw Data'!K$1,FALSE)</f>
        <v>114.182267791127</v>
      </c>
      <c r="AC68" s="123">
        <f>VLOOKUP($A68,'RevPAR Raw Data'!$B$6:$BE$43,'RevPAR Raw Data'!L$1,FALSE)</f>
        <v>137.478535351201</v>
      </c>
      <c r="AD68" s="122">
        <f>VLOOKUP($A68,'RevPAR Raw Data'!$B$6:$BE$43,'RevPAR Raw Data'!N$1,FALSE)</f>
        <v>96.668715341959299</v>
      </c>
      <c r="AE68" s="122">
        <f>VLOOKUP($A68,'RevPAR Raw Data'!$B$6:$BE$43,'RevPAR Raw Data'!O$1,FALSE)</f>
        <v>106.918515480591</v>
      </c>
      <c r="AF68" s="123">
        <f>VLOOKUP($A68,'RevPAR Raw Data'!$B$6:$BE$43,'RevPAR Raw Data'!P$1,FALSE)</f>
        <v>101.793615411275</v>
      </c>
      <c r="AG68" s="124">
        <f>VLOOKUP($A68,'RevPAR Raw Data'!$B$6:$BE$43,'RevPAR Raw Data'!R$1,FALSE)</f>
        <v>127.28284393979401</v>
      </c>
    </row>
    <row r="69" spans="1:33" x14ac:dyDescent="0.25">
      <c r="A69" s="101" t="s">
        <v>121</v>
      </c>
      <c r="B69" s="89">
        <f>(VLOOKUP($A68,'Occupancy Raw Data'!$B$8:$BE$51,'Occupancy Raw Data'!T$3,FALSE))/100</f>
        <v>7.2397912499170103E-2</v>
      </c>
      <c r="C69" s="90">
        <f>(VLOOKUP($A68,'Occupancy Raw Data'!$B$8:$BE$51,'Occupancy Raw Data'!U$3,FALSE))/100</f>
        <v>-2.07072556515768E-3</v>
      </c>
      <c r="D69" s="90">
        <f>(VLOOKUP($A68,'Occupancy Raw Data'!$B$8:$BE$51,'Occupancy Raw Data'!V$3,FALSE))/100</f>
        <v>-7.4985063201329308E-3</v>
      </c>
      <c r="E69" s="90">
        <f>(VLOOKUP($A68,'Occupancy Raw Data'!$B$8:$BE$51,'Occupancy Raw Data'!W$3,FALSE))/100</f>
        <v>-4.8597609518851496E-2</v>
      </c>
      <c r="F69" s="90">
        <f>(VLOOKUP($A68,'Occupancy Raw Data'!$B$8:$BE$51,'Occupancy Raw Data'!X$3,FALSE))/100</f>
        <v>-6.8095779829748203E-3</v>
      </c>
      <c r="G69" s="90">
        <f>(VLOOKUP($A68,'Occupancy Raw Data'!$B$8:$BE$51,'Occupancy Raw Data'!Y$3,FALSE))/100</f>
        <v>-4.51053494461844E-3</v>
      </c>
      <c r="H69" s="91">
        <f>(VLOOKUP($A68,'Occupancy Raw Data'!$B$8:$BE$51,'Occupancy Raw Data'!AA$3,FALSE))/100</f>
        <v>-1.8149069358925699E-2</v>
      </c>
      <c r="I69" s="91">
        <f>(VLOOKUP($A68,'Occupancy Raw Data'!$B$8:$BE$51,'Occupancy Raw Data'!AB$3,FALSE))/100</f>
        <v>2.2284204597511601E-2</v>
      </c>
      <c r="J69" s="90">
        <f>(VLOOKUP($A68,'Occupancy Raw Data'!$B$8:$BE$51,'Occupancy Raw Data'!AC$3,FALSE))/100</f>
        <v>2.5686177163554802E-3</v>
      </c>
      <c r="K69" s="92">
        <f>(VLOOKUP($A68,'Occupancy Raw Data'!$B$8:$BE$51,'Occupancy Raw Data'!AE$3,FALSE))/100</f>
        <v>-2.45708818230593E-3</v>
      </c>
      <c r="M69" s="89">
        <f>(VLOOKUP($A68,'ADR Raw Data'!$B$6:$BE$49,'ADR Raw Data'!T$1,FALSE))/100</f>
        <v>6.3941027170733702E-2</v>
      </c>
      <c r="N69" s="90">
        <f>(VLOOKUP($A68,'ADR Raw Data'!$B$6:$BE$49,'ADR Raw Data'!U$1,FALSE))/100</f>
        <v>2.5171896701485598E-2</v>
      </c>
      <c r="O69" s="90">
        <f>(VLOOKUP($A68,'ADR Raw Data'!$B$6:$BE$49,'ADR Raw Data'!V$1,FALSE))/100</f>
        <v>-1.6451215737752E-2</v>
      </c>
      <c r="P69" s="90">
        <f>(VLOOKUP($A68,'ADR Raw Data'!$B$6:$BE$49,'ADR Raw Data'!W$1,FALSE))/100</f>
        <v>-1.3540825878736101E-2</v>
      </c>
      <c r="Q69" s="90">
        <f>(VLOOKUP($A68,'ADR Raw Data'!$B$6:$BE$49,'ADR Raw Data'!X$1,FALSE))/100</f>
        <v>-3.4892916017790598E-2</v>
      </c>
      <c r="R69" s="90">
        <f>(VLOOKUP($A68,'ADR Raw Data'!$B$6:$BE$49,'ADR Raw Data'!Y$1,FALSE))/100</f>
        <v>-3.1022840640616799E-3</v>
      </c>
      <c r="S69" s="91">
        <f>(VLOOKUP($A68,'ADR Raw Data'!$B$6:$BE$49,'ADR Raw Data'!AA$1,FALSE))/100</f>
        <v>-1.4059598831328499E-2</v>
      </c>
      <c r="T69" s="91">
        <f>(VLOOKUP($A68,'ADR Raw Data'!$B$6:$BE$49,'ADR Raw Data'!AB$1,FALSE))/100</f>
        <v>-6.4241538201963598E-3</v>
      </c>
      <c r="U69" s="90">
        <f>(VLOOKUP($A68,'ADR Raw Data'!$B$6:$BE$49,'ADR Raw Data'!AC$1,FALSE))/100</f>
        <v>-1.0033149570489902E-2</v>
      </c>
      <c r="V69" s="92">
        <f>(VLOOKUP($A68,'ADR Raw Data'!$B$6:$BE$49,'ADR Raw Data'!AE$1,FALSE))/100</f>
        <v>-4.5551057923922797E-3</v>
      </c>
      <c r="X69" s="89">
        <f>(VLOOKUP($A68,'RevPAR Raw Data'!$B$6:$BE$43,'RevPAR Raw Data'!T$1,FALSE))/100</f>
        <v>0.140968136560117</v>
      </c>
      <c r="Y69" s="90">
        <f>(VLOOKUP($A68,'RevPAR Raw Data'!$B$6:$BE$43,'RevPAR Raw Data'!U$1,FALSE))/100</f>
        <v>2.3049047046304699E-2</v>
      </c>
      <c r="Z69" s="90">
        <f>(VLOOKUP($A68,'RevPAR Raw Data'!$B$6:$BE$43,'RevPAR Raw Data'!V$1,FALSE))/100</f>
        <v>-2.3826362512701503E-2</v>
      </c>
      <c r="AA69" s="90">
        <f>(VLOOKUP($A68,'RevPAR Raw Data'!$B$6:$BE$43,'RevPAR Raw Data'!W$1,FALSE))/100</f>
        <v>-6.1480383628970001E-2</v>
      </c>
      <c r="AB69" s="90">
        <f>(VLOOKUP($A68,'RevPAR Raw Data'!$B$6:$BE$43,'RevPAR Raw Data'!X$1,FALSE))/100</f>
        <v>-4.14648879680889E-2</v>
      </c>
      <c r="AC69" s="90">
        <f>(VLOOKUP($A68,'RevPAR Raw Data'!$B$6:$BE$43,'RevPAR Raw Data'!Y$1,FALSE))/100</f>
        <v>-7.5988260480010505E-3</v>
      </c>
      <c r="AD69" s="91">
        <f>(VLOOKUP($A68,'RevPAR Raw Data'!$B$6:$BE$43,'RevPAR Raw Data'!AA$1,FALSE))/100</f>
        <v>-3.19534995559057E-2</v>
      </c>
      <c r="AE69" s="91">
        <f>(VLOOKUP($A68,'RevPAR Raw Data'!$B$6:$BE$43,'RevPAR Raw Data'!AB$1,FALSE))/100</f>
        <v>1.5716893619220101E-2</v>
      </c>
      <c r="AF69" s="90">
        <f>(VLOOKUP($A68,'RevPAR Raw Data'!$B$6:$BE$43,'RevPAR Raw Data'!AC$1,FALSE))/100</f>
        <v>-7.4903031798720203E-3</v>
      </c>
      <c r="AG69" s="92">
        <f>(VLOOKUP($A68,'RevPAR Raw Data'!$B$6:$BE$43,'RevPAR Raw Data'!AE$1,FALSE))/100</f>
        <v>-7.0010016780865806E-3</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Data'!G$3,FALSE))/100</f>
        <v>0.54042553191489295</v>
      </c>
      <c r="C71" s="118">
        <f>(VLOOKUP($A71,'Occupancy Raw Data'!$B$8:$BE$45,'Occupancy Raw Data'!H$3,FALSE))/100</f>
        <v>0.70916530278232404</v>
      </c>
      <c r="D71" s="118">
        <f>(VLOOKUP($A71,'Occupancy Raw Data'!$B$8:$BE$45,'Occupancy Raw Data'!I$3,FALSE))/100</f>
        <v>0.7495908346972171</v>
      </c>
      <c r="E71" s="118">
        <f>(VLOOKUP($A71,'Occupancy Raw Data'!$B$8:$BE$45,'Occupancy Raw Data'!J$3,FALSE))/100</f>
        <v>0.75253682487725004</v>
      </c>
      <c r="F71" s="118">
        <f>(VLOOKUP($A71,'Occupancy Raw Data'!$B$8:$BE$45,'Occupancy Raw Data'!K$3,FALSE))/100</f>
        <v>0.70769230769230707</v>
      </c>
      <c r="G71" s="119">
        <f>(VLOOKUP($A71,'Occupancy Raw Data'!$B$8:$BE$45,'Occupancy Raw Data'!L$3,FALSE))/100</f>
        <v>0.69188216039279793</v>
      </c>
      <c r="H71" s="99">
        <f>(VLOOKUP($A71,'Occupancy Raw Data'!$B$8:$BE$45,'Occupancy Raw Data'!N$3,FALSE))/100</f>
        <v>0.73289689034369798</v>
      </c>
      <c r="I71" s="99">
        <f>(VLOOKUP($A71,'Occupancy Raw Data'!$B$8:$BE$45,'Occupancy Raw Data'!O$3,FALSE))/100</f>
        <v>0.75139116202945899</v>
      </c>
      <c r="J71" s="119">
        <f>(VLOOKUP($A71,'Occupancy Raw Data'!$B$8:$BE$45,'Occupancy Raw Data'!P$3,FALSE))/100</f>
        <v>0.74214402618657904</v>
      </c>
      <c r="K71" s="120">
        <f>(VLOOKUP($A71,'Occupancy Raw Data'!$B$8:$BE$45,'Occupancy Raw Data'!R$3,FALSE))/100</f>
        <v>0.70624269347673607</v>
      </c>
      <c r="M71" s="121">
        <f>VLOOKUP($A71,'ADR Raw Data'!$B$6:$BE$43,'ADR Raw Data'!G$1,FALSE)</f>
        <v>141.03579951544501</v>
      </c>
      <c r="N71" s="122">
        <f>VLOOKUP($A71,'ADR Raw Data'!$B$6:$BE$43,'ADR Raw Data'!H$1,FALSE)</f>
        <v>162.664858066005</v>
      </c>
      <c r="O71" s="122">
        <f>VLOOKUP($A71,'ADR Raw Data'!$B$6:$BE$43,'ADR Raw Data'!I$1,FALSE)</f>
        <v>172.85543886462801</v>
      </c>
      <c r="P71" s="122">
        <f>VLOOKUP($A71,'ADR Raw Data'!$B$6:$BE$43,'ADR Raw Data'!J$1,FALSE)</f>
        <v>161.848281861678</v>
      </c>
      <c r="Q71" s="122">
        <f>VLOOKUP($A71,'ADR Raw Data'!$B$6:$BE$43,'ADR Raw Data'!K$1,FALSE)</f>
        <v>156.23202821461601</v>
      </c>
      <c r="R71" s="123">
        <f>VLOOKUP($A71,'ADR Raw Data'!$B$6:$BE$43,'ADR Raw Data'!L$1,FALSE)</f>
        <v>160.00050338269301</v>
      </c>
      <c r="S71" s="122">
        <f>VLOOKUP($A71,'ADR Raw Data'!$B$6:$BE$43,'ADR Raw Data'!N$1,FALSE)</f>
        <v>166.03004019651601</v>
      </c>
      <c r="T71" s="122">
        <f>VLOOKUP($A71,'ADR Raw Data'!$B$6:$BE$43,'ADR Raw Data'!O$1,FALSE)</f>
        <v>169.05625571770801</v>
      </c>
      <c r="U71" s="123">
        <f>VLOOKUP($A71,'ADR Raw Data'!$B$6:$BE$43,'ADR Raw Data'!P$1,FALSE)</f>
        <v>167.56200132318801</v>
      </c>
      <c r="V71" s="124">
        <f>VLOOKUP($A71,'ADR Raw Data'!$B$6:$BE$43,'ADR Raw Data'!R$1,FALSE)</f>
        <v>162.27075514798301</v>
      </c>
      <c r="X71" s="121">
        <f>VLOOKUP($A71,'RevPAR Raw Data'!$B$6:$BE$43,'RevPAR Raw Data'!G$1,FALSE)</f>
        <v>76.219346972176695</v>
      </c>
      <c r="Y71" s="122">
        <f>VLOOKUP($A71,'RevPAR Raw Data'!$B$6:$BE$43,'RevPAR Raw Data'!H$1,FALSE)</f>
        <v>115.356273322422</v>
      </c>
      <c r="Z71" s="122">
        <f>VLOOKUP($A71,'RevPAR Raw Data'!$B$6:$BE$43,'RevPAR Raw Data'!I$1,FALSE)</f>
        <v>129.57085270049001</v>
      </c>
      <c r="AA71" s="122">
        <f>VLOOKUP($A71,'RevPAR Raw Data'!$B$6:$BE$43,'RevPAR Raw Data'!J$1,FALSE)</f>
        <v>121.796792144026</v>
      </c>
      <c r="AB71" s="122">
        <f>VLOOKUP($A71,'RevPAR Raw Data'!$B$6:$BE$43,'RevPAR Raw Data'!K$1,FALSE)</f>
        <v>110.564204582651</v>
      </c>
      <c r="AC71" s="123">
        <f>VLOOKUP($A71,'RevPAR Raw Data'!$B$6:$BE$43,'RevPAR Raw Data'!L$1,FALSE)</f>
        <v>110.701493944353</v>
      </c>
      <c r="AD71" s="122">
        <f>VLOOKUP($A71,'RevPAR Raw Data'!$B$6:$BE$43,'RevPAR Raw Data'!N$1,FALSE)</f>
        <v>121.68290016366601</v>
      </c>
      <c r="AE71" s="122">
        <f>VLOOKUP($A71,'RevPAR Raw Data'!$B$6:$BE$43,'RevPAR Raw Data'!O$1,FALSE)</f>
        <v>127.027376432078</v>
      </c>
      <c r="AF71" s="123">
        <f>VLOOKUP($A71,'RevPAR Raw Data'!$B$6:$BE$43,'RevPAR Raw Data'!P$1,FALSE)</f>
        <v>124.355138297872</v>
      </c>
      <c r="AG71" s="124">
        <f>VLOOKUP($A71,'RevPAR Raw Data'!$B$6:$BE$43,'RevPAR Raw Data'!R$1,FALSE)</f>
        <v>114.602535188216</v>
      </c>
    </row>
    <row r="72" spans="1:33" x14ac:dyDescent="0.25">
      <c r="A72" s="101" t="s">
        <v>121</v>
      </c>
      <c r="B72" s="89">
        <f>(VLOOKUP($A71,'Occupancy Raw Data'!$B$8:$BE$51,'Occupancy Raw Data'!T$3,FALSE))/100</f>
        <v>2.2715643395047499E-2</v>
      </c>
      <c r="C72" s="90">
        <f>(VLOOKUP($A71,'Occupancy Raw Data'!$B$8:$BE$51,'Occupancy Raw Data'!U$3,FALSE))/100</f>
        <v>3.5912666101977499E-2</v>
      </c>
      <c r="D72" s="90">
        <f>(VLOOKUP($A71,'Occupancy Raw Data'!$B$8:$BE$51,'Occupancy Raw Data'!V$3,FALSE))/100</f>
        <v>1.5489066168702501E-2</v>
      </c>
      <c r="E72" s="90">
        <f>(VLOOKUP($A71,'Occupancy Raw Data'!$B$8:$BE$51,'Occupancy Raw Data'!W$3,FALSE))/100</f>
        <v>-1.7061992340830501E-2</v>
      </c>
      <c r="F72" s="90">
        <f>(VLOOKUP($A71,'Occupancy Raw Data'!$B$8:$BE$51,'Occupancy Raw Data'!X$3,FALSE))/100</f>
        <v>3.1054809065280197E-2</v>
      </c>
      <c r="G72" s="90">
        <f>(VLOOKUP($A71,'Occupancy Raw Data'!$B$8:$BE$51,'Occupancy Raw Data'!Y$3,FALSE))/100</f>
        <v>1.6536091467004299E-2</v>
      </c>
      <c r="H72" s="91">
        <f>(VLOOKUP($A71,'Occupancy Raw Data'!$B$8:$BE$51,'Occupancy Raw Data'!AA$3,FALSE))/100</f>
        <v>0.102948565064927</v>
      </c>
      <c r="I72" s="91">
        <f>(VLOOKUP($A71,'Occupancy Raw Data'!$B$8:$BE$51,'Occupancy Raw Data'!AB$3,FALSE))/100</f>
        <v>8.1339138209768097E-2</v>
      </c>
      <c r="J72" s="90">
        <f>(VLOOKUP($A71,'Occupancy Raw Data'!$B$8:$BE$51,'Occupancy Raw Data'!AC$3,FALSE))/100</f>
        <v>9.1902362007747804E-2</v>
      </c>
      <c r="K72" s="92">
        <f>(VLOOKUP($A71,'Occupancy Raw Data'!$B$8:$BE$51,'Occupancy Raw Data'!AE$3,FALSE))/100</f>
        <v>3.8047893615449496E-2</v>
      </c>
      <c r="M72" s="89">
        <f>(VLOOKUP($A71,'ADR Raw Data'!$B$6:$BE$49,'ADR Raw Data'!T$1,FALSE))/100</f>
        <v>1.83731633881139E-2</v>
      </c>
      <c r="N72" s="90">
        <f>(VLOOKUP($A71,'ADR Raw Data'!$B$6:$BE$49,'ADR Raw Data'!U$1,FALSE))/100</f>
        <v>0.11848672733767</v>
      </c>
      <c r="O72" s="90">
        <f>(VLOOKUP($A71,'ADR Raw Data'!$B$6:$BE$49,'ADR Raw Data'!V$1,FALSE))/100</f>
        <v>0.136431486614078</v>
      </c>
      <c r="P72" s="90">
        <f>(VLOOKUP($A71,'ADR Raw Data'!$B$6:$BE$49,'ADR Raw Data'!W$1,FALSE))/100</f>
        <v>5.7960288979023299E-2</v>
      </c>
      <c r="Q72" s="90">
        <f>(VLOOKUP($A71,'ADR Raw Data'!$B$6:$BE$49,'ADR Raw Data'!X$1,FALSE))/100</f>
        <v>8.50820760750952E-2</v>
      </c>
      <c r="R72" s="90">
        <f>(VLOOKUP($A71,'ADR Raw Data'!$B$6:$BE$49,'ADR Raw Data'!Y$1,FALSE))/100</f>
        <v>8.6904624508945094E-2</v>
      </c>
      <c r="S72" s="91">
        <f>(VLOOKUP($A71,'ADR Raw Data'!$B$6:$BE$49,'ADR Raw Data'!AA$1,FALSE))/100</f>
        <v>3.2375430354769801E-2</v>
      </c>
      <c r="T72" s="91">
        <f>(VLOOKUP($A71,'ADR Raw Data'!$B$6:$BE$49,'ADR Raw Data'!AB$1,FALSE))/100</f>
        <v>7.0589694418228396E-3</v>
      </c>
      <c r="U72" s="90">
        <f>(VLOOKUP($A71,'ADR Raw Data'!$B$6:$BE$49,'ADR Raw Data'!AC$1,FALSE))/100</f>
        <v>1.9072113664932899E-2</v>
      </c>
      <c r="V72" s="92">
        <f>(VLOOKUP($A71,'ADR Raw Data'!$B$6:$BE$49,'ADR Raw Data'!AE$1,FALSE))/100</f>
        <v>6.6713273273874607E-2</v>
      </c>
      <c r="X72" s="89">
        <f>(VLOOKUP($A71,'RevPAR Raw Data'!$B$6:$BE$43,'RevPAR Raw Data'!T$1,FALSE))/100</f>
        <v>4.1506165010724801E-2</v>
      </c>
      <c r="Y72" s="90">
        <f>(VLOOKUP($A71,'RevPAR Raw Data'!$B$6:$BE$43,'RevPAR Raw Data'!U$1,FALSE))/100</f>
        <v>0.158654567716042</v>
      </c>
      <c r="Z72" s="90">
        <f>(VLOOKUP($A71,'RevPAR Raw Data'!$B$6:$BE$43,'RevPAR Raw Data'!V$1,FALSE))/100</f>
        <v>0.15403374910643999</v>
      </c>
      <c r="AA72" s="90">
        <f>(VLOOKUP($A71,'RevPAR Raw Data'!$B$6:$BE$43,'RevPAR Raw Data'!W$1,FALSE))/100</f>
        <v>3.9909378631560202E-2</v>
      </c>
      <c r="AB72" s="90">
        <f>(VLOOKUP($A71,'RevPAR Raw Data'!$B$6:$BE$43,'RevPAR Raw Data'!X$1,FALSE))/100</f>
        <v>0.11877909276776499</v>
      </c>
      <c r="AC72" s="90">
        <f>(VLOOKUP($A71,'RevPAR Raw Data'!$B$6:$BE$43,'RevPAR Raw Data'!Y$1,FALSE))/100</f>
        <v>0.104877778795735</v>
      </c>
      <c r="AD72" s="91">
        <f>(VLOOKUP($A71,'RevPAR Raw Data'!$B$6:$BE$43,'RevPAR Raw Data'!AA$1,FALSE))/100</f>
        <v>0.13865699951808</v>
      </c>
      <c r="AE72" s="91">
        <f>(VLOOKUP($A71,'RevPAR Raw Data'!$B$6:$BE$43,'RevPAR Raw Data'!AB$1,FALSE))/100</f>
        <v>8.8972278142637903E-2</v>
      </c>
      <c r="AF72" s="90">
        <f>(VLOOKUP($A71,'RevPAR Raw Data'!$B$6:$BE$43,'RevPAR Raw Data'!AC$1,FALSE))/100</f>
        <v>0.11272724796696799</v>
      </c>
      <c r="AG72" s="92">
        <f>(VLOOKUP($A71,'RevPAR Raw Data'!$B$6:$BE$43,'RevPAR Raw Data'!AE$1,FALSE))/100</f>
        <v>0.10729946641358599</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Data'!G$3,FALSE))/100</f>
        <v>0.52139303482587007</v>
      </c>
      <c r="C74" s="118">
        <f>(VLOOKUP($A74,'Occupancy Raw Data'!$B$8:$BE$45,'Occupancy Raw Data'!H$3,FALSE))/100</f>
        <v>0.59712548369264706</v>
      </c>
      <c r="D74" s="118">
        <f>(VLOOKUP($A74,'Occupancy Raw Data'!$B$8:$BE$45,'Occupancy Raw Data'!I$3,FALSE))/100</f>
        <v>0.650414593698175</v>
      </c>
      <c r="E74" s="118">
        <f>(VLOOKUP($A74,'Occupancy Raw Data'!$B$8:$BE$45,'Occupancy Raw Data'!J$3,FALSE))/100</f>
        <v>0.68114980652293999</v>
      </c>
      <c r="F74" s="118">
        <f>(VLOOKUP($A74,'Occupancy Raw Data'!$B$8:$BE$45,'Occupancy Raw Data'!K$3,FALSE))/100</f>
        <v>0.66633499170812593</v>
      </c>
      <c r="G74" s="119">
        <f>(VLOOKUP($A74,'Occupancy Raw Data'!$B$8:$BE$45,'Occupancy Raw Data'!L$3,FALSE))/100</f>
        <v>0.62328358208955204</v>
      </c>
      <c r="H74" s="99">
        <f>(VLOOKUP($A74,'Occupancy Raw Data'!$B$8:$BE$45,'Occupancy Raw Data'!N$3,FALSE))/100</f>
        <v>0.70403537866224397</v>
      </c>
      <c r="I74" s="99">
        <f>(VLOOKUP($A74,'Occupancy Raw Data'!$B$8:$BE$45,'Occupancy Raw Data'!O$3,FALSE))/100</f>
        <v>0.77810945273631804</v>
      </c>
      <c r="J74" s="119">
        <f>(VLOOKUP($A74,'Occupancy Raw Data'!$B$8:$BE$45,'Occupancy Raw Data'!P$3,FALSE))/100</f>
        <v>0.74107241569928106</v>
      </c>
      <c r="K74" s="120">
        <f>(VLOOKUP($A74,'Occupancy Raw Data'!$B$8:$BE$45,'Occupancy Raw Data'!R$3,FALSE))/100</f>
        <v>0.65693753454947401</v>
      </c>
      <c r="M74" s="121">
        <f>VLOOKUP($A74,'ADR Raw Data'!$B$6:$BE$43,'ADR Raw Data'!G$1,FALSE)</f>
        <v>96.795568278201799</v>
      </c>
      <c r="N74" s="122">
        <f>VLOOKUP($A74,'ADR Raw Data'!$B$6:$BE$43,'ADR Raw Data'!H$1,FALSE)</f>
        <v>99.840662840214705</v>
      </c>
      <c r="O74" s="122">
        <f>VLOOKUP($A74,'ADR Raw Data'!$B$6:$BE$43,'ADR Raw Data'!I$1,FALSE)</f>
        <v>103.03218935917</v>
      </c>
      <c r="P74" s="122">
        <f>VLOOKUP($A74,'ADR Raw Data'!$B$6:$BE$43,'ADR Raw Data'!J$1,FALSE)</f>
        <v>105.126808959584</v>
      </c>
      <c r="Q74" s="122">
        <f>VLOOKUP($A74,'ADR Raw Data'!$B$6:$BE$43,'ADR Raw Data'!K$1,FALSE)</f>
        <v>103.637944250871</v>
      </c>
      <c r="R74" s="123">
        <f>VLOOKUP($A74,'ADR Raw Data'!$B$6:$BE$43,'ADR Raw Data'!L$1,FALSE)</f>
        <v>101.964589541648</v>
      </c>
      <c r="S74" s="122">
        <f>VLOOKUP($A74,'ADR Raw Data'!$B$6:$BE$43,'ADR Raw Data'!N$1,FALSE)</f>
        <v>114.437690012562</v>
      </c>
      <c r="T74" s="122">
        <f>VLOOKUP($A74,'ADR Raw Data'!$B$6:$BE$43,'ADR Raw Data'!O$1,FALSE)</f>
        <v>121.052715260017</v>
      </c>
      <c r="U74" s="123">
        <f>VLOOKUP($A74,'ADR Raw Data'!$B$6:$BE$43,'ADR Raw Data'!P$1,FALSE)</f>
        <v>117.91050425182701</v>
      </c>
      <c r="V74" s="124">
        <f>VLOOKUP($A74,'ADR Raw Data'!$B$6:$BE$43,'ADR Raw Data'!R$1,FALSE)</f>
        <v>107.104055152185</v>
      </c>
      <c r="X74" s="121">
        <f>VLOOKUP($A74,'RevPAR Raw Data'!$B$6:$BE$43,'RevPAR Raw Data'!G$1,FALSE)</f>
        <v>50.468535102266401</v>
      </c>
      <c r="Y74" s="122">
        <f>VLOOKUP($A74,'RevPAR Raw Data'!$B$6:$BE$43,'RevPAR Raw Data'!H$1,FALSE)</f>
        <v>59.6174040906578</v>
      </c>
      <c r="Z74" s="122">
        <f>VLOOKUP($A74,'RevPAR Raw Data'!$B$6:$BE$43,'RevPAR Raw Data'!I$1,FALSE)</f>
        <v>67.013639579878301</v>
      </c>
      <c r="AA74" s="122">
        <f>VLOOKUP($A74,'RevPAR Raw Data'!$B$6:$BE$43,'RevPAR Raw Data'!J$1,FALSE)</f>
        <v>71.607105583195107</v>
      </c>
      <c r="AB74" s="122">
        <f>VLOOKUP($A74,'RevPAR Raw Data'!$B$6:$BE$43,'RevPAR Raw Data'!K$1,FALSE)</f>
        <v>69.057588723051396</v>
      </c>
      <c r="AC74" s="123">
        <f>VLOOKUP($A74,'RevPAR Raw Data'!$B$6:$BE$43,'RevPAR Raw Data'!L$1,FALSE)</f>
        <v>63.5528546158098</v>
      </c>
      <c r="AD74" s="122">
        <f>VLOOKUP($A74,'RevPAR Raw Data'!$B$6:$BE$43,'RevPAR Raw Data'!N$1,FALSE)</f>
        <v>80.568182421227107</v>
      </c>
      <c r="AE74" s="122">
        <f>VLOOKUP($A74,'RevPAR Raw Data'!$B$6:$BE$43,'RevPAR Raw Data'!O$1,FALSE)</f>
        <v>94.192262023217197</v>
      </c>
      <c r="AF74" s="123">
        <f>VLOOKUP($A74,'RevPAR Raw Data'!$B$6:$BE$43,'RevPAR Raw Data'!P$1,FALSE)</f>
        <v>87.380222222222201</v>
      </c>
      <c r="AG74" s="124">
        <f>VLOOKUP($A74,'RevPAR Raw Data'!$B$6:$BE$43,'RevPAR Raw Data'!R$1,FALSE)</f>
        <v>70.360673931927593</v>
      </c>
    </row>
    <row r="75" spans="1:33" x14ac:dyDescent="0.25">
      <c r="A75" s="101" t="s">
        <v>121</v>
      </c>
      <c r="B75" s="89">
        <f>(VLOOKUP($A74,'Occupancy Raw Data'!$B$8:$BE$51,'Occupancy Raw Data'!T$3,FALSE))/100</f>
        <v>-2.69108195676422E-2</v>
      </c>
      <c r="C75" s="90">
        <f>(VLOOKUP($A74,'Occupancy Raw Data'!$B$8:$BE$51,'Occupancy Raw Data'!U$3,FALSE))/100</f>
        <v>6.5246953927296601E-3</v>
      </c>
      <c r="D75" s="90">
        <f>(VLOOKUP($A74,'Occupancy Raw Data'!$B$8:$BE$51,'Occupancy Raw Data'!V$3,FALSE))/100</f>
        <v>-8.0645482149412796E-3</v>
      </c>
      <c r="E75" s="90">
        <f>(VLOOKUP($A74,'Occupancy Raw Data'!$B$8:$BE$51,'Occupancy Raw Data'!W$3,FALSE))/100</f>
        <v>-1.0812041098304399E-2</v>
      </c>
      <c r="F75" s="90">
        <f>(VLOOKUP($A74,'Occupancy Raw Data'!$B$8:$BE$51,'Occupancy Raw Data'!X$3,FALSE))/100</f>
        <v>3.6289562776674802E-3</v>
      </c>
      <c r="G75" s="90">
        <f>(VLOOKUP($A74,'Occupancy Raw Data'!$B$8:$BE$51,'Occupancy Raw Data'!Y$3,FALSE))/100</f>
        <v>-6.6528893991580499E-3</v>
      </c>
      <c r="H75" s="91">
        <f>(VLOOKUP($A74,'Occupancy Raw Data'!$B$8:$BE$51,'Occupancy Raw Data'!AA$3,FALSE))/100</f>
        <v>5.3711474395664004E-3</v>
      </c>
      <c r="I75" s="91">
        <f>(VLOOKUP($A74,'Occupancy Raw Data'!$B$8:$BE$51,'Occupancy Raw Data'!AB$3,FALSE))/100</f>
        <v>5.9749459164169398E-2</v>
      </c>
      <c r="J75" s="90">
        <f>(VLOOKUP($A74,'Occupancy Raw Data'!$B$8:$BE$51,'Occupancy Raw Data'!AC$3,FALSE))/100</f>
        <v>3.3204060834538501E-2</v>
      </c>
      <c r="K75" s="92">
        <f>(VLOOKUP($A74,'Occupancy Raw Data'!$B$8:$BE$51,'Occupancy Raw Data'!AE$3,FALSE))/100</f>
        <v>5.8531871860826798E-3</v>
      </c>
      <c r="M75" s="89">
        <f>(VLOOKUP($A74,'ADR Raw Data'!$B$6:$BE$49,'ADR Raw Data'!T$1,FALSE))/100</f>
        <v>6.4769307381181097E-3</v>
      </c>
      <c r="N75" s="90">
        <f>(VLOOKUP($A74,'ADR Raw Data'!$B$6:$BE$49,'ADR Raw Data'!U$1,FALSE))/100</f>
        <v>2.6532441891138299E-2</v>
      </c>
      <c r="O75" s="90">
        <f>(VLOOKUP($A74,'ADR Raw Data'!$B$6:$BE$49,'ADR Raw Data'!V$1,FALSE))/100</f>
        <v>3.0048749076091997E-2</v>
      </c>
      <c r="P75" s="90">
        <f>(VLOOKUP($A74,'ADR Raw Data'!$B$6:$BE$49,'ADR Raw Data'!W$1,FALSE))/100</f>
        <v>3.3522008710014005E-2</v>
      </c>
      <c r="Q75" s="90">
        <f>(VLOOKUP($A74,'ADR Raw Data'!$B$6:$BE$49,'ADR Raw Data'!X$1,FALSE))/100</f>
        <v>2.0710248503771803E-2</v>
      </c>
      <c r="R75" s="90">
        <f>(VLOOKUP($A74,'ADR Raw Data'!$B$6:$BE$49,'ADR Raw Data'!Y$1,FALSE))/100</f>
        <v>2.4404130999553502E-2</v>
      </c>
      <c r="S75" s="91">
        <f>(VLOOKUP($A74,'ADR Raw Data'!$B$6:$BE$49,'ADR Raw Data'!AA$1,FALSE))/100</f>
        <v>1.9909340771346498E-2</v>
      </c>
      <c r="T75" s="91">
        <f>(VLOOKUP($A74,'ADR Raw Data'!$B$6:$BE$49,'ADR Raw Data'!AB$1,FALSE))/100</f>
        <v>5.1284509759884599E-2</v>
      </c>
      <c r="U75" s="90">
        <f>(VLOOKUP($A74,'ADR Raw Data'!$B$6:$BE$49,'ADR Raw Data'!AC$1,FALSE))/100</f>
        <v>3.6936310490439099E-2</v>
      </c>
      <c r="V75" s="92">
        <f>(VLOOKUP($A74,'ADR Raw Data'!$B$6:$BE$49,'ADR Raw Data'!AE$1,FALSE))/100</f>
        <v>3.0012649582098597E-2</v>
      </c>
      <c r="X75" s="89">
        <f>(VLOOKUP($A74,'RevPAR Raw Data'!$B$6:$BE$43,'RevPAR Raw Data'!T$1,FALSE))/100</f>
        <v>-2.0608188343969699E-2</v>
      </c>
      <c r="Y75" s="90">
        <f>(VLOOKUP($A74,'RevPAR Raw Data'!$B$6:$BE$43,'RevPAR Raw Data'!U$1,FALSE))/100</f>
        <v>3.3230253385232902E-2</v>
      </c>
      <c r="Z75" s="90">
        <f>(VLOOKUP($A74,'RevPAR Raw Data'!$B$6:$BE$43,'RevPAR Raw Data'!V$1,FALSE))/100</f>
        <v>2.1741871275427899E-2</v>
      </c>
      <c r="AA75" s="90">
        <f>(VLOOKUP($A74,'RevPAR Raw Data'!$B$6:$BE$43,'RevPAR Raw Data'!W$1,FALSE))/100</f>
        <v>2.2347526275839198E-2</v>
      </c>
      <c r="AB75" s="90">
        <f>(VLOOKUP($A74,'RevPAR Raw Data'!$B$6:$BE$43,'RevPAR Raw Data'!X$1,FALSE))/100</f>
        <v>2.44143613677591E-2</v>
      </c>
      <c r="AC75" s="90">
        <f>(VLOOKUP($A74,'RevPAR Raw Data'!$B$6:$BE$43,'RevPAR Raw Data'!Y$1,FALSE))/100</f>
        <v>1.7588883615972897E-2</v>
      </c>
      <c r="AD75" s="91">
        <f>(VLOOKUP($A74,'RevPAR Raw Data'!$B$6:$BE$43,'RevPAR Raw Data'!AA$1,FALSE))/100</f>
        <v>2.5387424215620399E-2</v>
      </c>
      <c r="AE75" s="91">
        <f>(VLOOKUP($A74,'RevPAR Raw Data'!$B$6:$BE$43,'RevPAR Raw Data'!AB$1,FALSE))/100</f>
        <v>0.114098190645706</v>
      </c>
      <c r="AF75" s="90">
        <f>(VLOOKUP($A74,'RevPAR Raw Data'!$B$6:$BE$43,'RevPAR Raw Data'!AC$1,FALSE))/100</f>
        <v>7.1366806825505502E-2</v>
      </c>
      <c r="AG75" s="92">
        <f>(VLOOKUP($A74,'RevPAR Raw Data'!$B$6:$BE$43,'RevPAR Raw Data'!AE$1,FALSE))/100</f>
        <v>3.6041506424135596E-2</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Data'!G$3,FALSE))/100</f>
        <v>0.64739617056701504</v>
      </c>
      <c r="C77" s="118">
        <f>(VLOOKUP($A77,'Occupancy Raw Data'!$B$8:$BE$45,'Occupancy Raw Data'!H$3,FALSE))/100</f>
        <v>0.81981315326981696</v>
      </c>
      <c r="D77" s="118">
        <f>(VLOOKUP($A77,'Occupancy Raw Data'!$B$8:$BE$45,'Occupancy Raw Data'!I$3,FALSE))/100</f>
        <v>0.86384238275830105</v>
      </c>
      <c r="E77" s="118">
        <f>(VLOOKUP($A77,'Occupancy Raw Data'!$B$8:$BE$45,'Occupancy Raw Data'!J$3,FALSE))/100</f>
        <v>0.88382203311441998</v>
      </c>
      <c r="F77" s="118">
        <f>(VLOOKUP($A77,'Occupancy Raw Data'!$B$8:$BE$45,'Occupancy Raw Data'!K$3,FALSE))/100</f>
        <v>0.80001849967625505</v>
      </c>
      <c r="G77" s="119">
        <f>(VLOOKUP($A77,'Occupancy Raw Data'!$B$8:$BE$45,'Occupancy Raw Data'!L$3,FALSE))/100</f>
        <v>0.80297844787716199</v>
      </c>
      <c r="H77" s="99">
        <f>(VLOOKUP($A77,'Occupancy Raw Data'!$B$8:$BE$45,'Occupancy Raw Data'!N$3,FALSE))/100</f>
        <v>0.72722227361021097</v>
      </c>
      <c r="I77" s="99">
        <f>(VLOOKUP($A77,'Occupancy Raw Data'!$B$8:$BE$45,'Occupancy Raw Data'!O$3,FALSE))/100</f>
        <v>0.77652391083156003</v>
      </c>
      <c r="J77" s="119">
        <f>(VLOOKUP($A77,'Occupancy Raw Data'!$B$8:$BE$45,'Occupancy Raw Data'!P$3,FALSE))/100</f>
        <v>0.75187309222088605</v>
      </c>
      <c r="K77" s="120">
        <f>(VLOOKUP($A77,'Occupancy Raw Data'!$B$8:$BE$45,'Occupancy Raw Data'!R$3,FALSE))/100</f>
        <v>0.78837691768965401</v>
      </c>
      <c r="M77" s="121">
        <f>VLOOKUP($A77,'ADR Raw Data'!$B$6:$BE$43,'ADR Raw Data'!G$1,FALSE)</f>
        <v>118.012436062294</v>
      </c>
      <c r="N77" s="122">
        <f>VLOOKUP($A77,'ADR Raw Data'!$B$6:$BE$43,'ADR Raw Data'!H$1,FALSE)</f>
        <v>148.74066004738799</v>
      </c>
      <c r="O77" s="122">
        <f>VLOOKUP($A77,'ADR Raw Data'!$B$6:$BE$43,'ADR Raw Data'!I$1,FALSE)</f>
        <v>161.024885962094</v>
      </c>
      <c r="P77" s="122">
        <f>VLOOKUP($A77,'ADR Raw Data'!$B$6:$BE$43,'ADR Raw Data'!J$1,FALSE)</f>
        <v>162.20452119309201</v>
      </c>
      <c r="Q77" s="122">
        <f>VLOOKUP($A77,'ADR Raw Data'!$B$6:$BE$43,'ADR Raw Data'!K$1,FALSE)</f>
        <v>141.20901722742499</v>
      </c>
      <c r="R77" s="123">
        <f>VLOOKUP($A77,'ADR Raw Data'!$B$6:$BE$43,'ADR Raw Data'!L$1,FALSE)</f>
        <v>147.891945858772</v>
      </c>
      <c r="S77" s="122">
        <f>VLOOKUP($A77,'ADR Raw Data'!$B$6:$BE$43,'ADR Raw Data'!N$1,FALSE)</f>
        <v>119.71566140931</v>
      </c>
      <c r="T77" s="122">
        <f>VLOOKUP($A77,'ADR Raw Data'!$B$6:$BE$43,'ADR Raw Data'!O$1,FALSE)</f>
        <v>117.77161286480001</v>
      </c>
      <c r="U77" s="123">
        <f>VLOOKUP($A77,'ADR Raw Data'!$B$6:$BE$43,'ADR Raw Data'!P$1,FALSE)</f>
        <v>118.71176846896699</v>
      </c>
      <c r="V77" s="124">
        <f>VLOOKUP($A77,'ADR Raw Data'!$B$6:$BE$43,'ADR Raw Data'!R$1,FALSE)</f>
        <v>139.94078525694701</v>
      </c>
      <c r="X77" s="121">
        <f>VLOOKUP($A77,'RevPAR Raw Data'!$B$6:$BE$43,'RevPAR Raw Data'!G$1,FALSE)</f>
        <v>76.400799186014197</v>
      </c>
      <c r="Y77" s="122">
        <f>VLOOKUP($A77,'RevPAR Raw Data'!$B$6:$BE$43,'RevPAR Raw Data'!H$1,FALSE)</f>
        <v>121.93954953288301</v>
      </c>
      <c r="Z77" s="122">
        <f>VLOOKUP($A77,'RevPAR Raw Data'!$B$6:$BE$43,'RevPAR Raw Data'!I$1,FALSE)</f>
        <v>139.100121172879</v>
      </c>
      <c r="AA77" s="122">
        <f>VLOOKUP($A77,'RevPAR Raw Data'!$B$6:$BE$43,'RevPAR Raw Data'!J$1,FALSE)</f>
        <v>143.35992970122999</v>
      </c>
      <c r="AB77" s="122">
        <f>VLOOKUP($A77,'RevPAR Raw Data'!$B$6:$BE$43,'RevPAR Raw Data'!K$1,FALSE)</f>
        <v>112.969826103043</v>
      </c>
      <c r="AC77" s="123">
        <f>VLOOKUP($A77,'RevPAR Raw Data'!$B$6:$BE$43,'RevPAR Raw Data'!L$1,FALSE)</f>
        <v>118.75404513921001</v>
      </c>
      <c r="AD77" s="122">
        <f>VLOOKUP($A77,'RevPAR Raw Data'!$B$6:$BE$43,'RevPAR Raw Data'!N$1,FALSE)</f>
        <v>87.059895476829098</v>
      </c>
      <c r="AE77" s="122">
        <f>VLOOKUP($A77,'RevPAR Raw Data'!$B$6:$BE$43,'RevPAR Raw Data'!O$1,FALSE)</f>
        <v>91.452473406715299</v>
      </c>
      <c r="AF77" s="123">
        <f>VLOOKUP($A77,'RevPAR Raw Data'!$B$6:$BE$43,'RevPAR Raw Data'!P$1,FALSE)</f>
        <v>89.256184441772206</v>
      </c>
      <c r="AG77" s="124">
        <f>VLOOKUP($A77,'RevPAR Raw Data'!$B$6:$BE$43,'RevPAR Raw Data'!R$1,FALSE)</f>
        <v>110.32608493994201</v>
      </c>
    </row>
    <row r="78" spans="1:33" x14ac:dyDescent="0.25">
      <c r="A78" s="101" t="s">
        <v>121</v>
      </c>
      <c r="B78" s="89">
        <f>(VLOOKUP($A77,'Occupancy Raw Data'!$B$8:$BE$51,'Occupancy Raw Data'!T$3,FALSE))/100</f>
        <v>0.10865016733552099</v>
      </c>
      <c r="C78" s="90">
        <f>(VLOOKUP($A77,'Occupancy Raw Data'!$B$8:$BE$51,'Occupancy Raw Data'!U$3,FALSE))/100</f>
        <v>4.6684057378033002E-2</v>
      </c>
      <c r="D78" s="90">
        <f>(VLOOKUP($A77,'Occupancy Raw Data'!$B$8:$BE$51,'Occupancy Raw Data'!V$3,FALSE))/100</f>
        <v>-2.29989916277205E-2</v>
      </c>
      <c r="E78" s="90">
        <f>(VLOOKUP($A77,'Occupancy Raw Data'!$B$8:$BE$51,'Occupancy Raw Data'!W$3,FALSE))/100</f>
        <v>-3.5181539495472598E-2</v>
      </c>
      <c r="F78" s="90">
        <f>(VLOOKUP($A77,'Occupancy Raw Data'!$B$8:$BE$51,'Occupancy Raw Data'!X$3,FALSE))/100</f>
        <v>2.1535249949986301E-2</v>
      </c>
      <c r="G78" s="90">
        <f>(VLOOKUP($A77,'Occupancy Raw Data'!$B$8:$BE$51,'Occupancy Raw Data'!Y$3,FALSE))/100</f>
        <v>1.6279539645237699E-2</v>
      </c>
      <c r="H78" s="91">
        <f>(VLOOKUP($A77,'Occupancy Raw Data'!$B$8:$BE$51,'Occupancy Raw Data'!AA$3,FALSE))/100</f>
        <v>-1.9770207339361502E-2</v>
      </c>
      <c r="I78" s="91">
        <f>(VLOOKUP($A77,'Occupancy Raw Data'!$B$8:$BE$51,'Occupancy Raw Data'!AB$3,FALSE))/100</f>
        <v>8.6844804565362407E-2</v>
      </c>
      <c r="J78" s="90">
        <f>(VLOOKUP($A77,'Occupancy Raw Data'!$B$8:$BE$51,'Occupancy Raw Data'!AC$3,FALSE))/100</f>
        <v>3.2533855037136898E-2</v>
      </c>
      <c r="K78" s="92">
        <f>(VLOOKUP($A77,'Occupancy Raw Data'!$B$8:$BE$51,'Occupancy Raw Data'!AE$3,FALSE))/100</f>
        <v>2.06576537542171E-2</v>
      </c>
      <c r="M78" s="89">
        <f>(VLOOKUP($A77,'ADR Raw Data'!$B$6:$BE$49,'ADR Raw Data'!T$1,FALSE))/100</f>
        <v>-1.1907164304799401E-2</v>
      </c>
      <c r="N78" s="90">
        <f>(VLOOKUP($A77,'ADR Raw Data'!$B$6:$BE$49,'ADR Raw Data'!U$1,FALSE))/100</f>
        <v>3.0214248470572601E-2</v>
      </c>
      <c r="O78" s="90">
        <f>(VLOOKUP($A77,'ADR Raw Data'!$B$6:$BE$49,'ADR Raw Data'!V$1,FALSE))/100</f>
        <v>8.0417124667296995E-3</v>
      </c>
      <c r="P78" s="90">
        <f>(VLOOKUP($A77,'ADR Raw Data'!$B$6:$BE$49,'ADR Raw Data'!W$1,FALSE))/100</f>
        <v>1.16863703859097E-2</v>
      </c>
      <c r="Q78" s="90">
        <f>(VLOOKUP($A77,'ADR Raw Data'!$B$6:$BE$49,'ADR Raw Data'!X$1,FALSE))/100</f>
        <v>1.20661813079373E-3</v>
      </c>
      <c r="R78" s="90">
        <f>(VLOOKUP($A77,'ADR Raw Data'!$B$6:$BE$49,'ADR Raw Data'!Y$1,FALSE))/100</f>
        <v>4.9295775424604699E-3</v>
      </c>
      <c r="S78" s="91">
        <f>(VLOOKUP($A77,'ADR Raw Data'!$B$6:$BE$49,'ADR Raw Data'!AA$1,FALSE))/100</f>
        <v>2.0466633054473601E-2</v>
      </c>
      <c r="T78" s="91">
        <f>(VLOOKUP($A77,'ADR Raw Data'!$B$6:$BE$49,'ADR Raw Data'!AB$1,FALSE))/100</f>
        <v>2.8037415957492498E-2</v>
      </c>
      <c r="U78" s="90">
        <f>(VLOOKUP($A77,'ADR Raw Data'!$B$6:$BE$49,'ADR Raw Data'!AC$1,FALSE))/100</f>
        <v>2.3703219046928303E-2</v>
      </c>
      <c r="V78" s="92">
        <f>(VLOOKUP($A77,'ADR Raw Data'!$B$6:$BE$49,'ADR Raw Data'!AE$1,FALSE))/100</f>
        <v>8.4963792045376803E-3</v>
      </c>
      <c r="X78" s="89">
        <f>(VLOOKUP($A77,'RevPAR Raw Data'!$B$6:$BE$43,'RevPAR Raw Data'!T$1,FALSE))/100</f>
        <v>9.5449287636514391E-2</v>
      </c>
      <c r="Y78" s="90">
        <f>(VLOOKUP($A77,'RevPAR Raw Data'!$B$6:$BE$43,'RevPAR Raw Data'!U$1,FALSE))/100</f>
        <v>7.8308829557840104E-2</v>
      </c>
      <c r="Z78" s="90">
        <f>(VLOOKUP($A77,'RevPAR Raw Data'!$B$6:$BE$43,'RevPAR Raw Data'!V$1,FALSE))/100</f>
        <v>-1.51422304386856E-2</v>
      </c>
      <c r="AA78" s="90">
        <f>(VLOOKUP($A77,'RevPAR Raw Data'!$B$6:$BE$43,'RevPAR Raw Data'!W$1,FALSE))/100</f>
        <v>-2.3906313610853398E-2</v>
      </c>
      <c r="AB78" s="90">
        <f>(VLOOKUP($A77,'RevPAR Raw Data'!$B$6:$BE$43,'RevPAR Raw Data'!X$1,FALSE))/100</f>
        <v>2.2767852903820902E-2</v>
      </c>
      <c r="AC78" s="90">
        <f>(VLOOKUP($A77,'RevPAR Raw Data'!$B$6:$BE$43,'RevPAR Raw Data'!Y$1,FALSE))/100</f>
        <v>2.1289368440734903E-2</v>
      </c>
      <c r="AD78" s="91">
        <f>(VLOOKUP($A77,'RevPAR Raw Data'!$B$6:$BE$43,'RevPAR Raw Data'!AA$1,FALSE))/100</f>
        <v>2.9179613608644098E-4</v>
      </c>
      <c r="AE78" s="91">
        <f>(VLOOKUP($A77,'RevPAR Raw Data'!$B$6:$BE$43,'RevPAR Raw Data'!AB$1,FALSE))/100</f>
        <v>0.11731712443220101</v>
      </c>
      <c r="AF78" s="90">
        <f>(VLOOKUP($A77,'RevPAR Raw Data'!$B$6:$BE$43,'RevPAR Raw Data'!AC$1,FALSE))/100</f>
        <v>5.7008231176451395E-2</v>
      </c>
      <c r="AG78" s="92">
        <f>(VLOOKUP($A77,'RevPAR Raw Data'!$B$6:$BE$43,'RevPAR Raw Data'!AE$1,FALSE))/100</f>
        <v>2.9329548218526701E-2</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Data'!G$3,FALSE))/100</f>
        <v>0.52368751441236006</v>
      </c>
      <c r="C80" s="118">
        <f>(VLOOKUP($A80,'Occupancy Raw Data'!$B$8:$BE$45,'Occupancy Raw Data'!H$3,FALSE))/100</f>
        <v>0.59722257808296297</v>
      </c>
      <c r="D80" s="118">
        <f>(VLOOKUP($A80,'Occupancy Raw Data'!$B$8:$BE$45,'Occupancy Raw Data'!I$3,FALSE))/100</f>
        <v>0.63457941530656603</v>
      </c>
      <c r="E80" s="118">
        <f>(VLOOKUP($A80,'Occupancy Raw Data'!$B$8:$BE$45,'Occupancy Raw Data'!J$3,FALSE))/100</f>
        <v>0.62871198339696099</v>
      </c>
      <c r="F80" s="118">
        <f>(VLOOKUP($A80,'Occupancy Raw Data'!$B$8:$BE$45,'Occupancy Raw Data'!K$3,FALSE))/100</f>
        <v>0.64013814274750502</v>
      </c>
      <c r="G80" s="119">
        <f>(VLOOKUP($A80,'Occupancy Raw Data'!$B$8:$BE$45,'Occupancy Raw Data'!L$3,FALSE))/100</f>
        <v>0.60487894839297907</v>
      </c>
      <c r="H80" s="99">
        <f>(VLOOKUP($A80,'Occupancy Raw Data'!$B$8:$BE$45,'Occupancy Raw Data'!N$3,FALSE))/100</f>
        <v>0.78966487592734691</v>
      </c>
      <c r="I80" s="99">
        <f>(VLOOKUP($A80,'Occupancy Raw Data'!$B$8:$BE$45,'Occupancy Raw Data'!O$3,FALSE))/100</f>
        <v>0.81800972115630499</v>
      </c>
      <c r="J80" s="119">
        <f>(VLOOKUP($A80,'Occupancy Raw Data'!$B$8:$BE$45,'Occupancy Raw Data'!P$3,FALSE))/100</f>
        <v>0.80383729854182606</v>
      </c>
      <c r="K80" s="120">
        <f>(VLOOKUP($A80,'Occupancy Raw Data'!$B$8:$BE$45,'Occupancy Raw Data'!R$3,FALSE))/100</f>
        <v>0.66177492629468904</v>
      </c>
      <c r="M80" s="121">
        <f>VLOOKUP($A80,'ADR Raw Data'!$B$6:$BE$43,'ADR Raw Data'!G$1,FALSE)</f>
        <v>107.831802597974</v>
      </c>
      <c r="N80" s="122">
        <f>VLOOKUP($A80,'ADR Raw Data'!$B$6:$BE$43,'ADR Raw Data'!H$1,FALSE)</f>
        <v>114.266510772662</v>
      </c>
      <c r="O80" s="122">
        <f>VLOOKUP($A80,'ADR Raw Data'!$B$6:$BE$43,'ADR Raw Data'!I$1,FALSE)</f>
        <v>118.944144317034</v>
      </c>
      <c r="P80" s="122">
        <f>VLOOKUP($A80,'ADR Raw Data'!$B$6:$BE$43,'ADR Raw Data'!J$1,FALSE)</f>
        <v>117.46010249816599</v>
      </c>
      <c r="Q80" s="122">
        <f>VLOOKUP($A80,'ADR Raw Data'!$B$6:$BE$43,'ADR Raw Data'!K$1,FALSE)</f>
        <v>116.73057538664401</v>
      </c>
      <c r="R80" s="123">
        <f>VLOOKUP($A80,'ADR Raw Data'!$B$6:$BE$43,'ADR Raw Data'!L$1,FALSE)</f>
        <v>115.319684933432</v>
      </c>
      <c r="S80" s="122">
        <f>VLOOKUP($A80,'ADR Raw Data'!$B$6:$BE$43,'ADR Raw Data'!N$1,FALSE)</f>
        <v>149.799636993002</v>
      </c>
      <c r="T80" s="122">
        <f>VLOOKUP($A80,'ADR Raw Data'!$B$6:$BE$43,'ADR Raw Data'!O$1,FALSE)</f>
        <v>156.72160361833801</v>
      </c>
      <c r="U80" s="123">
        <f>VLOOKUP($A80,'ADR Raw Data'!$B$6:$BE$43,'ADR Raw Data'!P$1,FALSE)</f>
        <v>153.32164076124999</v>
      </c>
      <c r="V80" s="124">
        <f>VLOOKUP($A80,'ADR Raw Data'!$B$6:$BE$43,'ADR Raw Data'!R$1,FALSE)</f>
        <v>128.51996633981801</v>
      </c>
      <c r="X80" s="121">
        <f>VLOOKUP($A80,'RevPAR Raw Data'!$B$6:$BE$43,'RevPAR Raw Data'!G$1,FALSE)</f>
        <v>56.470168677137501</v>
      </c>
      <c r="Y80" s="122">
        <f>VLOOKUP($A80,'RevPAR Raw Data'!$B$6:$BE$43,'RevPAR Raw Data'!H$1,FALSE)</f>
        <v>68.242540152194493</v>
      </c>
      <c r="Z80" s="122">
        <f>VLOOKUP($A80,'RevPAR Raw Data'!$B$6:$BE$43,'RevPAR Raw Data'!I$1,FALSE)</f>
        <v>75.479505554843797</v>
      </c>
      <c r="AA80" s="122">
        <f>VLOOKUP($A80,'RevPAR Raw Data'!$B$6:$BE$43,'RevPAR Raw Data'!J$1,FALSE)</f>
        <v>73.848574011632294</v>
      </c>
      <c r="AB80" s="122">
        <f>VLOOKUP($A80,'RevPAR Raw Data'!$B$6:$BE$43,'RevPAR Raw Data'!K$1,FALSE)</f>
        <v>74.723693729854105</v>
      </c>
      <c r="AC80" s="123">
        <f>VLOOKUP($A80,'RevPAR Raw Data'!$B$6:$BE$43,'RevPAR Raw Data'!L$1,FALSE)</f>
        <v>69.754449751544499</v>
      </c>
      <c r="AD80" s="122">
        <f>VLOOKUP($A80,'RevPAR Raw Data'!$B$6:$BE$43,'RevPAR Raw Data'!N$1,FALSE)</f>
        <v>118.29151176004</v>
      </c>
      <c r="AE80" s="122">
        <f>VLOOKUP($A80,'RevPAR Raw Data'!$B$6:$BE$43,'RevPAR Raw Data'!O$1,FALSE)</f>
        <v>128.19979527500601</v>
      </c>
      <c r="AF80" s="123">
        <f>VLOOKUP($A80,'RevPAR Raw Data'!$B$6:$BE$43,'RevPAR Raw Data'!P$1,FALSE)</f>
        <v>123.245653517523</v>
      </c>
      <c r="AG80" s="124">
        <f>VLOOKUP($A80,'RevPAR Raw Data'!$B$6:$BE$43,'RevPAR Raw Data'!R$1,FALSE)</f>
        <v>85.051291251929499</v>
      </c>
    </row>
    <row r="81" spans="1:33" x14ac:dyDescent="0.25">
      <c r="A81" s="101" t="s">
        <v>121</v>
      </c>
      <c r="B81" s="89">
        <f>(VLOOKUP($A80,'Occupancy Raw Data'!$B$8:$BE$51,'Occupancy Raw Data'!T$3,FALSE))/100</f>
        <v>0.101407178377853</v>
      </c>
      <c r="C81" s="90">
        <f>(VLOOKUP($A80,'Occupancy Raw Data'!$B$8:$BE$51,'Occupancy Raw Data'!U$3,FALSE))/100</f>
        <v>8.6655942381629908E-2</v>
      </c>
      <c r="D81" s="90">
        <f>(VLOOKUP($A80,'Occupancy Raw Data'!$B$8:$BE$51,'Occupancy Raw Data'!V$3,FALSE))/100</f>
        <v>6.7014249861622799E-2</v>
      </c>
      <c r="E81" s="90">
        <f>(VLOOKUP($A80,'Occupancy Raw Data'!$B$8:$BE$51,'Occupancy Raw Data'!W$3,FALSE))/100</f>
        <v>3.0403786899195498E-2</v>
      </c>
      <c r="F81" s="90">
        <f>(VLOOKUP($A80,'Occupancy Raw Data'!$B$8:$BE$51,'Occupancy Raw Data'!X$3,FALSE))/100</f>
        <v>2.3495480667380702E-2</v>
      </c>
      <c r="G81" s="90">
        <f>(VLOOKUP($A80,'Occupancy Raw Data'!$B$8:$BE$51,'Occupancy Raw Data'!Y$3,FALSE))/100</f>
        <v>5.91856302275875E-2</v>
      </c>
      <c r="H81" s="91">
        <f>(VLOOKUP($A80,'Occupancy Raw Data'!$B$8:$BE$51,'Occupancy Raw Data'!AA$3,FALSE))/100</f>
        <v>6.0475222302137999E-3</v>
      </c>
      <c r="I81" s="91">
        <f>(VLOOKUP($A80,'Occupancy Raw Data'!$B$8:$BE$51,'Occupancy Raw Data'!AB$3,FALSE))/100</f>
        <v>5.0270099046946799E-2</v>
      </c>
      <c r="J81" s="90">
        <f>(VLOOKUP($A80,'Occupancy Raw Data'!$B$8:$BE$51,'Occupancy Raw Data'!AC$3,FALSE))/100</f>
        <v>2.8073102339776401E-2</v>
      </c>
      <c r="K81" s="92">
        <f>(VLOOKUP($A80,'Occupancy Raw Data'!$B$8:$BE$51,'Occupancy Raw Data'!AE$3,FALSE))/100</f>
        <v>4.8256468024957498E-2</v>
      </c>
      <c r="M81" s="89">
        <f>(VLOOKUP($A80,'ADR Raw Data'!$B$6:$BE$49,'ADR Raw Data'!T$1,FALSE))/100</f>
        <v>3.4700500000896702E-2</v>
      </c>
      <c r="N81" s="90">
        <f>(VLOOKUP($A80,'ADR Raw Data'!$B$6:$BE$49,'ADR Raw Data'!U$1,FALSE))/100</f>
        <v>7.7810234897832398E-2</v>
      </c>
      <c r="O81" s="90">
        <f>(VLOOKUP($A80,'ADR Raw Data'!$B$6:$BE$49,'ADR Raw Data'!V$1,FALSE))/100</f>
        <v>8.3487640593438911E-2</v>
      </c>
      <c r="P81" s="90">
        <f>(VLOOKUP($A80,'ADR Raw Data'!$B$6:$BE$49,'ADR Raw Data'!W$1,FALSE))/100</f>
        <v>2.48963405118625E-2</v>
      </c>
      <c r="Q81" s="90">
        <f>(VLOOKUP($A80,'ADR Raw Data'!$B$6:$BE$49,'ADR Raw Data'!X$1,FALSE))/100</f>
        <v>5.4584416515210503E-3</v>
      </c>
      <c r="R81" s="90">
        <f>(VLOOKUP($A80,'ADR Raw Data'!$B$6:$BE$49,'ADR Raw Data'!Y$1,FALSE))/100</f>
        <v>4.3201403582256201E-2</v>
      </c>
      <c r="S81" s="91">
        <f>(VLOOKUP($A80,'ADR Raw Data'!$B$6:$BE$49,'ADR Raw Data'!AA$1,FALSE))/100</f>
        <v>-4.16216806523124E-2</v>
      </c>
      <c r="T81" s="91">
        <f>(VLOOKUP($A80,'ADR Raw Data'!$B$6:$BE$49,'ADR Raw Data'!AB$1,FALSE))/100</f>
        <v>-3.6305449504500796E-3</v>
      </c>
      <c r="U81" s="90">
        <f>(VLOOKUP($A80,'ADR Raw Data'!$B$6:$BE$49,'ADR Raw Data'!AC$1,FALSE))/100</f>
        <v>-2.2165210018516599E-2</v>
      </c>
      <c r="V81" s="92">
        <f>(VLOOKUP($A80,'ADR Raw Data'!$B$6:$BE$49,'ADR Raw Data'!AE$1,FALSE))/100</f>
        <v>1.2676282108233098E-2</v>
      </c>
      <c r="X81" s="89">
        <f>(VLOOKUP($A80,'RevPAR Raw Data'!$B$6:$BE$43,'RevPAR Raw Data'!T$1,FALSE))/100</f>
        <v>0.13962655817214101</v>
      </c>
      <c r="Y81" s="90">
        <f>(VLOOKUP($A80,'RevPAR Raw Data'!$B$6:$BE$43,'RevPAR Raw Data'!U$1,FALSE))/100</f>
        <v>0.17120889651147</v>
      </c>
      <c r="Z81" s="90">
        <f>(VLOOKUP($A80,'RevPAR Raw Data'!$B$6:$BE$43,'RevPAR Raw Data'!V$1,FALSE))/100</f>
        <v>0.15609675206214699</v>
      </c>
      <c r="AA81" s="90">
        <f>(VLOOKUP($A80,'RevPAR Raw Data'!$B$6:$BE$43,'RevPAR Raw Data'!W$1,FALSE))/100</f>
        <v>5.6057070442550504E-2</v>
      </c>
      <c r="AB81" s="90">
        <f>(VLOOKUP($A80,'RevPAR Raw Data'!$B$6:$BE$43,'RevPAR Raw Data'!X$1,FALSE))/100</f>
        <v>2.9082171029199098E-2</v>
      </c>
      <c r="AC81" s="90">
        <f>(VLOOKUP($A80,'RevPAR Raw Data'!$B$6:$BE$43,'RevPAR Raw Data'!Y$1,FALSE))/100</f>
        <v>0.10494393610757501</v>
      </c>
      <c r="AD81" s="91">
        <f>(VLOOKUP($A80,'RevPAR Raw Data'!$B$6:$BE$43,'RevPAR Raw Data'!AA$1,FALSE))/100</f>
        <v>-3.58258664611023E-2</v>
      </c>
      <c r="AE81" s="91">
        <f>(VLOOKUP($A80,'RevPAR Raw Data'!$B$6:$BE$43,'RevPAR Raw Data'!AB$1,FALSE))/100</f>
        <v>4.64570462422432E-2</v>
      </c>
      <c r="AF81" s="90">
        <f>(VLOOKUP($A80,'RevPAR Raw Data'!$B$6:$BE$43,'RevPAR Raw Data'!AC$1,FALSE))/100</f>
        <v>5.2856461120273403E-3</v>
      </c>
      <c r="AG81" s="92">
        <f>(VLOOKUP($A80,'RevPAR Raw Data'!$B$6:$BE$43,'RevPAR Raw Data'!AE$1,FALSE))/100</f>
        <v>6.1544462735421995E-2</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Data'!G$3,FALSE))/100</f>
        <v>0.59008707300736707</v>
      </c>
      <c r="C83" s="118">
        <f>(VLOOKUP($A83,'Occupancy Raw Data'!$B$8:$BE$45,'Occupancy Raw Data'!H$3,FALSE))/100</f>
        <v>0.69658405894172803</v>
      </c>
      <c r="D83" s="118">
        <f>(VLOOKUP($A83,'Occupancy Raw Data'!$B$8:$BE$45,'Occupancy Raw Data'!I$3,FALSE))/100</f>
        <v>0.73526456798392403</v>
      </c>
      <c r="E83" s="118">
        <f>(VLOOKUP($A83,'Occupancy Raw Data'!$B$8:$BE$45,'Occupancy Raw Data'!J$3,FALSE))/100</f>
        <v>0.72689216342933605</v>
      </c>
      <c r="F83" s="118">
        <f>(VLOOKUP($A83,'Occupancy Raw Data'!$B$8:$BE$45,'Occupancy Raw Data'!K$3,FALSE))/100</f>
        <v>0.72253851306095096</v>
      </c>
      <c r="G83" s="119">
        <f>(VLOOKUP($A83,'Occupancy Raw Data'!$B$8:$BE$45,'Occupancy Raw Data'!L$3,FALSE))/100</f>
        <v>0.69427327528466098</v>
      </c>
      <c r="H83" s="99">
        <f>(VLOOKUP($A83,'Occupancy Raw Data'!$B$8:$BE$45,'Occupancy Raw Data'!N$3,FALSE))/100</f>
        <v>0.81229068988613506</v>
      </c>
      <c r="I83" s="99">
        <f>(VLOOKUP($A83,'Occupancy Raw Data'!$B$8:$BE$45,'Occupancy Raw Data'!O$3,FALSE))/100</f>
        <v>0.82635632953784299</v>
      </c>
      <c r="J83" s="119">
        <f>(VLOOKUP($A83,'Occupancy Raw Data'!$B$8:$BE$45,'Occupancy Raw Data'!P$3,FALSE))/100</f>
        <v>0.81932350971198897</v>
      </c>
      <c r="K83" s="120">
        <f>(VLOOKUP($A83,'Occupancy Raw Data'!$B$8:$BE$45,'Occupancy Raw Data'!R$3,FALSE))/100</f>
        <v>0.73000191369246903</v>
      </c>
      <c r="M83" s="121">
        <f>VLOOKUP($A83,'ADR Raw Data'!$B$6:$BE$43,'ADR Raw Data'!G$1,FALSE)</f>
        <v>90.380494494892105</v>
      </c>
      <c r="N83" s="122">
        <f>VLOOKUP($A83,'ADR Raw Data'!$B$6:$BE$43,'ADR Raw Data'!H$1,FALSE)</f>
        <v>94.459842283653799</v>
      </c>
      <c r="O83" s="122">
        <f>VLOOKUP($A83,'ADR Raw Data'!$B$6:$BE$43,'ADR Raw Data'!I$1,FALSE)</f>
        <v>95.390436870872193</v>
      </c>
      <c r="P83" s="122">
        <f>VLOOKUP($A83,'ADR Raw Data'!$B$6:$BE$43,'ADR Raw Data'!J$1,FALSE)</f>
        <v>95.826963879290403</v>
      </c>
      <c r="Q83" s="122">
        <f>VLOOKUP($A83,'ADR Raw Data'!$B$6:$BE$43,'ADR Raw Data'!K$1,FALSE)</f>
        <v>95.807116152954805</v>
      </c>
      <c r="R83" s="123">
        <f>VLOOKUP($A83,'ADR Raw Data'!$B$6:$BE$43,'ADR Raw Data'!L$1,FALSE)</f>
        <v>94.530209406203198</v>
      </c>
      <c r="S83" s="122">
        <f>VLOOKUP($A83,'ADR Raw Data'!$B$6:$BE$43,'ADR Raw Data'!N$1,FALSE)</f>
        <v>114.30493189033101</v>
      </c>
      <c r="T83" s="122">
        <f>VLOOKUP($A83,'ADR Raw Data'!$B$6:$BE$43,'ADR Raw Data'!O$1,FALSE)</f>
        <v>116.10817075987801</v>
      </c>
      <c r="U83" s="123">
        <f>VLOOKUP($A83,'ADR Raw Data'!$B$6:$BE$43,'ADR Raw Data'!P$1,FALSE)</f>
        <v>115.21429054772101</v>
      </c>
      <c r="V83" s="124">
        <f>VLOOKUP($A83,'ADR Raw Data'!$B$6:$BE$43,'ADR Raw Data'!R$1,FALSE)</f>
        <v>101.16305070944</v>
      </c>
      <c r="X83" s="121">
        <f>VLOOKUP($A83,'RevPAR Raw Data'!$B$6:$BE$43,'RevPAR Raw Data'!G$1,FALSE)</f>
        <v>53.332361453449401</v>
      </c>
      <c r="Y83" s="122">
        <f>VLOOKUP($A83,'RevPAR Raw Data'!$B$6:$BE$43,'RevPAR Raw Data'!H$1,FALSE)</f>
        <v>65.799220344942995</v>
      </c>
      <c r="Z83" s="122">
        <f>VLOOKUP($A83,'RevPAR Raw Data'!$B$6:$BE$43,'RevPAR Raw Data'!I$1,FALSE)</f>
        <v>70.137208355659695</v>
      </c>
      <c r="AA83" s="122">
        <f>VLOOKUP($A83,'RevPAR Raw Data'!$B$6:$BE$43,'RevPAR Raw Data'!J$1,FALSE)</f>
        <v>69.655869089082302</v>
      </c>
      <c r="AB83" s="122">
        <f>VLOOKUP($A83,'RevPAR Raw Data'!$B$6:$BE$43,'RevPAR Raw Data'!K$1,FALSE)</f>
        <v>69.224331245813701</v>
      </c>
      <c r="AC83" s="123">
        <f>VLOOKUP($A83,'RevPAR Raw Data'!$B$6:$BE$43,'RevPAR Raw Data'!L$1,FALSE)</f>
        <v>65.629798097789603</v>
      </c>
      <c r="AD83" s="122">
        <f>VLOOKUP($A83,'RevPAR Raw Data'!$B$6:$BE$43,'RevPAR Raw Data'!N$1,FALSE)</f>
        <v>92.848831982585295</v>
      </c>
      <c r="AE83" s="122">
        <f>VLOOKUP($A83,'RevPAR Raw Data'!$B$6:$BE$43,'RevPAR Raw Data'!O$1,FALSE)</f>
        <v>95.946721818486196</v>
      </c>
      <c r="AF83" s="123">
        <f>VLOOKUP($A83,'RevPAR Raw Data'!$B$6:$BE$43,'RevPAR Raw Data'!P$1,FALSE)</f>
        <v>94.397776900535803</v>
      </c>
      <c r="AG83" s="124">
        <f>VLOOKUP($A83,'RevPAR Raw Data'!$B$6:$BE$43,'RevPAR Raw Data'!R$1,FALSE)</f>
        <v>73.849220612859995</v>
      </c>
    </row>
    <row r="84" spans="1:33" x14ac:dyDescent="0.25">
      <c r="A84" s="101" t="s">
        <v>121</v>
      </c>
      <c r="B84" s="89">
        <f>(VLOOKUP($A83,'Occupancy Raw Data'!$B$8:$BE$51,'Occupancy Raw Data'!T$3,FALSE))/100</f>
        <v>4.1698946429217704E-2</v>
      </c>
      <c r="C84" s="90">
        <f>(VLOOKUP($A83,'Occupancy Raw Data'!$B$8:$BE$51,'Occupancy Raw Data'!U$3,FALSE))/100</f>
        <v>3.7294827847925399E-2</v>
      </c>
      <c r="D84" s="90">
        <f>(VLOOKUP($A83,'Occupancy Raw Data'!$B$8:$BE$51,'Occupancy Raw Data'!V$3,FALSE))/100</f>
        <v>7.6746318233617099E-3</v>
      </c>
      <c r="E84" s="90">
        <f>(VLOOKUP($A83,'Occupancy Raw Data'!$B$8:$BE$51,'Occupancy Raw Data'!W$3,FALSE))/100</f>
        <v>-3.4738997410003601E-2</v>
      </c>
      <c r="F84" s="90">
        <f>(VLOOKUP($A83,'Occupancy Raw Data'!$B$8:$BE$51,'Occupancy Raw Data'!X$3,FALSE))/100</f>
        <v>-1.6948653848986698E-2</v>
      </c>
      <c r="G84" s="90">
        <f>(VLOOKUP($A83,'Occupancy Raw Data'!$B$8:$BE$51,'Occupancy Raw Data'!Y$3,FALSE))/100</f>
        <v>4.5282646878099199E-3</v>
      </c>
      <c r="H84" s="91">
        <f>(VLOOKUP($A83,'Occupancy Raw Data'!$B$8:$BE$51,'Occupancy Raw Data'!AA$3,FALSE))/100</f>
        <v>-2.1448029482519799E-2</v>
      </c>
      <c r="I84" s="91">
        <f>(VLOOKUP($A83,'Occupancy Raw Data'!$B$8:$BE$51,'Occupancy Raw Data'!AB$3,FALSE))/100</f>
        <v>3.7405452561001404E-2</v>
      </c>
      <c r="J84" s="90">
        <f>(VLOOKUP($A83,'Occupancy Raw Data'!$B$8:$BE$51,'Occupancy Raw Data'!AC$3,FALSE))/100</f>
        <v>7.3720708267718902E-3</v>
      </c>
      <c r="K84" s="92">
        <f>(VLOOKUP($A83,'Occupancy Raw Data'!$B$8:$BE$51,'Occupancy Raw Data'!AE$3,FALSE))/100</f>
        <v>5.4384481576766498E-3</v>
      </c>
      <c r="M84" s="89">
        <f>(VLOOKUP($A83,'ADR Raw Data'!$B$6:$BE$49,'ADR Raw Data'!T$1,FALSE))/100</f>
        <v>-2.4282653099513499E-2</v>
      </c>
      <c r="N84" s="90">
        <f>(VLOOKUP($A83,'ADR Raw Data'!$B$6:$BE$49,'ADR Raw Data'!U$1,FALSE))/100</f>
        <v>-5.3196963629102097E-2</v>
      </c>
      <c r="O84" s="90">
        <f>(VLOOKUP($A83,'ADR Raw Data'!$B$6:$BE$49,'ADR Raw Data'!V$1,FALSE))/100</f>
        <v>-6.22383956923378E-2</v>
      </c>
      <c r="P84" s="90">
        <f>(VLOOKUP($A83,'ADR Raw Data'!$B$6:$BE$49,'ADR Raw Data'!W$1,FALSE))/100</f>
        <v>-9.0310009562989693E-2</v>
      </c>
      <c r="Q84" s="90">
        <f>(VLOOKUP($A83,'ADR Raw Data'!$B$6:$BE$49,'ADR Raw Data'!X$1,FALSE))/100</f>
        <v>-8.4640843208115712E-2</v>
      </c>
      <c r="R84" s="90">
        <f>(VLOOKUP($A83,'ADR Raw Data'!$B$6:$BE$49,'ADR Raw Data'!Y$1,FALSE))/100</f>
        <v>-6.6518103061141906E-2</v>
      </c>
      <c r="S84" s="91">
        <f>(VLOOKUP($A83,'ADR Raw Data'!$B$6:$BE$49,'ADR Raw Data'!AA$1,FALSE))/100</f>
        <v>-0.10887838213770999</v>
      </c>
      <c r="T84" s="91">
        <f>(VLOOKUP($A83,'ADR Raw Data'!$B$6:$BE$49,'ADR Raw Data'!AB$1,FALSE))/100</f>
        <v>-5.5289047200559195E-2</v>
      </c>
      <c r="U84" s="90">
        <f>(VLOOKUP($A83,'ADR Raw Data'!$B$6:$BE$49,'ADR Raw Data'!AC$1,FALSE))/100</f>
        <v>-8.2998654281068798E-2</v>
      </c>
      <c r="V84" s="92">
        <f>(VLOOKUP($A83,'ADR Raw Data'!$B$6:$BE$49,'ADR Raw Data'!AE$1,FALSE))/100</f>
        <v>-7.2477677051495201E-2</v>
      </c>
      <c r="X84" s="89">
        <f>(VLOOKUP($A83,'RevPAR Raw Data'!$B$6:$BE$43,'RevPAR Raw Data'!T$1,FALSE))/100</f>
        <v>1.6403732278948299E-2</v>
      </c>
      <c r="Y84" s="90">
        <f>(VLOOKUP($A83,'RevPAR Raw Data'!$B$6:$BE$43,'RevPAR Raw Data'!U$1,FALSE))/100</f>
        <v>-1.7886107381756399E-2</v>
      </c>
      <c r="Z84" s="90">
        <f>(VLOOKUP($A83,'RevPAR Raw Data'!$B$6:$BE$43,'RevPAR Raw Data'!V$1,FALSE))/100</f>
        <v>-5.5041420641191496E-2</v>
      </c>
      <c r="AA84" s="90">
        <f>(VLOOKUP($A83,'RevPAR Raw Data'!$B$6:$BE$43,'RevPAR Raw Data'!W$1,FALSE))/100</f>
        <v>-0.12191172778468699</v>
      </c>
      <c r="AB84" s="90">
        <f>(VLOOKUP($A83,'RevPAR Raw Data'!$B$6:$BE$43,'RevPAR Raw Data'!X$1,FALSE))/100</f>
        <v>-0.100154948704081</v>
      </c>
      <c r="AC84" s="90">
        <f>(VLOOKUP($A83,'RevPAR Raw Data'!$B$6:$BE$43,'RevPAR Raw Data'!Y$1,FALSE))/100</f>
        <v>-6.2291049950523793E-2</v>
      </c>
      <c r="AD84" s="91">
        <f>(VLOOKUP($A83,'RevPAR Raw Data'!$B$6:$BE$43,'RevPAR Raw Data'!AA$1,FALSE))/100</f>
        <v>-0.127991184870131</v>
      </c>
      <c r="AE84" s="91">
        <f>(VLOOKUP($A83,'RevPAR Raw Data'!$B$6:$BE$43,'RevPAR Raw Data'!AB$1,FALSE))/100</f>
        <v>-1.99517064717613E-2</v>
      </c>
      <c r="AF84" s="90">
        <f>(VLOOKUP($A83,'RevPAR Raw Data'!$B$6:$BE$43,'RevPAR Raw Data'!AC$1,FALSE))/100</f>
        <v>-7.62384554121837E-2</v>
      </c>
      <c r="AG84" s="92">
        <f>(VLOOKUP($A83,'RevPAR Raw Data'!$B$6:$BE$43,'RevPAR Raw Data'!AE$1,FALSE))/100</f>
        <v>-6.7433394983051897E-2</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Data'!G$3,FALSE))/100</f>
        <v>0.52270476729381798</v>
      </c>
      <c r="C86" s="118">
        <f>(VLOOKUP($A86,'Occupancy Raw Data'!$B$8:$BE$45,'Occupancy Raw Data'!H$3,FALSE))/100</f>
        <v>0.58325081341066598</v>
      </c>
      <c r="D86" s="118">
        <f>(VLOOKUP($A86,'Occupancy Raw Data'!$B$8:$BE$45,'Occupancy Raw Data'!I$3,FALSE))/100</f>
        <v>0.61649455368510298</v>
      </c>
      <c r="E86" s="118">
        <f>(VLOOKUP($A86,'Occupancy Raw Data'!$B$8:$BE$45,'Occupancy Raw Data'!J$3,FALSE))/100</f>
        <v>0.61748479275710799</v>
      </c>
      <c r="F86" s="118">
        <f>(VLOOKUP($A86,'Occupancy Raw Data'!$B$8:$BE$45,'Occupancy Raw Data'!K$3,FALSE))/100</f>
        <v>0.70122646891043905</v>
      </c>
      <c r="G86" s="119">
        <f>(VLOOKUP($A86,'Occupancy Raw Data'!$B$8:$BE$45,'Occupancy Raw Data'!L$3,FALSE))/100</f>
        <v>0.60808206755837602</v>
      </c>
      <c r="H86" s="99">
        <f>(VLOOKUP($A86,'Occupancy Raw Data'!$B$8:$BE$45,'Occupancy Raw Data'!N$3,FALSE))/100</f>
        <v>0.80718767826583004</v>
      </c>
      <c r="I86" s="99">
        <f>(VLOOKUP($A86,'Occupancy Raw Data'!$B$8:$BE$45,'Occupancy Raw Data'!O$3,FALSE))/100</f>
        <v>0.83927552766685598</v>
      </c>
      <c r="J86" s="119">
        <f>(VLOOKUP($A86,'Occupancy Raw Data'!$B$8:$BE$45,'Occupancy Raw Data'!P$3,FALSE))/100</f>
        <v>0.82323160296634301</v>
      </c>
      <c r="K86" s="120">
        <f>(VLOOKUP($A86,'Occupancy Raw Data'!$B$8:$BE$45,'Occupancy Raw Data'!R$3,FALSE))/100</f>
        <v>0.66926914341336696</v>
      </c>
      <c r="M86" s="121">
        <f>VLOOKUP($A86,'ADR Raw Data'!$B$6:$BE$43,'ADR Raw Data'!G$1,FALSE)</f>
        <v>80.304762976995903</v>
      </c>
      <c r="N86" s="122">
        <f>VLOOKUP($A86,'ADR Raw Data'!$B$6:$BE$43,'ADR Raw Data'!H$1,FALSE)</f>
        <v>84.893404632549107</v>
      </c>
      <c r="O86" s="122">
        <f>VLOOKUP($A86,'ADR Raw Data'!$B$6:$BE$43,'ADR Raw Data'!I$1,FALSE)</f>
        <v>85.434127237264804</v>
      </c>
      <c r="P86" s="122">
        <f>VLOOKUP($A86,'ADR Raw Data'!$B$6:$BE$43,'ADR Raw Data'!J$1,FALSE)</f>
        <v>85.390888705612795</v>
      </c>
      <c r="Q86" s="122">
        <f>VLOOKUP($A86,'ADR Raw Data'!$B$6:$BE$43,'ADR Raw Data'!K$1,FALSE)</f>
        <v>94.175677913361795</v>
      </c>
      <c r="R86" s="123">
        <f>VLOOKUP($A86,'ADR Raw Data'!$B$6:$BE$43,'ADR Raw Data'!L$1,FALSE)</f>
        <v>86.441260625407693</v>
      </c>
      <c r="S86" s="122">
        <f>VLOOKUP($A86,'ADR Raw Data'!$B$6:$BE$43,'ADR Raw Data'!N$1,FALSE)</f>
        <v>112.545788162544</v>
      </c>
      <c r="T86" s="122">
        <f>VLOOKUP($A86,'ADR Raw Data'!$B$6:$BE$43,'ADR Raw Data'!O$1,FALSE)</f>
        <v>115.041935870858</v>
      </c>
      <c r="U86" s="123">
        <f>VLOOKUP($A86,'ADR Raw Data'!$B$6:$BE$43,'ADR Raw Data'!P$1,FALSE)</f>
        <v>113.818185673451</v>
      </c>
      <c r="V86" s="124">
        <f>VLOOKUP($A86,'ADR Raw Data'!$B$6:$BE$43,'ADR Raw Data'!R$1,FALSE)</f>
        <v>96.018165745538198</v>
      </c>
      <c r="X86" s="121">
        <f>VLOOKUP($A86,'RevPAR Raw Data'!$B$6:$BE$43,'RevPAR Raw Data'!G$1,FALSE)</f>
        <v>41.975682444475801</v>
      </c>
      <c r="Y86" s="122">
        <f>VLOOKUP($A86,'RevPAR Raw Data'!$B$6:$BE$43,'RevPAR Raw Data'!H$1,FALSE)</f>
        <v>49.514147305134998</v>
      </c>
      <c r="Z86" s="122">
        <f>VLOOKUP($A86,'RevPAR Raw Data'!$B$6:$BE$43,'RevPAR Raw Data'!I$1,FALSE)</f>
        <v>52.6696741406139</v>
      </c>
      <c r="AA86" s="122">
        <f>VLOOKUP($A86,'RevPAR Raw Data'!$B$6:$BE$43,'RevPAR Raw Data'!J$1,FALSE)</f>
        <v>52.727575215730603</v>
      </c>
      <c r="AB86" s="122">
        <f>VLOOKUP($A86,'RevPAR Raw Data'!$B$6:$BE$43,'RevPAR Raw Data'!K$1,FALSE)</f>
        <v>66.038478080433507</v>
      </c>
      <c r="AC86" s="123">
        <f>VLOOKUP($A86,'RevPAR Raw Data'!$B$6:$BE$43,'RevPAR Raw Data'!L$1,FALSE)</f>
        <v>52.563380483450402</v>
      </c>
      <c r="AD86" s="122">
        <f>VLOOKUP($A86,'RevPAR Raw Data'!$B$6:$BE$43,'RevPAR Raw Data'!N$1,FALSE)</f>
        <v>90.845573445521893</v>
      </c>
      <c r="AE86" s="122">
        <f>VLOOKUP($A86,'RevPAR Raw Data'!$B$6:$BE$43,'RevPAR Raw Data'!O$1,FALSE)</f>
        <v>96.551881431831106</v>
      </c>
      <c r="AF86" s="123">
        <f>VLOOKUP($A86,'RevPAR Raw Data'!$B$6:$BE$43,'RevPAR Raw Data'!P$1,FALSE)</f>
        <v>93.698727438676499</v>
      </c>
      <c r="AG86" s="124">
        <f>VLOOKUP($A86,'RevPAR Raw Data'!$B$6:$BE$43,'RevPAR Raw Data'!R$1,FALSE)</f>
        <v>64.261995540639106</v>
      </c>
    </row>
    <row r="87" spans="1:33" x14ac:dyDescent="0.25">
      <c r="A87" s="101" t="s">
        <v>121</v>
      </c>
      <c r="B87" s="89">
        <f>(VLOOKUP($A86,'Occupancy Raw Data'!$B$8:$BE$51,'Occupancy Raw Data'!T$3,FALSE))/100</f>
        <v>-9.3833780160857902E-3</v>
      </c>
      <c r="C87" s="90">
        <f>(VLOOKUP($A86,'Occupancy Raw Data'!$B$8:$BE$51,'Occupancy Raw Data'!U$3,FALSE))/100</f>
        <v>-0.17407852564102502</v>
      </c>
      <c r="D87" s="90">
        <f>(VLOOKUP($A86,'Occupancy Raw Data'!$B$8:$BE$51,'Occupancy Raw Data'!V$3,FALSE))/100</f>
        <v>-0.161923076923076</v>
      </c>
      <c r="E87" s="90">
        <f>(VLOOKUP($A86,'Occupancy Raw Data'!$B$8:$BE$51,'Occupancy Raw Data'!W$3,FALSE))/100</f>
        <v>-7.8336148648648601E-2</v>
      </c>
      <c r="F87" s="90">
        <f>(VLOOKUP($A86,'Occupancy Raw Data'!$B$8:$BE$51,'Occupancy Raw Data'!X$3,FALSE))/100</f>
        <v>2.2899279555900699E-2</v>
      </c>
      <c r="G87" s="90">
        <f>(VLOOKUP($A86,'Occupancy Raw Data'!$B$8:$BE$51,'Occupancy Raw Data'!Y$3,FALSE))/100</f>
        <v>-8.5574341480138288E-2</v>
      </c>
      <c r="H87" s="91">
        <f>(VLOOKUP($A86,'Occupancy Raw Data'!$B$8:$BE$51,'Occupancy Raw Data'!AA$3,FALSE))/100</f>
        <v>3.5197695511820004E-2</v>
      </c>
      <c r="I87" s="91">
        <f>(VLOOKUP($A86,'Occupancy Raw Data'!$B$8:$BE$51,'Occupancy Raw Data'!AB$3,FALSE))/100</f>
        <v>7.1102853417044698E-2</v>
      </c>
      <c r="J87" s="90">
        <f>(VLOOKUP($A86,'Occupancy Raw Data'!$B$8:$BE$51,'Occupancy Raw Data'!AC$3,FALSE))/100</f>
        <v>5.3194136525035102E-2</v>
      </c>
      <c r="K87" s="92">
        <f>(VLOOKUP($A86,'Occupancy Raw Data'!$B$8:$BE$51,'Occupancy Raw Data'!AE$3,FALSE))/100</f>
        <v>-4.1601938257164302E-2</v>
      </c>
      <c r="M87" s="89">
        <f>(VLOOKUP($A86,'ADR Raw Data'!$B$6:$BE$49,'ADR Raw Data'!T$1,FALSE))/100</f>
        <v>-4.4998195127228503E-2</v>
      </c>
      <c r="N87" s="90">
        <f>(VLOOKUP($A86,'ADR Raw Data'!$B$6:$BE$49,'ADR Raw Data'!U$1,FALSE))/100</f>
        <v>-9.5517715946568701E-2</v>
      </c>
      <c r="O87" s="90">
        <f>(VLOOKUP($A86,'ADR Raw Data'!$B$6:$BE$49,'ADR Raw Data'!V$1,FALSE))/100</f>
        <v>-0.10604074166157901</v>
      </c>
      <c r="P87" s="90">
        <f>(VLOOKUP($A86,'ADR Raw Data'!$B$6:$BE$49,'ADR Raw Data'!W$1,FALSE))/100</f>
        <v>-9.1715874239309492E-2</v>
      </c>
      <c r="Q87" s="90">
        <f>(VLOOKUP($A86,'ADR Raw Data'!$B$6:$BE$49,'ADR Raw Data'!X$1,FALSE))/100</f>
        <v>-4.6575864171953002E-2</v>
      </c>
      <c r="R87" s="90">
        <f>(VLOOKUP($A86,'ADR Raw Data'!$B$6:$BE$49,'ADR Raw Data'!Y$1,FALSE))/100</f>
        <v>-7.7777677755178798E-2</v>
      </c>
      <c r="S87" s="91">
        <f>(VLOOKUP($A86,'ADR Raw Data'!$B$6:$BE$49,'ADR Raw Data'!AA$1,FALSE))/100</f>
        <v>-4.0987463718133998E-2</v>
      </c>
      <c r="T87" s="91">
        <f>(VLOOKUP($A86,'ADR Raw Data'!$B$6:$BE$49,'ADR Raw Data'!AB$1,FALSE))/100</f>
        <v>-1.89492524449827E-2</v>
      </c>
      <c r="U87" s="90">
        <f>(VLOOKUP($A86,'ADR Raw Data'!$B$6:$BE$49,'ADR Raw Data'!AC$1,FALSE))/100</f>
        <v>-2.97644008157863E-2</v>
      </c>
      <c r="V87" s="92">
        <f>(VLOOKUP($A86,'ADR Raw Data'!$B$6:$BE$49,'ADR Raw Data'!AE$1,FALSE))/100</f>
        <v>-5.1878924139524996E-2</v>
      </c>
      <c r="X87" s="89">
        <f>(VLOOKUP($A86,'RevPAR Raw Data'!$B$6:$BE$43,'RevPAR Raw Data'!T$1,FALSE))/100</f>
        <v>-5.3959338068393904E-2</v>
      </c>
      <c r="Y87" s="90">
        <f>(VLOOKUP($A86,'RevPAR Raw Data'!$B$6:$BE$43,'RevPAR Raw Data'!U$1,FALSE))/100</f>
        <v>-0.25296865842301697</v>
      </c>
      <c r="Z87" s="90">
        <f>(VLOOKUP($A86,'RevPAR Raw Data'!$B$6:$BE$43,'RevPAR Raw Data'!V$1,FALSE))/100</f>
        <v>-0.25079337541560798</v>
      </c>
      <c r="AA87" s="90">
        <f>(VLOOKUP($A86,'RevPAR Raw Data'!$B$6:$BE$43,'RevPAR Raw Data'!W$1,FALSE))/100</f>
        <v>-0.16286735453010601</v>
      </c>
      <c r="AB87" s="90">
        <f>(VLOOKUP($A86,'RevPAR Raw Data'!$B$6:$BE$43,'RevPAR Raw Data'!X$1,FALSE))/100</f>
        <v>-2.4743138350283501E-2</v>
      </c>
      <c r="AC87" s="90">
        <f>(VLOOKUP($A86,'RevPAR Raw Data'!$B$6:$BE$43,'RevPAR Raw Data'!Y$1,FALSE))/100</f>
        <v>-0.156696245679563</v>
      </c>
      <c r="AD87" s="91">
        <f>(VLOOKUP($A86,'RevPAR Raw Data'!$B$6:$BE$43,'RevPAR Raw Data'!AA$1,FALSE))/100</f>
        <v>-7.2324324740666197E-3</v>
      </c>
      <c r="AE87" s="91">
        <f>(VLOOKUP($A86,'RevPAR Raw Data'!$B$6:$BE$43,'RevPAR Raw Data'!AB$1,FALSE))/100</f>
        <v>5.0806255053103697E-2</v>
      </c>
      <c r="AF87" s="90">
        <f>(VLOOKUP($A86,'RevPAR Raw Data'!$B$6:$BE$43,'RevPAR Raw Data'!AC$1,FALSE))/100</f>
        <v>2.1846444108667901E-2</v>
      </c>
      <c r="AG87" s="92">
        <f>(VLOOKUP($A86,'RevPAR Raw Data'!$B$6:$BE$43,'RevPAR Raw Data'!AE$1,FALSE))/100</f>
        <v>-9.1322598597788698E-2</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Data'!G$3,FALSE))/100</f>
        <v>0.54949104949104899</v>
      </c>
      <c r="C89" s="118">
        <f>(VLOOKUP($A89,'Occupancy Raw Data'!$B$8:$BE$45,'Occupancy Raw Data'!H$3,FALSE))/100</f>
        <v>0.58669708669708598</v>
      </c>
      <c r="D89" s="118">
        <f>(VLOOKUP($A89,'Occupancy Raw Data'!$B$8:$BE$45,'Occupancy Raw Data'!I$3,FALSE))/100</f>
        <v>0.65988065988065903</v>
      </c>
      <c r="E89" s="118">
        <f>(VLOOKUP($A89,'Occupancy Raw Data'!$B$8:$BE$45,'Occupancy Raw Data'!J$3,FALSE))/100</f>
        <v>0.69866619866619795</v>
      </c>
      <c r="F89" s="118">
        <f>(VLOOKUP($A89,'Occupancy Raw Data'!$B$8:$BE$45,'Occupancy Raw Data'!K$3,FALSE))/100</f>
        <v>0.73727623727623692</v>
      </c>
      <c r="G89" s="119">
        <f>(VLOOKUP($A89,'Occupancy Raw Data'!$B$8:$BE$45,'Occupancy Raw Data'!L$3,FALSE))/100</f>
        <v>0.64640224640224597</v>
      </c>
      <c r="H89" s="99">
        <f>(VLOOKUP($A89,'Occupancy Raw Data'!$B$8:$BE$45,'Occupancy Raw Data'!N$3,FALSE))/100</f>
        <v>0.81765531765531707</v>
      </c>
      <c r="I89" s="99">
        <f>(VLOOKUP($A89,'Occupancy Raw Data'!$B$8:$BE$45,'Occupancy Raw Data'!O$3,FALSE))/100</f>
        <v>0.813794313794313</v>
      </c>
      <c r="J89" s="119">
        <f>(VLOOKUP($A89,'Occupancy Raw Data'!$B$8:$BE$45,'Occupancy Raw Data'!P$3,FALSE))/100</f>
        <v>0.81572481572481492</v>
      </c>
      <c r="K89" s="120">
        <f>(VLOOKUP($A89,'Occupancy Raw Data'!$B$8:$BE$45,'Occupancy Raw Data'!R$3,FALSE))/100</f>
        <v>0.69478012335155104</v>
      </c>
      <c r="M89" s="121">
        <f>VLOOKUP($A89,'ADR Raw Data'!$B$6:$BE$43,'ADR Raw Data'!G$1,FALSE)</f>
        <v>105.913490833599</v>
      </c>
      <c r="N89" s="122">
        <f>VLOOKUP($A89,'ADR Raw Data'!$B$6:$BE$43,'ADR Raw Data'!H$1,FALSE)</f>
        <v>114.37685731379</v>
      </c>
      <c r="O89" s="122">
        <f>VLOOKUP($A89,'ADR Raw Data'!$B$6:$BE$43,'ADR Raw Data'!I$1,FALSE)</f>
        <v>122.44893686170199</v>
      </c>
      <c r="P89" s="122">
        <f>VLOOKUP($A89,'ADR Raw Data'!$B$6:$BE$43,'ADR Raw Data'!J$1,FALSE)</f>
        <v>122.545703717658</v>
      </c>
      <c r="Q89" s="122">
        <f>VLOOKUP($A89,'ADR Raw Data'!$B$6:$BE$43,'ADR Raw Data'!K$1,FALSE)</f>
        <v>126.181470602237</v>
      </c>
      <c r="R89" s="123">
        <f>VLOOKUP($A89,'ADR Raw Data'!$B$6:$BE$43,'ADR Raw Data'!L$1,FALSE)</f>
        <v>119.044731803866</v>
      </c>
      <c r="S89" s="122">
        <f>VLOOKUP($A89,'ADR Raw Data'!$B$6:$BE$43,'ADR Raw Data'!N$1,FALSE)</f>
        <v>139.46125151320001</v>
      </c>
      <c r="T89" s="122">
        <f>VLOOKUP($A89,'ADR Raw Data'!$B$6:$BE$43,'ADR Raw Data'!O$1,FALSE)</f>
        <v>140.17958796635699</v>
      </c>
      <c r="U89" s="123">
        <f>VLOOKUP($A89,'ADR Raw Data'!$B$6:$BE$43,'ADR Raw Data'!P$1,FALSE)</f>
        <v>139.81956972891501</v>
      </c>
      <c r="V89" s="124">
        <f>VLOOKUP($A89,'ADR Raw Data'!$B$6:$BE$43,'ADR Raw Data'!R$1,FALSE)</f>
        <v>126.01365838264999</v>
      </c>
      <c r="X89" s="121">
        <f>VLOOKUP($A89,'RevPAR Raw Data'!$B$6:$BE$43,'RevPAR Raw Data'!G$1,FALSE)</f>
        <v>58.1985152334152</v>
      </c>
      <c r="Y89" s="122">
        <f>VLOOKUP($A89,'RevPAR Raw Data'!$B$6:$BE$43,'RevPAR Raw Data'!H$1,FALSE)</f>
        <v>67.104568971568895</v>
      </c>
      <c r="Z89" s="122">
        <f>VLOOKUP($A89,'RevPAR Raw Data'!$B$6:$BE$43,'RevPAR Raw Data'!I$1,FALSE)</f>
        <v>80.801685257985199</v>
      </c>
      <c r="AA89" s="122">
        <f>VLOOKUP($A89,'RevPAR Raw Data'!$B$6:$BE$43,'RevPAR Raw Data'!J$1,FALSE)</f>
        <v>85.618540979290898</v>
      </c>
      <c r="AB89" s="122">
        <f>VLOOKUP($A89,'RevPAR Raw Data'!$B$6:$BE$43,'RevPAR Raw Data'!K$1,FALSE)</f>
        <v>93.030599859599803</v>
      </c>
      <c r="AC89" s="123">
        <f>VLOOKUP($A89,'RevPAR Raw Data'!$B$6:$BE$43,'RevPAR Raw Data'!L$1,FALSE)</f>
        <v>76.950782060372006</v>
      </c>
      <c r="AD89" s="122">
        <f>VLOOKUP($A89,'RevPAR Raw Data'!$B$6:$BE$43,'RevPAR Raw Data'!N$1,FALSE)</f>
        <v>114.03123390663301</v>
      </c>
      <c r="AE89" s="122">
        <f>VLOOKUP($A89,'RevPAR Raw Data'!$B$6:$BE$43,'RevPAR Raw Data'!O$1,FALSE)</f>
        <v>114.07735159705101</v>
      </c>
      <c r="AF89" s="123">
        <f>VLOOKUP($A89,'RevPAR Raw Data'!$B$6:$BE$43,'RevPAR Raw Data'!P$1,FALSE)</f>
        <v>114.054292751842</v>
      </c>
      <c r="AG89" s="124">
        <f>VLOOKUP($A89,'RevPAR Raw Data'!$B$6:$BE$43,'RevPAR Raw Data'!R$1,FALSE)</f>
        <v>87.551785115077905</v>
      </c>
    </row>
    <row r="90" spans="1:33" x14ac:dyDescent="0.25">
      <c r="A90" s="101" t="s">
        <v>121</v>
      </c>
      <c r="B90" s="89">
        <f>(VLOOKUP($A89,'Occupancy Raw Data'!$B$8:$BE$51,'Occupancy Raw Data'!T$3,FALSE))/100</f>
        <v>0.109511735842466</v>
      </c>
      <c r="C90" s="90">
        <f>(VLOOKUP($A89,'Occupancy Raw Data'!$B$8:$BE$51,'Occupancy Raw Data'!U$3,FALSE))/100</f>
        <v>2.1826269760154001E-2</v>
      </c>
      <c r="D90" s="90">
        <f>(VLOOKUP($A89,'Occupancy Raw Data'!$B$8:$BE$51,'Occupancy Raw Data'!V$3,FALSE))/100</f>
        <v>-2.0166765469479403E-2</v>
      </c>
      <c r="E90" s="90">
        <f>(VLOOKUP($A89,'Occupancy Raw Data'!$B$8:$BE$51,'Occupancy Raw Data'!W$3,FALSE))/100</f>
        <v>-6.5091241561829707E-4</v>
      </c>
      <c r="F90" s="90">
        <f>(VLOOKUP($A89,'Occupancy Raw Data'!$B$8:$BE$51,'Occupancy Raw Data'!X$3,FALSE))/100</f>
        <v>7.428983101198211E-2</v>
      </c>
      <c r="G90" s="90">
        <f>(VLOOKUP($A89,'Occupancy Raw Data'!$B$8:$BE$51,'Occupancy Raw Data'!Y$3,FALSE))/100</f>
        <v>3.31541522552758E-2</v>
      </c>
      <c r="H90" s="91">
        <f>(VLOOKUP($A89,'Occupancy Raw Data'!$B$8:$BE$51,'Occupancy Raw Data'!AA$3,FALSE))/100</f>
        <v>-2.4846204682716901E-2</v>
      </c>
      <c r="I90" s="91">
        <f>(VLOOKUP($A89,'Occupancy Raw Data'!$B$8:$BE$51,'Occupancy Raw Data'!AB$3,FALSE))/100</f>
        <v>2.6943811374948997E-2</v>
      </c>
      <c r="J90" s="90">
        <f>(VLOOKUP($A89,'Occupancy Raw Data'!$B$8:$BE$51,'Occupancy Raw Data'!AC$3,FALSE))/100</f>
        <v>3.1771583495721398E-4</v>
      </c>
      <c r="K90" s="92">
        <f>(VLOOKUP($A89,'Occupancy Raw Data'!$B$8:$BE$51,'Occupancy Raw Data'!AE$3,FALSE))/100</f>
        <v>2.1901488666628902E-2</v>
      </c>
      <c r="M90" s="89">
        <f>(VLOOKUP($A89,'ADR Raw Data'!$B$6:$BE$49,'ADR Raw Data'!T$1,FALSE))/100</f>
        <v>-1.79278797132729E-2</v>
      </c>
      <c r="N90" s="90">
        <f>(VLOOKUP($A89,'ADR Raw Data'!$B$6:$BE$49,'ADR Raw Data'!U$1,FALSE))/100</f>
        <v>2.62925350656596E-3</v>
      </c>
      <c r="O90" s="90">
        <f>(VLOOKUP($A89,'ADR Raw Data'!$B$6:$BE$49,'ADR Raw Data'!V$1,FALSE))/100</f>
        <v>1.4784266423605598E-3</v>
      </c>
      <c r="P90" s="90">
        <f>(VLOOKUP($A89,'ADR Raw Data'!$B$6:$BE$49,'ADR Raw Data'!W$1,FALSE))/100</f>
        <v>-4.1996179438214903E-2</v>
      </c>
      <c r="Q90" s="90">
        <f>(VLOOKUP($A89,'ADR Raw Data'!$B$6:$BE$49,'ADR Raw Data'!X$1,FALSE))/100</f>
        <v>1.5093745380534899E-2</v>
      </c>
      <c r="R90" s="90">
        <f>(VLOOKUP($A89,'ADR Raw Data'!$B$6:$BE$49,'ADR Raw Data'!Y$1,FALSE))/100</f>
        <v>-9.5382930702058305E-3</v>
      </c>
      <c r="S90" s="91">
        <f>(VLOOKUP($A89,'ADR Raw Data'!$B$6:$BE$49,'ADR Raw Data'!AA$1,FALSE))/100</f>
        <v>-0.14600472360175401</v>
      </c>
      <c r="T90" s="91">
        <f>(VLOOKUP($A89,'ADR Raw Data'!$B$6:$BE$49,'ADR Raw Data'!AB$1,FALSE))/100</f>
        <v>-7.5429632890947895E-2</v>
      </c>
      <c r="U90" s="90">
        <f>(VLOOKUP($A89,'ADR Raw Data'!$B$6:$BE$49,'ADR Raw Data'!AC$1,FALSE))/100</f>
        <v>-0.112961819079581</v>
      </c>
      <c r="V90" s="92">
        <f>(VLOOKUP($A89,'ADR Raw Data'!$B$6:$BE$49,'ADR Raw Data'!AE$1,FALSE))/100</f>
        <v>-5.2666795333155304E-2</v>
      </c>
      <c r="X90" s="89">
        <f>(VLOOKUP($A89,'RevPAR Raw Data'!$B$6:$BE$43,'RevPAR Raw Data'!T$1,FALSE))/100</f>
        <v>8.9620542901818395E-2</v>
      </c>
      <c r="Y90" s="90">
        <f>(VLOOKUP($A89,'RevPAR Raw Data'!$B$6:$BE$43,'RevPAR Raw Data'!U$1,FALSE))/100</f>
        <v>2.45129100630221E-2</v>
      </c>
      <c r="Z90" s="90">
        <f>(VLOOKUP($A89,'RevPAR Raw Data'!$B$6:$BE$43,'RevPAR Raw Data'!V$1,FALSE))/100</f>
        <v>-1.87181539104792E-2</v>
      </c>
      <c r="AA90" s="90">
        <f>(VLOOKUP($A89,'RevPAR Raw Data'!$B$6:$BE$43,'RevPAR Raw Data'!W$1,FALSE))/100</f>
        <v>-4.2619756019228301E-2</v>
      </c>
      <c r="AB90" s="90">
        <f>(VLOOKUP($A89,'RevPAR Raw Data'!$B$6:$BE$43,'RevPAR Raw Data'!X$1,FALSE))/100</f>
        <v>9.0504888186174789E-2</v>
      </c>
      <c r="AC90" s="90">
        <f>(VLOOKUP($A89,'RevPAR Raw Data'!$B$6:$BE$43,'RevPAR Raw Data'!Y$1,FALSE))/100</f>
        <v>2.3299625164364901E-2</v>
      </c>
      <c r="AD90" s="91">
        <f>(VLOOKUP($A89,'RevPAR Raw Data'!$B$6:$BE$43,'RevPAR Raw Data'!AA$1,FALSE))/100</f>
        <v>-0.16722326503721899</v>
      </c>
      <c r="AE90" s="91">
        <f>(VLOOKUP($A89,'RevPAR Raw Data'!$B$6:$BE$43,'RevPAR Raw Data'!AB$1,FALSE))/100</f>
        <v>-5.05181833166942E-2</v>
      </c>
      <c r="AF90" s="90">
        <f>(VLOOKUP($A89,'RevPAR Raw Data'!$B$6:$BE$43,'RevPAR Raw Data'!AC$1,FALSE))/100</f>
        <v>-0.112679993003291</v>
      </c>
      <c r="AG90" s="92">
        <f>(VLOOKUP($A89,'RevPAR Raw Data'!$B$6:$BE$43,'RevPAR Raw Data'!AE$1,FALSE))/100</f>
        <v>-3.1918787887623104E-2</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Data'!G$3,FALSE))/100</f>
        <v>0.53287714330659097</v>
      </c>
      <c r="C92" s="118">
        <f>(VLOOKUP($A92,'Occupancy Raw Data'!$B$8:$BE$45,'Occupancy Raw Data'!H$3,FALSE))/100</f>
        <v>0.63913795815636298</v>
      </c>
      <c r="D92" s="118">
        <f>(VLOOKUP($A92,'Occupancy Raw Data'!$B$8:$BE$45,'Occupancy Raw Data'!I$3,FALSE))/100</f>
        <v>0.68664464369985789</v>
      </c>
      <c r="E92" s="118">
        <f>(VLOOKUP($A92,'Occupancy Raw Data'!$B$8:$BE$45,'Occupancy Raw Data'!J$3,FALSE))/100</f>
        <v>0.65321692622306105</v>
      </c>
      <c r="F92" s="118">
        <f>(VLOOKUP($A92,'Occupancy Raw Data'!$B$8:$BE$45,'Occupancy Raw Data'!K$3,FALSE))/100</f>
        <v>0.590923391536888</v>
      </c>
      <c r="G92" s="119">
        <f>(VLOOKUP($A92,'Occupancy Raw Data'!$B$8:$BE$45,'Occupancy Raw Data'!L$3,FALSE))/100</f>
        <v>0.62056001258455196</v>
      </c>
      <c r="H92" s="99">
        <f>(VLOOKUP($A92,'Occupancy Raw Data'!$B$8:$BE$45,'Occupancy Raw Data'!N$3,FALSE))/100</f>
        <v>0.83545697656127105</v>
      </c>
      <c r="I92" s="99">
        <f>(VLOOKUP($A92,'Occupancy Raw Data'!$B$8:$BE$45,'Occupancy Raw Data'!O$3,FALSE))/100</f>
        <v>0.88658172093754894</v>
      </c>
      <c r="J92" s="119">
        <f>(VLOOKUP($A92,'Occupancy Raw Data'!$B$8:$BE$45,'Occupancy Raw Data'!P$3,FALSE))/100</f>
        <v>0.86101934874941</v>
      </c>
      <c r="K92" s="120">
        <f>(VLOOKUP($A92,'Occupancy Raw Data'!$B$8:$BE$45,'Occupancy Raw Data'!R$3,FALSE))/100</f>
        <v>0.68926268006022595</v>
      </c>
      <c r="M92" s="121">
        <f>VLOOKUP($A92,'ADR Raw Data'!$B$6:$BE$43,'ADR Raw Data'!G$1,FALSE)</f>
        <v>128.20333752029501</v>
      </c>
      <c r="N92" s="122">
        <f>VLOOKUP($A92,'ADR Raw Data'!$B$6:$BE$43,'ADR Raw Data'!H$1,FALSE)</f>
        <v>138.175613389121</v>
      </c>
      <c r="O92" s="122">
        <f>VLOOKUP($A92,'ADR Raw Data'!$B$6:$BE$43,'ADR Raw Data'!I$1,FALSE)</f>
        <v>144.29408532645999</v>
      </c>
      <c r="P92" s="122">
        <f>VLOOKUP($A92,'ADR Raw Data'!$B$6:$BE$43,'ADR Raw Data'!J$1,FALSE)</f>
        <v>139.553110078266</v>
      </c>
      <c r="Q92" s="122">
        <f>VLOOKUP($A92,'ADR Raw Data'!$B$6:$BE$43,'ADR Raw Data'!K$1,FALSE)</f>
        <v>131.541820231598</v>
      </c>
      <c r="R92" s="123">
        <f>VLOOKUP($A92,'ADR Raw Data'!$B$6:$BE$43,'ADR Raw Data'!L$1,FALSE)</f>
        <v>136.84357741894499</v>
      </c>
      <c r="S92" s="122">
        <f>VLOOKUP($A92,'ADR Raw Data'!$B$6:$BE$43,'ADR Raw Data'!N$1,FALSE)</f>
        <v>189.71508927697201</v>
      </c>
      <c r="T92" s="122">
        <f>VLOOKUP($A92,'ADR Raw Data'!$B$6:$BE$43,'ADR Raw Data'!O$1,FALSE)</f>
        <v>199.536928016323</v>
      </c>
      <c r="U92" s="123">
        <f>VLOOKUP($A92,'ADR Raw Data'!$B$6:$BE$43,'ADR Raw Data'!P$1,FALSE)</f>
        <v>194.77180647209201</v>
      </c>
      <c r="V92" s="124">
        <f>VLOOKUP($A92,'ADR Raw Data'!$B$6:$BE$43,'ADR Raw Data'!R$1,FALSE)</f>
        <v>157.518807630862</v>
      </c>
      <c r="X92" s="121">
        <f>VLOOKUP($A92,'RevPAR Raw Data'!$B$6:$BE$43,'RevPAR Raw Data'!G$1,FALSE)</f>
        <v>68.316628260185595</v>
      </c>
      <c r="Y92" s="122">
        <f>VLOOKUP($A92,'RevPAR Raw Data'!$B$6:$BE$43,'RevPAR Raw Data'!H$1,FALSE)</f>
        <v>88.313279408526</v>
      </c>
      <c r="Z92" s="122">
        <f>VLOOKUP($A92,'RevPAR Raw Data'!$B$6:$BE$43,'RevPAR Raw Data'!I$1,FALSE)</f>
        <v>99.078760806984405</v>
      </c>
      <c r="AA92" s="122">
        <f>VLOOKUP($A92,'RevPAR Raw Data'!$B$6:$BE$43,'RevPAR Raw Data'!J$1,FALSE)</f>
        <v>91.158453610193405</v>
      </c>
      <c r="AB92" s="122">
        <f>VLOOKUP($A92,'RevPAR Raw Data'!$B$6:$BE$43,'RevPAR Raw Data'!K$1,FALSE)</f>
        <v>77.731138540191907</v>
      </c>
      <c r="AC92" s="123">
        <f>VLOOKUP($A92,'RevPAR Raw Data'!$B$6:$BE$43,'RevPAR Raw Data'!L$1,FALSE)</f>
        <v>84.919652125216203</v>
      </c>
      <c r="AD92" s="122">
        <f>VLOOKUP($A92,'RevPAR Raw Data'!$B$6:$BE$43,'RevPAR Raw Data'!N$1,FALSE)</f>
        <v>158.49879489539001</v>
      </c>
      <c r="AE92" s="122">
        <f>VLOOKUP($A92,'RevPAR Raw Data'!$B$6:$BE$43,'RevPAR Raw Data'!O$1,FALSE)</f>
        <v>176.905793031304</v>
      </c>
      <c r="AF92" s="123">
        <f>VLOOKUP($A92,'RevPAR Raw Data'!$B$6:$BE$43,'RevPAR Raw Data'!P$1,FALSE)</f>
        <v>167.70229396334699</v>
      </c>
      <c r="AG92" s="124">
        <f>VLOOKUP($A92,'RevPAR Raw Data'!$B$6:$BE$43,'RevPAR Raw Data'!R$1,FALSE)</f>
        <v>108.57183550753901</v>
      </c>
    </row>
    <row r="93" spans="1:33" x14ac:dyDescent="0.25">
      <c r="A93" s="101" t="s">
        <v>121</v>
      </c>
      <c r="B93" s="89">
        <f>(VLOOKUP($A92,'Occupancy Raw Data'!$B$8:$BE$51,'Occupancy Raw Data'!T$3,FALSE))/100</f>
        <v>0.27003883508709697</v>
      </c>
      <c r="C93" s="90">
        <f>(VLOOKUP($A92,'Occupancy Raw Data'!$B$8:$BE$51,'Occupancy Raw Data'!U$3,FALSE))/100</f>
        <v>0.34111429029180695</v>
      </c>
      <c r="D93" s="90">
        <f>(VLOOKUP($A92,'Occupancy Raw Data'!$B$8:$BE$51,'Occupancy Raw Data'!V$3,FALSE))/100</f>
        <v>0.265631048813534</v>
      </c>
      <c r="E93" s="90">
        <f>(VLOOKUP($A92,'Occupancy Raw Data'!$B$8:$BE$51,'Occupancy Raw Data'!W$3,FALSE))/100</f>
        <v>0.10183255557052601</v>
      </c>
      <c r="F93" s="90">
        <f>(VLOOKUP($A92,'Occupancy Raw Data'!$B$8:$BE$51,'Occupancy Raw Data'!X$3,FALSE))/100</f>
        <v>-2.0390259305457899E-2</v>
      </c>
      <c r="G93" s="90">
        <f>(VLOOKUP($A92,'Occupancy Raw Data'!$B$8:$BE$51,'Occupancy Raw Data'!Y$3,FALSE))/100</f>
        <v>0.177645664509683</v>
      </c>
      <c r="H93" s="91">
        <f>(VLOOKUP($A92,'Occupancy Raw Data'!$B$8:$BE$51,'Occupancy Raw Data'!AA$3,FALSE))/100</f>
        <v>1.5578434810719299E-2</v>
      </c>
      <c r="I93" s="91">
        <f>(VLOOKUP($A92,'Occupancy Raw Data'!$B$8:$BE$51,'Occupancy Raw Data'!AB$3,FALSE))/100</f>
        <v>7.6388230440548308E-2</v>
      </c>
      <c r="J93" s="90">
        <f>(VLOOKUP($A92,'Occupancy Raw Data'!$B$8:$BE$51,'Occupancy Raw Data'!AC$3,FALSE))/100</f>
        <v>4.6002207735303599E-2</v>
      </c>
      <c r="K93" s="92">
        <f>(VLOOKUP($A92,'Occupancy Raw Data'!$B$8:$BE$51,'Occupancy Raw Data'!AE$3,FALSE))/100</f>
        <v>0.127021376045588</v>
      </c>
      <c r="M93" s="89">
        <f>(VLOOKUP($A92,'ADR Raw Data'!$B$6:$BE$49,'ADR Raw Data'!T$1,FALSE))/100</f>
        <v>0.100527971569787</v>
      </c>
      <c r="N93" s="90">
        <f>(VLOOKUP($A92,'ADR Raw Data'!$B$6:$BE$49,'ADR Raw Data'!U$1,FALSE))/100</f>
        <v>0.20694354847507898</v>
      </c>
      <c r="O93" s="90">
        <f>(VLOOKUP($A92,'ADR Raw Data'!$B$6:$BE$49,'ADR Raw Data'!V$1,FALSE))/100</f>
        <v>0.20577692690546101</v>
      </c>
      <c r="P93" s="90">
        <f>(VLOOKUP($A92,'ADR Raw Data'!$B$6:$BE$49,'ADR Raw Data'!W$1,FALSE))/100</f>
        <v>8.531259953869981E-2</v>
      </c>
      <c r="Q93" s="90">
        <f>(VLOOKUP($A92,'ADR Raw Data'!$B$6:$BE$49,'ADR Raw Data'!X$1,FALSE))/100</f>
        <v>1.4992813128740401E-2</v>
      </c>
      <c r="R93" s="90">
        <f>(VLOOKUP($A92,'ADR Raw Data'!$B$6:$BE$49,'ADR Raw Data'!Y$1,FALSE))/100</f>
        <v>0.117049297888321</v>
      </c>
      <c r="S93" s="91">
        <f>(VLOOKUP($A92,'ADR Raw Data'!$B$6:$BE$49,'ADR Raw Data'!AA$1,FALSE))/100</f>
        <v>6.3357222373931201E-3</v>
      </c>
      <c r="T93" s="91">
        <f>(VLOOKUP($A92,'ADR Raw Data'!$B$6:$BE$49,'ADR Raw Data'!AB$1,FALSE))/100</f>
        <v>2.5820542291508101E-2</v>
      </c>
      <c r="U93" s="90">
        <f>(VLOOKUP($A92,'ADR Raw Data'!$B$6:$BE$49,'ADR Raw Data'!AC$1,FALSE))/100</f>
        <v>1.6981980102147801E-2</v>
      </c>
      <c r="V93" s="92">
        <f>(VLOOKUP($A92,'ADR Raw Data'!$B$6:$BE$49,'ADR Raw Data'!AE$1,FALSE))/100</f>
        <v>5.6856753685617302E-2</v>
      </c>
      <c r="X93" s="89">
        <f>(VLOOKUP($A92,'RevPAR Raw Data'!$B$6:$BE$43,'RevPAR Raw Data'!T$1,FALSE))/100</f>
        <v>0.39771326299325899</v>
      </c>
      <c r="Y93" s="90">
        <f>(VLOOKUP($A92,'RevPAR Raw Data'!$B$6:$BE$43,'RevPAR Raw Data'!U$1,FALSE))/100</f>
        <v>0.61864924043543101</v>
      </c>
      <c r="Z93" s="90">
        <f>(VLOOKUP($A92,'RevPAR Raw Data'!$B$6:$BE$43,'RevPAR Raw Data'!V$1,FALSE))/100</f>
        <v>0.52606871663451793</v>
      </c>
      <c r="AA93" s="90">
        <f>(VLOOKUP($A92,'RevPAR Raw Data'!$B$6:$BE$43,'RevPAR Raw Data'!W$1,FALSE))/100</f>
        <v>0.195832755142616</v>
      </c>
      <c r="AB93" s="90">
        <f>(VLOOKUP($A92,'RevPAR Raw Data'!$B$6:$BE$43,'RevPAR Raw Data'!X$1,FALSE))/100</f>
        <v>-5.7031535241307994E-3</v>
      </c>
      <c r="AC93" s="90">
        <f>(VLOOKUP($A92,'RevPAR Raw Data'!$B$6:$BE$43,'RevPAR Raw Data'!Y$1,FALSE))/100</f>
        <v>0.315488262701768</v>
      </c>
      <c r="AD93" s="91">
        <f>(VLOOKUP($A92,'RevPAR Raw Data'!$B$6:$BE$43,'RevPAR Raw Data'!AA$1,FALSE))/100</f>
        <v>2.2012857683966498E-2</v>
      </c>
      <c r="AE93" s="91">
        <f>(VLOOKUP($A92,'RevPAR Raw Data'!$B$6:$BE$43,'RevPAR Raw Data'!AB$1,FALSE))/100</f>
        <v>0.10418115826672</v>
      </c>
      <c r="AF93" s="90">
        <f>(VLOOKUP($A92,'RevPAR Raw Data'!$B$6:$BE$43,'RevPAR Raw Data'!AC$1,FALSE))/100</f>
        <v>6.3765396413867192E-2</v>
      </c>
      <c r="AG93" s="92">
        <f>(VLOOKUP($A92,'RevPAR Raw Data'!$B$6:$BE$43,'RevPAR Raw Data'!AE$1,FALSE))/100</f>
        <v>0.19110015282183798</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Data'!G$3,FALSE))/100</f>
        <v>0.43743400211193195</v>
      </c>
      <c r="C95" s="118">
        <f>(VLOOKUP($A95,'Occupancy Raw Data'!$B$8:$BE$45,'Occupancy Raw Data'!H$3,FALSE))/100</f>
        <v>0.469508975712777</v>
      </c>
      <c r="D95" s="118">
        <f>(VLOOKUP($A95,'Occupancy Raw Data'!$B$8:$BE$45,'Occupancy Raw Data'!I$3,FALSE))/100</f>
        <v>0.46568109820485704</v>
      </c>
      <c r="E95" s="118">
        <f>(VLOOKUP($A95,'Occupancy Raw Data'!$B$8:$BE$45,'Occupancy Raw Data'!J$3,FALSE))/100</f>
        <v>0.46805702217529005</v>
      </c>
      <c r="F95" s="118">
        <f>(VLOOKUP($A95,'Occupancy Raw Data'!$B$8:$BE$45,'Occupancy Raw Data'!K$3,FALSE))/100</f>
        <v>0.52989342344684098</v>
      </c>
      <c r="G95" s="119">
        <f>(VLOOKUP($A95,'Occupancy Raw Data'!$B$8:$BE$45,'Occupancy Raw Data'!L$3,FALSE))/100</f>
        <v>0.47428812042738999</v>
      </c>
      <c r="H95" s="99">
        <f>(VLOOKUP($A95,'Occupancy Raw Data'!$B$8:$BE$45,'Occupancy Raw Data'!N$3,FALSE))/100</f>
        <v>0.65973485833116696</v>
      </c>
      <c r="I95" s="99">
        <f>(VLOOKUP($A95,'Occupancy Raw Data'!$B$8:$BE$45,'Occupancy Raw Data'!O$3,FALSE))/100</f>
        <v>0.68195996880686194</v>
      </c>
      <c r="J95" s="119">
        <f>(VLOOKUP($A95,'Occupancy Raw Data'!$B$8:$BE$45,'Occupancy Raw Data'!P$3,FALSE))/100</f>
        <v>0.67084741356901401</v>
      </c>
      <c r="K95" s="120">
        <f>(VLOOKUP($A95,'Occupancy Raw Data'!$B$8:$BE$45,'Occupancy Raw Data'!R$3,FALSE))/100</f>
        <v>0.53094444236316596</v>
      </c>
      <c r="M95" s="121">
        <f>VLOOKUP($A95,'ADR Raw Data'!$B$6:$BE$43,'ADR Raw Data'!G$1,FALSE)</f>
        <v>117.246378998189</v>
      </c>
      <c r="N95" s="122">
        <f>VLOOKUP($A95,'ADR Raw Data'!$B$6:$BE$43,'ADR Raw Data'!H$1,FALSE)</f>
        <v>116.753663199325</v>
      </c>
      <c r="O95" s="122">
        <f>VLOOKUP($A95,'ADR Raw Data'!$B$6:$BE$43,'ADR Raw Data'!I$1,FALSE)</f>
        <v>123.18960317460299</v>
      </c>
      <c r="P95" s="122">
        <f>VLOOKUP($A95,'ADR Raw Data'!$B$6:$BE$43,'ADR Raw Data'!J$1,FALSE)</f>
        <v>125.966410039481</v>
      </c>
      <c r="Q95" s="122">
        <f>VLOOKUP($A95,'ADR Raw Data'!$B$6:$BE$43,'ADR Raw Data'!K$1,FALSE)</f>
        <v>129.04528329654099</v>
      </c>
      <c r="R95" s="123">
        <f>VLOOKUP($A95,'ADR Raw Data'!$B$6:$BE$43,'ADR Raw Data'!L$1,FALSE)</f>
        <v>122.697520253024</v>
      </c>
      <c r="S95" s="122">
        <f>VLOOKUP($A95,'ADR Raw Data'!$B$6:$BE$43,'ADR Raw Data'!N$1,FALSE)</f>
        <v>151.22323877068499</v>
      </c>
      <c r="T95" s="122">
        <f>VLOOKUP($A95,'ADR Raw Data'!$B$6:$BE$43,'ADR Raw Data'!O$1,FALSE)</f>
        <v>164.30748618257999</v>
      </c>
      <c r="U95" s="123">
        <f>VLOOKUP($A95,'ADR Raw Data'!$B$6:$BE$43,'ADR Raw Data'!P$1,FALSE)</f>
        <v>157.87373244211901</v>
      </c>
      <c r="V95" s="124">
        <f>VLOOKUP($A95,'ADR Raw Data'!$B$6:$BE$43,'ADR Raw Data'!R$1,FALSE)</f>
        <v>135.508387722702</v>
      </c>
      <c r="X95" s="121">
        <f>VLOOKUP($A95,'RevPAR Raw Data'!$B$6:$BE$43,'RevPAR Raw Data'!G$1,FALSE)</f>
        <v>51.287552798310401</v>
      </c>
      <c r="Y95" s="122">
        <f>VLOOKUP($A95,'RevPAR Raw Data'!$B$6:$BE$43,'RevPAR Raw Data'!H$1,FALSE)</f>
        <v>54.816892819429697</v>
      </c>
      <c r="Z95" s="122">
        <f>VLOOKUP($A95,'RevPAR Raw Data'!$B$6:$BE$43,'RevPAR Raw Data'!I$1,FALSE)</f>
        <v>57.3670696937697</v>
      </c>
      <c r="AA95" s="122">
        <f>VLOOKUP($A95,'RevPAR Raw Data'!$B$6:$BE$43,'RevPAR Raw Data'!J$1,FALSE)</f>
        <v>58.959462777191099</v>
      </c>
      <c r="AB95" s="122">
        <f>VLOOKUP($A95,'RevPAR Raw Data'!$B$6:$BE$43,'RevPAR Raw Data'!K$1,FALSE)</f>
        <v>68.3802469456719</v>
      </c>
      <c r="AC95" s="123">
        <f>VLOOKUP($A95,'RevPAR Raw Data'!$B$6:$BE$43,'RevPAR Raw Data'!L$1,FALSE)</f>
        <v>58.193976261908503</v>
      </c>
      <c r="AD95" s="122">
        <f>VLOOKUP($A95,'RevPAR Raw Data'!$B$6:$BE$43,'RevPAR Raw Data'!N$1,FALSE)</f>
        <v>99.767242006758494</v>
      </c>
      <c r="AE95" s="122">
        <f>VLOOKUP($A95,'RevPAR Raw Data'!$B$6:$BE$43,'RevPAR Raw Data'!O$1,FALSE)</f>
        <v>112.051128151806</v>
      </c>
      <c r="AF95" s="123">
        <f>VLOOKUP($A95,'RevPAR Raw Data'!$B$6:$BE$43,'RevPAR Raw Data'!P$1,FALSE)</f>
        <v>105.909185079282</v>
      </c>
      <c r="AG95" s="124">
        <f>VLOOKUP($A95,'RevPAR Raw Data'!$B$6:$BE$43,'RevPAR Raw Data'!R$1,FALSE)</f>
        <v>71.947425354961894</v>
      </c>
    </row>
    <row r="96" spans="1:33" x14ac:dyDescent="0.25">
      <c r="A96" s="101" t="s">
        <v>121</v>
      </c>
      <c r="B96" s="89">
        <f>(VLOOKUP($A95,'Occupancy Raw Data'!$B$8:$BE$51,'Occupancy Raw Data'!T$3,FALSE))/100</f>
        <v>2.69900274082318E-3</v>
      </c>
      <c r="C96" s="90">
        <f>(VLOOKUP($A95,'Occupancy Raw Data'!$B$8:$BE$51,'Occupancy Raw Data'!U$3,FALSE))/100</f>
        <v>0.130847595979072</v>
      </c>
      <c r="D96" s="90">
        <f>(VLOOKUP($A95,'Occupancy Raw Data'!$B$8:$BE$51,'Occupancy Raw Data'!V$3,FALSE))/100</f>
        <v>0.19429459224072201</v>
      </c>
      <c r="E96" s="90">
        <f>(VLOOKUP($A95,'Occupancy Raw Data'!$B$8:$BE$51,'Occupancy Raw Data'!W$3,FALSE))/100</f>
        <v>0.145405396995265</v>
      </c>
      <c r="F96" s="90">
        <f>(VLOOKUP($A95,'Occupancy Raw Data'!$B$8:$BE$51,'Occupancy Raw Data'!X$3,FALSE))/100</f>
        <v>0.10823590340374199</v>
      </c>
      <c r="G96" s="90">
        <f>(VLOOKUP($A95,'Occupancy Raw Data'!$B$8:$BE$51,'Occupancy Raw Data'!Y$3,FALSE))/100</f>
        <v>0.11432475554009</v>
      </c>
      <c r="H96" s="91">
        <f>(VLOOKUP($A95,'Occupancy Raw Data'!$B$8:$BE$51,'Occupancy Raw Data'!AA$3,FALSE))/100</f>
        <v>1.09053986462328E-2</v>
      </c>
      <c r="I96" s="91">
        <f>(VLOOKUP($A95,'Occupancy Raw Data'!$B$8:$BE$51,'Occupancy Raw Data'!AB$3,FALSE))/100</f>
        <v>8.3557502776135887E-3</v>
      </c>
      <c r="J96" s="90">
        <f>(VLOOKUP($A95,'Occupancy Raw Data'!$B$8:$BE$51,'Occupancy Raw Data'!AC$3,FALSE))/100</f>
        <v>9.6078478611785999E-3</v>
      </c>
      <c r="K96" s="92">
        <f>(VLOOKUP($A95,'Occupancy Raw Data'!$B$8:$BE$51,'Occupancy Raw Data'!AE$3,FALSE))/100</f>
        <v>7.5076055489252502E-2</v>
      </c>
      <c r="M96" s="89">
        <f>(VLOOKUP($A95,'ADR Raw Data'!$B$6:$BE$49,'ADR Raw Data'!T$1,FALSE))/100</f>
        <v>1.5466407216245698E-2</v>
      </c>
      <c r="N96" s="90">
        <f>(VLOOKUP($A95,'ADR Raw Data'!$B$6:$BE$49,'ADR Raw Data'!U$1,FALSE))/100</f>
        <v>7.740930560469321E-2</v>
      </c>
      <c r="O96" s="90">
        <f>(VLOOKUP($A95,'ADR Raw Data'!$B$6:$BE$49,'ADR Raw Data'!V$1,FALSE))/100</f>
        <v>0.15039280604994501</v>
      </c>
      <c r="P96" s="90">
        <f>(VLOOKUP($A95,'ADR Raw Data'!$B$6:$BE$49,'ADR Raw Data'!W$1,FALSE))/100</f>
        <v>0.16501764867306001</v>
      </c>
      <c r="Q96" s="90">
        <f>(VLOOKUP($A95,'ADR Raw Data'!$B$6:$BE$49,'ADR Raw Data'!X$1,FALSE))/100</f>
        <v>0.119086501268239</v>
      </c>
      <c r="R96" s="90">
        <f>(VLOOKUP($A95,'ADR Raw Data'!$B$6:$BE$49,'ADR Raw Data'!Y$1,FALSE))/100</f>
        <v>0.10438982073855201</v>
      </c>
      <c r="S96" s="91">
        <f>(VLOOKUP($A95,'ADR Raw Data'!$B$6:$BE$49,'ADR Raw Data'!AA$1,FALSE))/100</f>
        <v>-6.3998359653206502E-3</v>
      </c>
      <c r="T96" s="91">
        <f>(VLOOKUP($A95,'ADR Raw Data'!$B$6:$BE$49,'ADR Raw Data'!AB$1,FALSE))/100</f>
        <v>2.3647076365778799E-2</v>
      </c>
      <c r="U96" s="90">
        <f>(VLOOKUP($A95,'ADR Raw Data'!$B$6:$BE$49,'ADR Raw Data'!AC$1,FALSE))/100</f>
        <v>9.2377959297900106E-3</v>
      </c>
      <c r="V96" s="92">
        <f>(VLOOKUP($A95,'ADR Raw Data'!$B$6:$BE$49,'ADR Raw Data'!AE$1,FALSE))/100</f>
        <v>5.4337911888438298E-2</v>
      </c>
      <c r="X96" s="89">
        <f>(VLOOKUP($A95,'RevPAR Raw Data'!$B$6:$BE$43,'RevPAR Raw Data'!T$1,FALSE))/100</f>
        <v>1.8207153832536301E-2</v>
      </c>
      <c r="Y96" s="90">
        <f>(VLOOKUP($A95,'RevPAR Raw Data'!$B$6:$BE$43,'RevPAR Raw Data'!U$1,FALSE))/100</f>
        <v>0.21838572312854901</v>
      </c>
      <c r="Z96" s="90">
        <f>(VLOOKUP($A95,'RevPAR Raw Data'!$B$6:$BE$43,'RevPAR Raw Data'!V$1,FALSE))/100</f>
        <v>0.37390790721807904</v>
      </c>
      <c r="AA96" s="90">
        <f>(VLOOKUP($A95,'RevPAR Raw Data'!$B$6:$BE$43,'RevPAR Raw Data'!W$1,FALSE))/100</f>
        <v>0.33441750238485701</v>
      </c>
      <c r="AB96" s="90">
        <f>(VLOOKUP($A95,'RevPAR Raw Data'!$B$6:$BE$43,'RevPAR Raw Data'!X$1,FALSE))/100</f>
        <v>0.24021183971993998</v>
      </c>
      <c r="AC96" s="90">
        <f>(VLOOKUP($A95,'RevPAR Raw Data'!$B$6:$BE$43,'RevPAR Raw Data'!Y$1,FALSE))/100</f>
        <v>0.23064891701545101</v>
      </c>
      <c r="AD96" s="91">
        <f>(VLOOKUP($A95,'RevPAR Raw Data'!$B$6:$BE$43,'RevPAR Raw Data'!AA$1,FALSE))/100</f>
        <v>4.4357699184398702E-3</v>
      </c>
      <c r="AE96" s="91">
        <f>(VLOOKUP($A95,'RevPAR Raw Data'!$B$6:$BE$43,'RevPAR Raw Data'!AB$1,FALSE))/100</f>
        <v>3.2200415708300498E-2</v>
      </c>
      <c r="AF96" s="90">
        <f>(VLOOKUP($A95,'RevPAR Raw Data'!$B$6:$BE$43,'RevPAR Raw Data'!AC$1,FALSE))/100</f>
        <v>1.89343991288346E-2</v>
      </c>
      <c r="AG96" s="92">
        <f>(VLOOKUP($A95,'RevPAR Raw Data'!$B$6:$BE$43,'RevPAR Raw Data'!AE$1,FALSE))/100</f>
        <v>0.133493443465797</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Data'!G$3,FALSE))/100</f>
        <v>0.47235671658597</v>
      </c>
      <c r="C98" s="118">
        <f>(VLOOKUP($A98,'Occupancy Raw Data'!$B$8:$BE$45,'Occupancy Raw Data'!H$3,FALSE))/100</f>
        <v>0.57396689561986203</v>
      </c>
      <c r="D98" s="118">
        <f>(VLOOKUP($A98,'Occupancy Raw Data'!$B$8:$BE$45,'Occupancy Raw Data'!I$3,FALSE))/100</f>
        <v>0.60621551627069004</v>
      </c>
      <c r="E98" s="118">
        <f>(VLOOKUP($A98,'Occupancy Raw Data'!$B$8:$BE$45,'Occupancy Raw Data'!J$3,FALSE))/100</f>
        <v>0.62078594752843097</v>
      </c>
      <c r="F98" s="118">
        <f>(VLOOKUP($A98,'Occupancy Raw Data'!$B$8:$BE$45,'Occupancy Raw Data'!K$3,FALSE))/100</f>
        <v>0.624655384960215</v>
      </c>
      <c r="G98" s="119">
        <f>(VLOOKUP($A98,'Occupancy Raw Data'!$B$8:$BE$45,'Occupancy Raw Data'!L$3,FALSE))/100</f>
        <v>0.57963867077643005</v>
      </c>
      <c r="H98" s="99">
        <f>(VLOOKUP($A98,'Occupancy Raw Data'!$B$8:$BE$45,'Occupancy Raw Data'!N$3,FALSE))/100</f>
        <v>0.70532332175277301</v>
      </c>
      <c r="I98" s="99">
        <f>(VLOOKUP($A98,'Occupancy Raw Data'!$B$8:$BE$45,'Occupancy Raw Data'!O$3,FALSE))/100</f>
        <v>0.69194217191527496</v>
      </c>
      <c r="J98" s="119">
        <f>(VLOOKUP($A98,'Occupancy Raw Data'!$B$8:$BE$45,'Occupancy Raw Data'!P$3,FALSE))/100</f>
        <v>0.69863274683402399</v>
      </c>
      <c r="K98" s="120">
        <f>(VLOOKUP($A98,'Occupancy Raw Data'!$B$8:$BE$45,'Occupancy Raw Data'!R$3,FALSE))/100</f>
        <v>0.61372866935289605</v>
      </c>
      <c r="M98" s="121">
        <f>VLOOKUP($A98,'ADR Raw Data'!$B$6:$BE$43,'ADR Raw Data'!G$1,FALSE)</f>
        <v>106.663439332538</v>
      </c>
      <c r="N98" s="122">
        <f>VLOOKUP($A98,'ADR Raw Data'!$B$6:$BE$43,'ADR Raw Data'!H$1,FALSE)</f>
        <v>112.18566327931801</v>
      </c>
      <c r="O98" s="122">
        <f>VLOOKUP($A98,'ADR Raw Data'!$B$6:$BE$43,'ADR Raw Data'!I$1,FALSE)</f>
        <v>114.322999368475</v>
      </c>
      <c r="P98" s="122">
        <f>VLOOKUP($A98,'ADR Raw Data'!$B$6:$BE$43,'ADR Raw Data'!J$1,FALSE)</f>
        <v>113.550313792352</v>
      </c>
      <c r="Q98" s="122">
        <f>VLOOKUP($A98,'ADR Raw Data'!$B$6:$BE$43,'ADR Raw Data'!K$1,FALSE)</f>
        <v>121.887064480246</v>
      </c>
      <c r="R98" s="123">
        <f>VLOOKUP($A98,'ADR Raw Data'!$B$6:$BE$43,'ADR Raw Data'!L$1,FALSE)</f>
        <v>114.124029701279</v>
      </c>
      <c r="S98" s="122">
        <f>VLOOKUP($A98,'ADR Raw Data'!$B$6:$BE$43,'ADR Raw Data'!N$1,FALSE)</f>
        <v>147.871065209101</v>
      </c>
      <c r="T98" s="122">
        <f>VLOOKUP($A98,'ADR Raw Data'!$B$6:$BE$43,'ADR Raw Data'!O$1,FALSE)</f>
        <v>144.494955459816</v>
      </c>
      <c r="U98" s="123">
        <f>VLOOKUP($A98,'ADR Raw Data'!$B$6:$BE$43,'ADR Raw Data'!P$1,FALSE)</f>
        <v>146.19917627809201</v>
      </c>
      <c r="V98" s="124">
        <f>VLOOKUP($A98,'ADR Raw Data'!$B$6:$BE$43,'ADR Raw Data'!R$1,FALSE)</f>
        <v>124.584297873453</v>
      </c>
      <c r="X98" s="121">
        <f>VLOOKUP($A98,'RevPAR Raw Data'!$B$6:$BE$43,'RevPAR Raw Data'!G$1,FALSE)</f>
        <v>50.383191982884803</v>
      </c>
      <c r="Y98" s="122">
        <f>VLOOKUP($A98,'RevPAR Raw Data'!$B$6:$BE$43,'RevPAR Raw Data'!H$1,FALSE)</f>
        <v>64.390856885485803</v>
      </c>
      <c r="Z98" s="122">
        <f>VLOOKUP($A98,'RevPAR Raw Data'!$B$6:$BE$43,'RevPAR Raw Data'!I$1,FALSE)</f>
        <v>69.304376083774301</v>
      </c>
      <c r="AA98" s="122">
        <f>VLOOKUP($A98,'RevPAR Raw Data'!$B$6:$BE$43,'RevPAR Raw Data'!J$1,FALSE)</f>
        <v>70.490439139736495</v>
      </c>
      <c r="AB98" s="122">
        <f>VLOOKUP($A98,'RevPAR Raw Data'!$B$6:$BE$43,'RevPAR Raw Data'!K$1,FALSE)</f>
        <v>76.137411184579094</v>
      </c>
      <c r="AC98" s="123">
        <f>VLOOKUP($A98,'RevPAR Raw Data'!$B$6:$BE$43,'RevPAR Raw Data'!L$1,FALSE)</f>
        <v>66.1507008796994</v>
      </c>
      <c r="AD98" s="122">
        <f>VLOOKUP($A98,'RevPAR Raw Data'!$B$6:$BE$43,'RevPAR Raw Data'!N$1,FALSE)</f>
        <v>104.296910904404</v>
      </c>
      <c r="AE98" s="122">
        <f>VLOOKUP($A98,'RevPAR Raw Data'!$B$6:$BE$43,'RevPAR Raw Data'!O$1,FALSE)</f>
        <v>99.982153311666394</v>
      </c>
      <c r="AF98" s="123">
        <f>VLOOKUP($A98,'RevPAR Raw Data'!$B$6:$BE$43,'RevPAR Raw Data'!P$1,FALSE)</f>
        <v>102.139532108035</v>
      </c>
      <c r="AG98" s="124">
        <f>VLOOKUP($A98,'RevPAR Raw Data'!$B$6:$BE$43,'RevPAR Raw Data'!R$1,FALSE)</f>
        <v>76.460955356139493</v>
      </c>
    </row>
    <row r="99" spans="1:33" x14ac:dyDescent="0.25">
      <c r="A99" s="101" t="s">
        <v>121</v>
      </c>
      <c r="B99" s="89">
        <f>(VLOOKUP($A98,'Occupancy Raw Data'!$B$8:$BE$51,'Occupancy Raw Data'!T$3,FALSE))/100</f>
        <v>8.2225053407046098E-2</v>
      </c>
      <c r="C99" s="90">
        <f>(VLOOKUP($A98,'Occupancy Raw Data'!$B$8:$BE$51,'Occupancy Raw Data'!U$3,FALSE))/100</f>
        <v>5.6230538065421692E-2</v>
      </c>
      <c r="D99" s="90">
        <f>(VLOOKUP($A98,'Occupancy Raw Data'!$B$8:$BE$51,'Occupancy Raw Data'!V$3,FALSE))/100</f>
        <v>2.6949095062028298E-2</v>
      </c>
      <c r="E99" s="90">
        <f>(VLOOKUP($A98,'Occupancy Raw Data'!$B$8:$BE$51,'Occupancy Raw Data'!W$3,FALSE))/100</f>
        <v>9.0087671405225302E-3</v>
      </c>
      <c r="F99" s="90">
        <f>(VLOOKUP($A98,'Occupancy Raw Data'!$B$8:$BE$51,'Occupancy Raw Data'!X$3,FALSE))/100</f>
        <v>2.9562219705565499E-2</v>
      </c>
      <c r="G99" s="90">
        <f>(VLOOKUP($A98,'Occupancy Raw Data'!$B$8:$BE$51,'Occupancy Raw Data'!Y$3,FALSE))/100</f>
        <v>3.79104011974278E-2</v>
      </c>
      <c r="H99" s="91">
        <f>(VLOOKUP($A98,'Occupancy Raw Data'!$B$8:$BE$51,'Occupancy Raw Data'!AA$3,FALSE))/100</f>
        <v>3.9210430717499202E-3</v>
      </c>
      <c r="I99" s="91">
        <f>(VLOOKUP($A98,'Occupancy Raw Data'!$B$8:$BE$51,'Occupancy Raw Data'!AB$3,FALSE))/100</f>
        <v>1.9413551496433E-2</v>
      </c>
      <c r="J99" s="90">
        <f>(VLOOKUP($A98,'Occupancy Raw Data'!$B$8:$BE$51,'Occupancy Raw Data'!AC$3,FALSE))/100</f>
        <v>1.15338113173915E-2</v>
      </c>
      <c r="K99" s="92">
        <f>(VLOOKUP($A98,'Occupancy Raw Data'!$B$8:$BE$51,'Occupancy Raw Data'!AE$3,FALSE))/100</f>
        <v>2.9285033907784901E-2</v>
      </c>
      <c r="M99" s="89">
        <f>(VLOOKUP($A98,'ADR Raw Data'!$B$6:$BE$49,'ADR Raw Data'!T$1,FALSE))/100</f>
        <v>1.1655204554689401E-2</v>
      </c>
      <c r="N99" s="90">
        <f>(VLOOKUP($A98,'ADR Raw Data'!$B$6:$BE$49,'ADR Raw Data'!U$1,FALSE))/100</f>
        <v>5.5804596235877801E-2</v>
      </c>
      <c r="O99" s="90">
        <f>(VLOOKUP($A98,'ADR Raw Data'!$B$6:$BE$49,'ADR Raw Data'!V$1,FALSE))/100</f>
        <v>4.9910571012614396E-2</v>
      </c>
      <c r="P99" s="90">
        <f>(VLOOKUP($A98,'ADR Raw Data'!$B$6:$BE$49,'ADR Raw Data'!W$1,FALSE))/100</f>
        <v>2.2220177326734501E-2</v>
      </c>
      <c r="Q99" s="90">
        <f>(VLOOKUP($A98,'ADR Raw Data'!$B$6:$BE$49,'ADR Raw Data'!X$1,FALSE))/100</f>
        <v>4.4777101508399399E-2</v>
      </c>
      <c r="R99" s="90">
        <f>(VLOOKUP($A98,'ADR Raw Data'!$B$6:$BE$49,'ADR Raw Data'!Y$1,FALSE))/100</f>
        <v>3.7378469193689499E-2</v>
      </c>
      <c r="S99" s="91">
        <f>(VLOOKUP($A98,'ADR Raw Data'!$B$6:$BE$49,'ADR Raw Data'!AA$1,FALSE))/100</f>
        <v>4.3512149229514401E-4</v>
      </c>
      <c r="T99" s="91">
        <f>(VLOOKUP($A98,'ADR Raw Data'!$B$6:$BE$49,'ADR Raw Data'!AB$1,FALSE))/100</f>
        <v>-1.5695936620114603E-2</v>
      </c>
      <c r="U99" s="90">
        <f>(VLOOKUP($A98,'ADR Raw Data'!$B$6:$BE$49,'ADR Raw Data'!AC$1,FALSE))/100</f>
        <v>-7.55156960348209E-3</v>
      </c>
      <c r="V99" s="92">
        <f>(VLOOKUP($A98,'ADR Raw Data'!$B$6:$BE$49,'ADR Raw Data'!AE$1,FALSE))/100</f>
        <v>1.8132044611873298E-2</v>
      </c>
      <c r="X99" s="89">
        <f>(VLOOKUP($A98,'RevPAR Raw Data'!$B$6:$BE$43,'RevPAR Raw Data'!T$1,FALSE))/100</f>
        <v>9.4838607778714903E-2</v>
      </c>
      <c r="Y99" s="90">
        <f>(VLOOKUP($A98,'RevPAR Raw Data'!$B$6:$BE$43,'RevPAR Raw Data'!U$1,FALSE))/100</f>
        <v>0.11517305677416599</v>
      </c>
      <c r="Z99" s="90">
        <f>(VLOOKUP($A98,'RevPAR Raw Data'!$B$6:$BE$43,'RevPAR Raw Data'!V$1,FALSE))/100</f>
        <v>7.8204710797461899E-2</v>
      </c>
      <c r="AA99" s="90">
        <f>(VLOOKUP($A98,'RevPAR Raw Data'!$B$6:$BE$43,'RevPAR Raw Data'!W$1,FALSE))/100</f>
        <v>3.1429120870614696E-2</v>
      </c>
      <c r="AB99" s="90">
        <f>(VLOOKUP($A98,'RevPAR Raw Data'!$B$6:$BE$43,'RevPAR Raw Data'!X$1,FALSE))/100</f>
        <v>7.5663031726534699E-2</v>
      </c>
      <c r="AC99" s="90">
        <f>(VLOOKUP($A98,'RevPAR Raw Data'!$B$6:$BE$43,'RevPAR Raw Data'!Y$1,FALSE))/100</f>
        <v>7.6705903154395794E-2</v>
      </c>
      <c r="AD99" s="91">
        <f>(VLOOKUP($A98,'RevPAR Raw Data'!$B$6:$BE$43,'RevPAR Raw Data'!AA$1,FALSE))/100</f>
        <v>4.3578706941577996E-3</v>
      </c>
      <c r="AE99" s="91">
        <f>(VLOOKUP($A98,'RevPAR Raw Data'!$B$6:$BE$43,'RevPAR Raw Data'!AB$1,FALSE))/100</f>
        <v>3.4129010024589999E-3</v>
      </c>
      <c r="AF99" s="90">
        <f>(VLOOKUP($A98,'RevPAR Raw Data'!$B$6:$BE$43,'RevPAR Raw Data'!AC$1,FALSE))/100</f>
        <v>3.8951433349527598E-3</v>
      </c>
      <c r="AG99" s="92">
        <f>(VLOOKUP($A98,'RevPAR Raw Data'!$B$6:$BE$43,'RevPAR Raw Data'!AE$1,FALSE))/100</f>
        <v>4.79480760609345E-2</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Data'!G$3,FALSE))/100</f>
        <v>0.45404468019993799</v>
      </c>
      <c r="C101" s="118">
        <f>(VLOOKUP($A101,'Occupancy Raw Data'!$B$8:$BE$45,'Occupancy Raw Data'!H$3,FALSE))/100</f>
        <v>0.55738039375701298</v>
      </c>
      <c r="D101" s="118">
        <f>(VLOOKUP($A101,'Occupancy Raw Data'!$B$8:$BE$45,'Occupancy Raw Data'!I$3,FALSE))/100</f>
        <v>0.59236968275017798</v>
      </c>
      <c r="E101" s="118">
        <f>(VLOOKUP($A101,'Occupancy Raw Data'!$B$8:$BE$45,'Occupancy Raw Data'!J$3,FALSE))/100</f>
        <v>0.61093542793022504</v>
      </c>
      <c r="F101" s="118">
        <f>(VLOOKUP($A101,'Occupancy Raw Data'!$B$8:$BE$45,'Occupancy Raw Data'!K$3,FALSE))/100</f>
        <v>0.58591205211726294</v>
      </c>
      <c r="G101" s="119">
        <f>(VLOOKUP($A101,'Occupancy Raw Data'!$B$8:$BE$45,'Occupancy Raw Data'!L$3,FALSE))/100</f>
        <v>0.56013948935475899</v>
      </c>
      <c r="H101" s="99">
        <f>(VLOOKUP($A101,'Occupancy Raw Data'!$B$8:$BE$45,'Occupancy Raw Data'!N$3,FALSE))/100</f>
        <v>0.637011400651465</v>
      </c>
      <c r="I101" s="99">
        <f>(VLOOKUP($A101,'Occupancy Raw Data'!$B$8:$BE$45,'Occupancy Raw Data'!O$3,FALSE))/100</f>
        <v>0.64993892508143303</v>
      </c>
      <c r="J101" s="119">
        <f>(VLOOKUP($A101,'Occupancy Raw Data'!$B$8:$BE$45,'Occupancy Raw Data'!P$3,FALSE))/100</f>
        <v>0.64347516286644901</v>
      </c>
      <c r="K101" s="120">
        <f>(VLOOKUP($A101,'Occupancy Raw Data'!$B$8:$BE$45,'Occupancy Raw Data'!R$3,FALSE))/100</f>
        <v>0.58397880146758996</v>
      </c>
      <c r="M101" s="121">
        <f>VLOOKUP($A101,'ADR Raw Data'!$B$6:$BE$43,'ADR Raw Data'!G$1,FALSE)</f>
        <v>98.822828577847602</v>
      </c>
      <c r="N101" s="122">
        <f>VLOOKUP($A101,'ADR Raw Data'!$B$6:$BE$43,'ADR Raw Data'!H$1,FALSE)</f>
        <v>104.26869875549001</v>
      </c>
      <c r="O101" s="122">
        <f>VLOOKUP($A101,'ADR Raw Data'!$B$6:$BE$43,'ADR Raw Data'!I$1,FALSE)</f>
        <v>106.47827794041601</v>
      </c>
      <c r="P101" s="122">
        <f>VLOOKUP($A101,'ADR Raw Data'!$B$6:$BE$43,'ADR Raw Data'!J$1,FALSE)</f>
        <v>113.161743195859</v>
      </c>
      <c r="Q101" s="122">
        <f>VLOOKUP($A101,'ADR Raw Data'!$B$6:$BE$43,'ADR Raw Data'!K$1,FALSE)</f>
        <v>118.007724113968</v>
      </c>
      <c r="R101" s="123">
        <f>VLOOKUP($A101,'ADR Raw Data'!$B$6:$BE$43,'ADR Raw Data'!L$1,FALSE)</f>
        <v>108.671572432373</v>
      </c>
      <c r="S101" s="122">
        <f>VLOOKUP($A101,'ADR Raw Data'!$B$6:$BE$43,'ADR Raw Data'!N$1,FALSE)</f>
        <v>134.89150846915899</v>
      </c>
      <c r="T101" s="122">
        <f>VLOOKUP($A101,'ADR Raw Data'!$B$6:$BE$43,'ADR Raw Data'!O$1,FALSE)</f>
        <v>133.015904463586</v>
      </c>
      <c r="U101" s="123">
        <f>VLOOKUP($A101,'ADR Raw Data'!$B$6:$BE$43,'ADR Raw Data'!P$1,FALSE)</f>
        <v>133.944286166258</v>
      </c>
      <c r="V101" s="124">
        <f>VLOOKUP($A101,'ADR Raw Data'!$B$6:$BE$43,'ADR Raw Data'!R$1,FALSE)</f>
        <v>116.637738469209</v>
      </c>
      <c r="X101" s="121">
        <f>VLOOKUP($A101,'RevPAR Raw Data'!$B$6:$BE$43,'RevPAR Raw Data'!G$1,FALSE)</f>
        <v>44.869979598082203</v>
      </c>
      <c r="Y101" s="122">
        <f>VLOOKUP($A101,'RevPAR Raw Data'!$B$6:$BE$43,'RevPAR Raw Data'!H$1,FALSE)</f>
        <v>58.117328368866602</v>
      </c>
      <c r="Z101" s="122">
        <f>VLOOKUP($A101,'RevPAR Raw Data'!$B$6:$BE$43,'RevPAR Raw Data'!I$1,FALSE)</f>
        <v>63.074503723349899</v>
      </c>
      <c r="AA101" s="122">
        <f>VLOOKUP($A101,'RevPAR Raw Data'!$B$6:$BE$43,'RevPAR Raw Data'!J$1,FALSE)</f>
        <v>69.134518004692396</v>
      </c>
      <c r="AB101" s="122">
        <f>VLOOKUP($A101,'RevPAR Raw Data'!$B$6:$BE$43,'RevPAR Raw Data'!K$1,FALSE)</f>
        <v>69.142147801302897</v>
      </c>
      <c r="AC101" s="123">
        <f>VLOOKUP($A101,'RevPAR Raw Data'!$B$6:$BE$43,'RevPAR Raw Data'!L$1,FALSE)</f>
        <v>60.871239089648398</v>
      </c>
      <c r="AD101" s="122">
        <f>VLOOKUP($A101,'RevPAR Raw Data'!$B$6:$BE$43,'RevPAR Raw Data'!N$1,FALSE)</f>
        <v>85.927428745928296</v>
      </c>
      <c r="AE101" s="122">
        <f>VLOOKUP($A101,'RevPAR Raw Data'!$B$6:$BE$43,'RevPAR Raw Data'!O$1,FALSE)</f>
        <v>86.452213965797995</v>
      </c>
      <c r="AF101" s="123">
        <f>VLOOKUP($A101,'RevPAR Raw Data'!$B$6:$BE$43,'RevPAR Raw Data'!P$1,FALSE)</f>
        <v>86.189821355863103</v>
      </c>
      <c r="AG101" s="124">
        <f>VLOOKUP($A101,'RevPAR Raw Data'!$B$6:$BE$43,'RevPAR Raw Data'!R$1,FALSE)</f>
        <v>68.113966717139306</v>
      </c>
    </row>
    <row r="102" spans="1:33" x14ac:dyDescent="0.25">
      <c r="A102" s="101" t="s">
        <v>121</v>
      </c>
      <c r="B102" s="89">
        <f>(VLOOKUP($A101,'Occupancy Raw Data'!$B$8:$BE$51,'Occupancy Raw Data'!T$3,FALSE))/100</f>
        <v>0.16066657124408401</v>
      </c>
      <c r="C102" s="90">
        <f>(VLOOKUP($A101,'Occupancy Raw Data'!$B$8:$BE$51,'Occupancy Raw Data'!U$3,FALSE))/100</f>
        <v>0.119691327923726</v>
      </c>
      <c r="D102" s="90">
        <f>(VLOOKUP($A101,'Occupancy Raw Data'!$B$8:$BE$51,'Occupancy Raw Data'!V$3,FALSE))/100</f>
        <v>9.7209778462726298E-2</v>
      </c>
      <c r="E102" s="90">
        <f>(VLOOKUP($A101,'Occupancy Raw Data'!$B$8:$BE$51,'Occupancy Raw Data'!W$3,FALSE))/100</f>
        <v>0.105512961857467</v>
      </c>
      <c r="F102" s="90">
        <f>(VLOOKUP($A101,'Occupancy Raw Data'!$B$8:$BE$51,'Occupancy Raw Data'!X$3,FALSE))/100</f>
        <v>0.11054335502993201</v>
      </c>
      <c r="G102" s="90">
        <f>(VLOOKUP($A101,'Occupancy Raw Data'!$B$8:$BE$51,'Occupancy Raw Data'!Y$3,FALSE))/100</f>
        <v>0.116144855092931</v>
      </c>
      <c r="H102" s="91">
        <f>(VLOOKUP($A101,'Occupancy Raw Data'!$B$8:$BE$51,'Occupancy Raw Data'!AA$3,FALSE))/100</f>
        <v>4.1743577335435197E-2</v>
      </c>
      <c r="I102" s="91">
        <f>(VLOOKUP($A101,'Occupancy Raw Data'!$B$8:$BE$51,'Occupancy Raw Data'!AB$3,FALSE))/100</f>
        <v>6.28847461308331E-2</v>
      </c>
      <c r="J102" s="90">
        <f>(VLOOKUP($A101,'Occupancy Raw Data'!$B$8:$BE$51,'Occupancy Raw Data'!AC$3,FALSE))/100</f>
        <v>5.23141617331341E-2</v>
      </c>
      <c r="K102" s="92">
        <f>(VLOOKUP($A101,'Occupancy Raw Data'!$B$8:$BE$51,'Occupancy Raw Data'!AE$3,FALSE))/100</f>
        <v>9.5224301042432305E-2</v>
      </c>
      <c r="M102" s="89">
        <f>(VLOOKUP($A101,'ADR Raw Data'!$B$6:$BE$49,'ADR Raw Data'!T$1,FALSE))/100</f>
        <v>3.1511038258904699E-3</v>
      </c>
      <c r="N102" s="90">
        <f>(VLOOKUP($A101,'ADR Raw Data'!$B$6:$BE$49,'ADR Raw Data'!U$1,FALSE))/100</f>
        <v>5.3787810774149694E-2</v>
      </c>
      <c r="O102" s="90">
        <f>(VLOOKUP($A101,'ADR Raw Data'!$B$6:$BE$49,'ADR Raw Data'!V$1,FALSE))/100</f>
        <v>6.5327102548350696E-2</v>
      </c>
      <c r="P102" s="90">
        <f>(VLOOKUP($A101,'ADR Raw Data'!$B$6:$BE$49,'ADR Raw Data'!W$1,FALSE))/100</f>
        <v>8.8137776412313504E-2</v>
      </c>
      <c r="Q102" s="90">
        <f>(VLOOKUP($A101,'ADR Raw Data'!$B$6:$BE$49,'ADR Raw Data'!X$1,FALSE))/100</f>
        <v>9.5192247914586595E-2</v>
      </c>
      <c r="R102" s="90">
        <f>(VLOOKUP($A101,'ADR Raw Data'!$B$6:$BE$49,'ADR Raw Data'!Y$1,FALSE))/100</f>
        <v>6.4766792552694297E-2</v>
      </c>
      <c r="S102" s="91">
        <f>(VLOOKUP($A101,'ADR Raw Data'!$B$6:$BE$49,'ADR Raw Data'!AA$1,FALSE))/100</f>
        <v>4.3272666196771101E-2</v>
      </c>
      <c r="T102" s="91">
        <f>(VLOOKUP($A101,'ADR Raw Data'!$B$6:$BE$49,'ADR Raw Data'!AB$1,FALSE))/100</f>
        <v>1.7474675193415702E-2</v>
      </c>
      <c r="U102" s="90">
        <f>(VLOOKUP($A101,'ADR Raw Data'!$B$6:$BE$49,'ADR Raw Data'!AC$1,FALSE))/100</f>
        <v>3.02300341333126E-2</v>
      </c>
      <c r="V102" s="92">
        <f>(VLOOKUP($A101,'ADR Raw Data'!$B$6:$BE$49,'ADR Raw Data'!AE$1,FALSE))/100</f>
        <v>4.8629176029147896E-2</v>
      </c>
      <c r="X102" s="89">
        <f>(VLOOKUP($A101,'RevPAR Raw Data'!$B$6:$BE$43,'RevPAR Raw Data'!T$1,FALSE))/100</f>
        <v>0.16432395211731399</v>
      </c>
      <c r="Y102" s="90">
        <f>(VLOOKUP($A101,'RevPAR Raw Data'!$B$6:$BE$43,'RevPAR Raw Data'!U$1,FALSE))/100</f>
        <v>0.17991707319554401</v>
      </c>
      <c r="Z102" s="90">
        <f>(VLOOKUP($A101,'RevPAR Raw Data'!$B$6:$BE$43,'RevPAR Raw Data'!V$1,FALSE))/100</f>
        <v>0.16888731417741401</v>
      </c>
      <c r="AA102" s="90">
        <f>(VLOOKUP($A101,'RevPAR Raw Data'!$B$6:$BE$43,'RevPAR Raw Data'!W$1,FALSE))/100</f>
        <v>0.20295041611057499</v>
      </c>
      <c r="AB102" s="90">
        <f>(VLOOKUP($A101,'RevPAR Raw Data'!$B$6:$BE$43,'RevPAR Raw Data'!X$1,FALSE))/100</f>
        <v>0.21625847340183899</v>
      </c>
      <c r="AC102" s="90">
        <f>(VLOOKUP($A101,'RevPAR Raw Data'!$B$6:$BE$43,'RevPAR Raw Data'!Y$1,FALSE))/100</f>
        <v>0.18843397738149201</v>
      </c>
      <c r="AD102" s="91">
        <f>(VLOOKUP($A101,'RevPAR Raw Data'!$B$6:$BE$43,'RevPAR Raw Data'!AA$1,FALSE))/100</f>
        <v>8.6822599420101607E-2</v>
      </c>
      <c r="AE102" s="91">
        <f>(VLOOKUP($A101,'RevPAR Raw Data'!$B$6:$BE$43,'RevPAR Raw Data'!AB$1,FALSE))/100</f>
        <v>8.1458311837505612E-2</v>
      </c>
      <c r="AF102" s="90">
        <f>(VLOOKUP($A101,'RevPAR Raw Data'!$B$6:$BE$43,'RevPAR Raw Data'!AC$1,FALSE))/100</f>
        <v>8.4125654761295104E-2</v>
      </c>
      <c r="AG102" s="92">
        <f>(VLOOKUP($A101,'RevPAR Raw Data'!$B$6:$BE$43,'RevPAR Raw Data'!AE$1,FALSE))/100</f>
        <v>0.14848415636922499</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Data'!G$3,FALSE))/100</f>
        <v>0.422109047333732</v>
      </c>
      <c r="C104" s="118">
        <f>(VLOOKUP($A104,'Occupancy Raw Data'!$B$8:$BE$45,'Occupancy Raw Data'!H$3,FALSE))/100</f>
        <v>0.61054523666866301</v>
      </c>
      <c r="D104" s="118">
        <f>(VLOOKUP($A104,'Occupancy Raw Data'!$B$8:$BE$45,'Occupancy Raw Data'!I$3,FALSE))/100</f>
        <v>0.67465548232474504</v>
      </c>
      <c r="E104" s="118">
        <f>(VLOOKUP($A104,'Occupancy Raw Data'!$B$8:$BE$45,'Occupancy Raw Data'!J$3,FALSE))/100</f>
        <v>0.65368484122228809</v>
      </c>
      <c r="F104" s="118">
        <f>(VLOOKUP($A104,'Occupancy Raw Data'!$B$8:$BE$45,'Occupancy Raw Data'!K$3,FALSE))/100</f>
        <v>0.65278609946075405</v>
      </c>
      <c r="G104" s="119">
        <f>(VLOOKUP($A104,'Occupancy Raw Data'!$B$8:$BE$45,'Occupancy Raw Data'!L$3,FALSE))/100</f>
        <v>0.60275614140203704</v>
      </c>
      <c r="H104" s="99">
        <f>(VLOOKUP($A104,'Occupancy Raw Data'!$B$8:$BE$45,'Occupancy Raw Data'!N$3,FALSE))/100</f>
        <v>0.78789694427800994</v>
      </c>
      <c r="I104" s="99">
        <f>(VLOOKUP($A104,'Occupancy Raw Data'!$B$8:$BE$45,'Occupancy Raw Data'!O$3,FALSE))/100</f>
        <v>0.7189934092270821</v>
      </c>
      <c r="J104" s="119">
        <f>(VLOOKUP($A104,'Occupancy Raw Data'!$B$8:$BE$45,'Occupancy Raw Data'!P$3,FALSE))/100</f>
        <v>0.75344517675254596</v>
      </c>
      <c r="K104" s="120">
        <f>(VLOOKUP($A104,'Occupancy Raw Data'!$B$8:$BE$45,'Occupancy Raw Data'!R$3,FALSE))/100</f>
        <v>0.64581015150218202</v>
      </c>
      <c r="M104" s="121">
        <f>VLOOKUP($A104,'ADR Raw Data'!$B$6:$BE$43,'ADR Raw Data'!G$1,FALSE)</f>
        <v>101.24871540099301</v>
      </c>
      <c r="N104" s="122">
        <f>VLOOKUP($A104,'ADR Raw Data'!$B$6:$BE$43,'ADR Raw Data'!H$1,FALSE)</f>
        <v>111.746658488714</v>
      </c>
      <c r="O104" s="122">
        <f>VLOOKUP($A104,'ADR Raw Data'!$B$6:$BE$43,'ADR Raw Data'!I$1,FALSE)</f>
        <v>118.517295737122</v>
      </c>
      <c r="P104" s="122">
        <f>VLOOKUP($A104,'ADR Raw Data'!$B$6:$BE$43,'ADR Raw Data'!J$1,FALSE)</f>
        <v>114.521374885426</v>
      </c>
      <c r="Q104" s="122">
        <f>VLOOKUP($A104,'ADR Raw Data'!$B$6:$BE$43,'ADR Raw Data'!K$1,FALSE)</f>
        <v>128.012666360715</v>
      </c>
      <c r="R104" s="123">
        <f>VLOOKUP($A104,'ADR Raw Data'!$B$6:$BE$43,'ADR Raw Data'!L$1,FALSE)</f>
        <v>115.917029821073</v>
      </c>
      <c r="S104" s="122">
        <f>VLOOKUP($A104,'ADR Raw Data'!$B$6:$BE$43,'ADR Raw Data'!N$1,FALSE)</f>
        <v>159.05631939163399</v>
      </c>
      <c r="T104" s="122">
        <f>VLOOKUP($A104,'ADR Raw Data'!$B$6:$BE$43,'ADR Raw Data'!O$1,FALSE)</f>
        <v>151.54052083333301</v>
      </c>
      <c r="U104" s="123">
        <f>VLOOKUP($A104,'ADR Raw Data'!$B$6:$BE$43,'ADR Raw Data'!P$1,FALSE)</f>
        <v>155.47025248508899</v>
      </c>
      <c r="V104" s="124">
        <f>VLOOKUP($A104,'ADR Raw Data'!$B$6:$BE$43,'ADR Raw Data'!R$1,FALSE)</f>
        <v>129.10143737574501</v>
      </c>
      <c r="X104" s="121">
        <f>VLOOKUP($A104,'RevPAR Raw Data'!$B$6:$BE$43,'RevPAR Raw Data'!G$1,FALSE)</f>
        <v>42.737998801677598</v>
      </c>
      <c r="Y104" s="122">
        <f>VLOOKUP($A104,'RevPAR Raw Data'!$B$6:$BE$43,'RevPAR Raw Data'!H$1,FALSE)</f>
        <v>68.226390053924504</v>
      </c>
      <c r="Z104" s="122">
        <f>VLOOKUP($A104,'RevPAR Raw Data'!$B$6:$BE$43,'RevPAR Raw Data'!I$1,FALSE)</f>
        <v>79.958343319352906</v>
      </c>
      <c r="AA104" s="122">
        <f>VLOOKUP($A104,'RevPAR Raw Data'!$B$6:$BE$43,'RevPAR Raw Data'!J$1,FALSE)</f>
        <v>74.860886758538001</v>
      </c>
      <c r="AB104" s="122">
        <f>VLOOKUP($A104,'RevPAR Raw Data'!$B$6:$BE$43,'RevPAR Raw Data'!K$1,FALSE)</f>
        <v>83.564889155182698</v>
      </c>
      <c r="AC104" s="123">
        <f>VLOOKUP($A104,'RevPAR Raw Data'!$B$6:$BE$43,'RevPAR Raw Data'!L$1,FALSE)</f>
        <v>69.869701617735103</v>
      </c>
      <c r="AD104" s="122">
        <f>VLOOKUP($A104,'RevPAR Raw Data'!$B$6:$BE$43,'RevPAR Raw Data'!N$1,FALSE)</f>
        <v>125.31998801677599</v>
      </c>
      <c r="AE104" s="122">
        <f>VLOOKUP($A104,'RevPAR Raw Data'!$B$6:$BE$43,'RevPAR Raw Data'!O$1,FALSE)</f>
        <v>108.956635710005</v>
      </c>
      <c r="AF104" s="123">
        <f>VLOOKUP($A104,'RevPAR Raw Data'!$B$6:$BE$43,'RevPAR Raw Data'!P$1,FALSE)</f>
        <v>117.138311863391</v>
      </c>
      <c r="AG104" s="124">
        <f>VLOOKUP($A104,'RevPAR Raw Data'!$B$6:$BE$43,'RevPAR Raw Data'!R$1,FALSE)</f>
        <v>83.375018830779695</v>
      </c>
    </row>
    <row r="105" spans="1:33" x14ac:dyDescent="0.25">
      <c r="A105" s="101" t="s">
        <v>121</v>
      </c>
      <c r="B105" s="89">
        <f>(VLOOKUP($A104,'Occupancy Raw Data'!$B$8:$BE$51,'Occupancy Raw Data'!T$3,FALSE))/100</f>
        <v>7.7802771567215601E-2</v>
      </c>
      <c r="C105" s="90">
        <f>(VLOOKUP($A104,'Occupancy Raw Data'!$B$8:$BE$51,'Occupancy Raw Data'!U$3,FALSE))/100</f>
        <v>0.13232819548641001</v>
      </c>
      <c r="D105" s="90">
        <f>(VLOOKUP($A104,'Occupancy Raw Data'!$B$8:$BE$51,'Occupancy Raw Data'!V$3,FALSE))/100</f>
        <v>5.0576488273047601E-2</v>
      </c>
      <c r="E105" s="90">
        <f>(VLOOKUP($A104,'Occupancy Raw Data'!$B$8:$BE$51,'Occupancy Raw Data'!W$3,FALSE))/100</f>
        <v>2.16160232816913E-2</v>
      </c>
      <c r="F105" s="90">
        <f>(VLOOKUP($A104,'Occupancy Raw Data'!$B$8:$BE$51,'Occupancy Raw Data'!X$3,FALSE))/100</f>
        <v>5.6431942026724705E-2</v>
      </c>
      <c r="G105" s="90">
        <f>(VLOOKUP($A104,'Occupancy Raw Data'!$B$8:$BE$51,'Occupancy Raw Data'!Y$3,FALSE))/100</f>
        <v>6.4228068805348995E-2</v>
      </c>
      <c r="H105" s="91">
        <f>(VLOOKUP($A104,'Occupancy Raw Data'!$B$8:$BE$51,'Occupancy Raw Data'!AA$3,FALSE))/100</f>
        <v>-2.6767869356254602E-2</v>
      </c>
      <c r="I105" s="91">
        <f>(VLOOKUP($A104,'Occupancy Raw Data'!$B$8:$BE$51,'Occupancy Raw Data'!AB$3,FALSE))/100</f>
        <v>-7.0604029506387E-2</v>
      </c>
      <c r="J105" s="90">
        <f>(VLOOKUP($A104,'Occupancy Raw Data'!$B$8:$BE$51,'Occupancy Raw Data'!AC$3,FALSE))/100</f>
        <v>-4.8188194725997897E-2</v>
      </c>
      <c r="K105" s="92">
        <f>(VLOOKUP($A104,'Occupancy Raw Data'!$B$8:$BE$51,'Occupancy Raw Data'!AE$3,FALSE))/100</f>
        <v>2.3520319744509001E-2</v>
      </c>
      <c r="M105" s="89">
        <f>(VLOOKUP($A104,'ADR Raw Data'!$B$6:$BE$49,'ADR Raw Data'!T$1,FALSE))/100</f>
        <v>-5.0396888402525694E-3</v>
      </c>
      <c r="N105" s="90">
        <f>(VLOOKUP($A104,'ADR Raw Data'!$B$6:$BE$49,'ADR Raw Data'!U$1,FALSE))/100</f>
        <v>6.9611939382752008E-2</v>
      </c>
      <c r="O105" s="90">
        <f>(VLOOKUP($A104,'ADR Raw Data'!$B$6:$BE$49,'ADR Raw Data'!V$1,FALSE))/100</f>
        <v>7.0816519389578808E-2</v>
      </c>
      <c r="P105" s="90">
        <f>(VLOOKUP($A104,'ADR Raw Data'!$B$6:$BE$49,'ADR Raw Data'!W$1,FALSE))/100</f>
        <v>2.15896743055943E-2</v>
      </c>
      <c r="Q105" s="90">
        <f>(VLOOKUP($A104,'ADR Raw Data'!$B$6:$BE$49,'ADR Raw Data'!X$1,FALSE))/100</f>
        <v>0.137724708151335</v>
      </c>
      <c r="R105" s="90">
        <f>(VLOOKUP($A104,'ADR Raw Data'!$B$6:$BE$49,'ADR Raw Data'!Y$1,FALSE))/100</f>
        <v>6.3467970098640497E-2</v>
      </c>
      <c r="S105" s="91">
        <f>(VLOOKUP($A104,'ADR Raw Data'!$B$6:$BE$49,'ADR Raw Data'!AA$1,FALSE))/100</f>
        <v>5.23802246676775E-2</v>
      </c>
      <c r="T105" s="91">
        <f>(VLOOKUP($A104,'ADR Raw Data'!$B$6:$BE$49,'ADR Raw Data'!AB$1,FALSE))/100</f>
        <v>1.2693317095187499E-2</v>
      </c>
      <c r="U105" s="90">
        <f>(VLOOKUP($A104,'ADR Raw Data'!$B$6:$BE$49,'ADR Raw Data'!AC$1,FALSE))/100</f>
        <v>3.3661258011058001E-2</v>
      </c>
      <c r="V105" s="92">
        <f>(VLOOKUP($A104,'ADR Raw Data'!$B$6:$BE$49,'ADR Raw Data'!AE$1,FALSE))/100</f>
        <v>4.1996544493837301E-2</v>
      </c>
      <c r="X105" s="89">
        <f>(VLOOKUP($A104,'RevPAR Raw Data'!$B$6:$BE$43,'RevPAR Raw Data'!T$1,FALSE))/100</f>
        <v>7.2370980967355003E-2</v>
      </c>
      <c r="Y105" s="90">
        <f>(VLOOKUP($A104,'RevPAR Raw Data'!$B$6:$BE$43,'RevPAR Raw Data'!U$1,FALSE))/100</f>
        <v>0.211151757191991</v>
      </c>
      <c r="Z105" s="90">
        <f>(VLOOKUP($A104,'RevPAR Raw Data'!$B$6:$BE$43,'RevPAR Raw Data'!V$1,FALSE))/100</f>
        <v>0.124974658525071</v>
      </c>
      <c r="AA105" s="90">
        <f>(VLOOKUP($A104,'RevPAR Raw Data'!$B$6:$BE$43,'RevPAR Raw Data'!W$1,FALSE))/100</f>
        <v>4.3672380489719498E-2</v>
      </c>
      <c r="AB105" s="90">
        <f>(VLOOKUP($A104,'RevPAR Raw Data'!$B$6:$BE$43,'RevPAR Raw Data'!X$1,FALSE))/100</f>
        <v>0.20192872292410299</v>
      </c>
      <c r="AC105" s="90">
        <f>(VLOOKUP($A104,'RevPAR Raw Data'!$B$6:$BE$43,'RevPAR Raw Data'!Y$1,FALSE))/100</f>
        <v>0.13177246405442</v>
      </c>
      <c r="AD105" s="91">
        <f>(VLOOKUP($A104,'RevPAR Raw Data'!$B$6:$BE$43,'RevPAR Raw Data'!AA$1,FALSE))/100</f>
        <v>2.42102483006672E-2</v>
      </c>
      <c r="AE105" s="91">
        <f>(VLOOKUP($A104,'RevPAR Raw Data'!$B$6:$BE$43,'RevPAR Raw Data'!AB$1,FALSE))/100</f>
        <v>-5.8806911745922001E-2</v>
      </c>
      <c r="AF105" s="90">
        <f>(VLOOKUP($A104,'RevPAR Raw Data'!$B$6:$BE$43,'RevPAR Raw Data'!AC$1,FALSE))/100</f>
        <v>-1.61490119706987E-2</v>
      </c>
      <c r="AG105" s="92">
        <f>(VLOOKUP($A104,'RevPAR Raw Data'!$B$6:$BE$43,'RevPAR Raw Data'!AE$1,FALSE))/100</f>
        <v>6.65046363930058E-2</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Data'!G$3,FALSE))/100</f>
        <v>0.43639259406729003</v>
      </c>
      <c r="C107" s="118">
        <f>(VLOOKUP($A107,'Occupancy Raw Data'!$B$8:$BE$45,'Occupancy Raw Data'!H$3,FALSE))/100</f>
        <v>0.50428031057137102</v>
      </c>
      <c r="D107" s="118">
        <f>(VLOOKUP($A107,'Occupancy Raw Data'!$B$8:$BE$45,'Occupancy Raw Data'!I$3,FALSE))/100</f>
        <v>0.527174995022894</v>
      </c>
      <c r="E107" s="118">
        <f>(VLOOKUP($A107,'Occupancy Raw Data'!$B$8:$BE$45,'Occupancy Raw Data'!J$3,FALSE))/100</f>
        <v>0.57734421660362301</v>
      </c>
      <c r="F107" s="118">
        <f>(VLOOKUP($A107,'Occupancy Raw Data'!$B$8:$BE$45,'Occupancy Raw Data'!K$3,FALSE))/100</f>
        <v>0.59964164841727996</v>
      </c>
      <c r="G107" s="119">
        <f>(VLOOKUP($A107,'Occupancy Raw Data'!$B$8:$BE$45,'Occupancy Raw Data'!L$3,FALSE))/100</f>
        <v>0.52896675293649198</v>
      </c>
      <c r="H107" s="99">
        <f>(VLOOKUP($A107,'Occupancy Raw Data'!$B$8:$BE$45,'Occupancy Raw Data'!N$3,FALSE))/100</f>
        <v>0.65319530161258199</v>
      </c>
      <c r="I107" s="99">
        <f>(VLOOKUP($A107,'Occupancy Raw Data'!$B$8:$BE$45,'Occupancy Raw Data'!O$3,FALSE))/100</f>
        <v>0.65817240692813006</v>
      </c>
      <c r="J107" s="119">
        <f>(VLOOKUP($A107,'Occupancy Raw Data'!$B$8:$BE$45,'Occupancy Raw Data'!P$3,FALSE))/100</f>
        <v>0.65568385427035591</v>
      </c>
      <c r="K107" s="120">
        <f>(VLOOKUP($A107,'Occupancy Raw Data'!$B$8:$BE$45,'Occupancy Raw Data'!R$3,FALSE))/100</f>
        <v>0.56517163903188095</v>
      </c>
      <c r="M107" s="121">
        <f>VLOOKUP($A107,'ADR Raw Data'!$B$6:$BE$43,'ADR Raw Data'!G$1,FALSE)</f>
        <v>95.795456204379505</v>
      </c>
      <c r="N107" s="122">
        <f>VLOOKUP($A107,'ADR Raw Data'!$B$6:$BE$43,'ADR Raw Data'!H$1,FALSE)</f>
        <v>98.837603632056798</v>
      </c>
      <c r="O107" s="122">
        <f>VLOOKUP($A107,'ADR Raw Data'!$B$6:$BE$43,'ADR Raw Data'!I$1,FALSE)</f>
        <v>100.44024924471201</v>
      </c>
      <c r="P107" s="122">
        <f>VLOOKUP($A107,'ADR Raw Data'!$B$6:$BE$43,'ADR Raw Data'!J$1,FALSE)</f>
        <v>99.915675862068895</v>
      </c>
      <c r="Q107" s="122">
        <f>VLOOKUP($A107,'ADR Raw Data'!$B$6:$BE$43,'ADR Raw Data'!K$1,FALSE)</f>
        <v>109.676816069057</v>
      </c>
      <c r="R107" s="123">
        <f>VLOOKUP($A107,'ADR Raw Data'!$B$6:$BE$43,'ADR Raw Data'!L$1,FALSE)</f>
        <v>101.347918705306</v>
      </c>
      <c r="S107" s="122">
        <f>VLOOKUP($A107,'ADR Raw Data'!$B$6:$BE$43,'ADR Raw Data'!N$1,FALSE)</f>
        <v>131.541597074062</v>
      </c>
      <c r="T107" s="122">
        <f>VLOOKUP($A107,'ADR Raw Data'!$B$6:$BE$43,'ADR Raw Data'!O$1,FALSE)</f>
        <v>129.86411070780301</v>
      </c>
      <c r="U107" s="123">
        <f>VLOOKUP($A107,'ADR Raw Data'!$B$6:$BE$43,'ADR Raw Data'!P$1,FALSE)</f>
        <v>130.69967056323</v>
      </c>
      <c r="V107" s="124">
        <f>VLOOKUP($A107,'ADR Raw Data'!$B$6:$BE$43,'ADR Raw Data'!R$1,FALSE)</f>
        <v>111.07718548711701</v>
      </c>
      <c r="X107" s="121">
        <f>VLOOKUP($A107,'RevPAR Raw Data'!$B$6:$BE$43,'RevPAR Raw Data'!G$1,FALSE)</f>
        <v>41.804427632888697</v>
      </c>
      <c r="Y107" s="122">
        <f>VLOOKUP($A107,'RevPAR Raw Data'!$B$6:$BE$43,'RevPAR Raw Data'!H$1,FALSE)</f>
        <v>49.841857455703703</v>
      </c>
      <c r="Z107" s="122">
        <f>VLOOKUP($A107,'RevPAR Raw Data'!$B$6:$BE$43,'RevPAR Raw Data'!I$1,FALSE)</f>
        <v>52.949587895679798</v>
      </c>
      <c r="AA107" s="122">
        <f>VLOOKUP($A107,'RevPAR Raw Data'!$B$6:$BE$43,'RevPAR Raw Data'!J$1,FALSE)</f>
        <v>57.685737607007702</v>
      </c>
      <c r="AB107" s="122">
        <f>VLOOKUP($A107,'RevPAR Raw Data'!$B$6:$BE$43,'RevPAR Raw Data'!K$1,FALSE)</f>
        <v>65.766786780808204</v>
      </c>
      <c r="AC107" s="123">
        <f>VLOOKUP($A107,'RevPAR Raw Data'!$B$6:$BE$43,'RevPAR Raw Data'!L$1,FALSE)</f>
        <v>53.609679474417597</v>
      </c>
      <c r="AD107" s="122">
        <f>VLOOKUP($A107,'RevPAR Raw Data'!$B$6:$BE$43,'RevPAR Raw Data'!N$1,FALSE)</f>
        <v>85.922353175393098</v>
      </c>
      <c r="AE107" s="122">
        <f>VLOOKUP($A107,'RevPAR Raw Data'!$B$6:$BE$43,'RevPAR Raw Data'!O$1,FALSE)</f>
        <v>85.472974318136494</v>
      </c>
      <c r="AF107" s="123">
        <f>VLOOKUP($A107,'RevPAR Raw Data'!$B$6:$BE$43,'RevPAR Raw Data'!P$1,FALSE)</f>
        <v>85.697663746764803</v>
      </c>
      <c r="AG107" s="124">
        <f>VLOOKUP($A107,'RevPAR Raw Data'!$B$6:$BE$43,'RevPAR Raw Data'!R$1,FALSE)</f>
        <v>62.777674980802502</v>
      </c>
    </row>
    <row r="108" spans="1:33" x14ac:dyDescent="0.25">
      <c r="A108" s="101" t="s">
        <v>121</v>
      </c>
      <c r="B108" s="89">
        <f>(VLOOKUP($A107,'Occupancy Raw Data'!$B$8:$BE$51,'Occupancy Raw Data'!T$3,FALSE))/100</f>
        <v>6.40191009856402E-3</v>
      </c>
      <c r="C108" s="90">
        <f>(VLOOKUP($A107,'Occupancy Raw Data'!$B$8:$BE$51,'Occupancy Raw Data'!U$3,FALSE))/100</f>
        <v>-2.1559456036858504E-2</v>
      </c>
      <c r="D108" s="90">
        <f>(VLOOKUP($A107,'Occupancy Raw Data'!$B$8:$BE$51,'Occupancy Raw Data'!V$3,FALSE))/100</f>
        <v>-2.1251192620537301E-2</v>
      </c>
      <c r="E108" s="90">
        <f>(VLOOKUP($A107,'Occupancy Raw Data'!$B$8:$BE$51,'Occupancy Raw Data'!W$3,FALSE))/100</f>
        <v>-1.48122375390958E-2</v>
      </c>
      <c r="F108" s="90">
        <f>(VLOOKUP($A107,'Occupancy Raw Data'!$B$8:$BE$51,'Occupancy Raw Data'!X$3,FALSE))/100</f>
        <v>5.3451402909588601E-2</v>
      </c>
      <c r="G108" s="90">
        <f>(VLOOKUP($A107,'Occupancy Raw Data'!$B$8:$BE$51,'Occupancy Raw Data'!Y$3,FALSE))/100</f>
        <v>7.428029150799841E-4</v>
      </c>
      <c r="H108" s="91">
        <f>(VLOOKUP($A107,'Occupancy Raw Data'!$B$8:$BE$51,'Occupancy Raw Data'!AA$3,FALSE))/100</f>
        <v>-5.0859187146371401E-2</v>
      </c>
      <c r="I108" s="91">
        <f>(VLOOKUP($A107,'Occupancy Raw Data'!$B$8:$BE$51,'Occupancy Raw Data'!AB$3,FALSE))/100</f>
        <v>9.0432695458213794E-2</v>
      </c>
      <c r="J108" s="90">
        <f>(VLOOKUP($A107,'Occupancy Raw Data'!$B$8:$BE$51,'Occupancy Raw Data'!AC$3,FALSE))/100</f>
        <v>1.5159651567700801E-2</v>
      </c>
      <c r="K108" s="92">
        <f>(VLOOKUP($A107,'Occupancy Raw Data'!$B$8:$BE$51,'Occupancy Raw Data'!AE$3,FALSE))/100</f>
        <v>5.4759912026832603E-3</v>
      </c>
      <c r="M108" s="89">
        <f>(VLOOKUP($A107,'ADR Raw Data'!$B$6:$BE$49,'ADR Raw Data'!T$1,FALSE))/100</f>
        <v>1.02191008063535E-2</v>
      </c>
      <c r="N108" s="90">
        <f>(VLOOKUP($A107,'ADR Raw Data'!$B$6:$BE$49,'ADR Raw Data'!U$1,FALSE))/100</f>
        <v>3.93712699471001E-2</v>
      </c>
      <c r="O108" s="90">
        <f>(VLOOKUP($A107,'ADR Raw Data'!$B$6:$BE$49,'ADR Raw Data'!V$1,FALSE))/100</f>
        <v>2.2753969171670899E-2</v>
      </c>
      <c r="P108" s="90">
        <f>(VLOOKUP($A107,'ADR Raw Data'!$B$6:$BE$49,'ADR Raw Data'!W$1,FALSE))/100</f>
        <v>5.6276794433377901E-3</v>
      </c>
      <c r="Q108" s="90">
        <f>(VLOOKUP($A107,'ADR Raw Data'!$B$6:$BE$49,'ADR Raw Data'!X$1,FALSE))/100</f>
        <v>5.0225938235450303E-2</v>
      </c>
      <c r="R108" s="90">
        <f>(VLOOKUP($A107,'ADR Raw Data'!$B$6:$BE$49,'ADR Raw Data'!Y$1,FALSE))/100</f>
        <v>2.7447539730701596E-2</v>
      </c>
      <c r="S108" s="91">
        <f>(VLOOKUP($A107,'ADR Raw Data'!$B$6:$BE$49,'ADR Raw Data'!AA$1,FALSE))/100</f>
        <v>-0.13588071326294598</v>
      </c>
      <c r="T108" s="91">
        <f>(VLOOKUP($A107,'ADR Raw Data'!$B$6:$BE$49,'ADR Raw Data'!AB$1,FALSE))/100</f>
        <v>-7.7222199878074299E-2</v>
      </c>
      <c r="U108" s="90">
        <f>(VLOOKUP($A107,'ADR Raw Data'!$B$6:$BE$49,'ADR Raw Data'!AC$1,FALSE))/100</f>
        <v>-0.11001107789810201</v>
      </c>
      <c r="V108" s="92">
        <f>(VLOOKUP($A107,'ADR Raw Data'!$B$6:$BE$49,'ADR Raw Data'!AE$1,FALSE))/100</f>
        <v>-2.96384262138834E-2</v>
      </c>
      <c r="X108" s="89">
        <f>(VLOOKUP($A107,'RevPAR Raw Data'!$B$6:$BE$43,'RevPAR Raw Data'!T$1,FALSE))/100</f>
        <v>1.6686432669567999E-2</v>
      </c>
      <c r="Y108" s="90">
        <f>(VLOOKUP($A107,'RevPAR Raw Data'!$B$6:$BE$43,'RevPAR Raw Data'!U$1,FALSE))/100</f>
        <v>1.6962990746701802E-2</v>
      </c>
      <c r="Z108" s="90">
        <f>(VLOOKUP($A107,'RevPAR Raw Data'!$B$6:$BE$43,'RevPAR Raw Data'!V$1,FALSE))/100</f>
        <v>1.0192275693846201E-3</v>
      </c>
      <c r="AA108" s="90">
        <f>(VLOOKUP($A107,'RevPAR Raw Data'!$B$6:$BE$43,'RevPAR Raw Data'!W$1,FALSE))/100</f>
        <v>-9.2679166204666704E-3</v>
      </c>
      <c r="AB108" s="90">
        <f>(VLOOKUP($A107,'RevPAR Raw Data'!$B$6:$BE$43,'RevPAR Raw Data'!X$1,FALSE))/100</f>
        <v>0.106361988006174</v>
      </c>
      <c r="AC108" s="90">
        <f>(VLOOKUP($A107,'RevPAR Raw Data'!$B$6:$BE$43,'RevPAR Raw Data'!Y$1,FALSE))/100</f>
        <v>2.82107307583053E-2</v>
      </c>
      <c r="AD108" s="91">
        <f>(VLOOKUP($A107,'RevPAR Raw Data'!$B$6:$BE$43,'RevPAR Raw Data'!AA$1,FALSE))/100</f>
        <v>-0.17982911778389499</v>
      </c>
      <c r="AE108" s="91">
        <f>(VLOOKUP($A107,'RevPAR Raw Data'!$B$6:$BE$43,'RevPAR Raw Data'!AB$1,FALSE))/100</f>
        <v>6.2270838959523301E-3</v>
      </c>
      <c r="AF108" s="90">
        <f>(VLOOKUP($A107,'RevPAR Raw Data'!$B$6:$BE$43,'RevPAR Raw Data'!AC$1,FALSE))/100</f>
        <v>-9.6519155939923898E-2</v>
      </c>
      <c r="AG108" s="92">
        <f>(VLOOKUP($A107,'RevPAR Raw Data'!$B$6:$BE$43,'RevPAR Raw Data'!AE$1,FALSE))/100</f>
        <v>-2.4324734772408801E-2</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Data'!G$3,FALSE))/100</f>
        <v>0.46079484425348999</v>
      </c>
      <c r="C110" s="118">
        <f>(VLOOKUP($A110,'Occupancy Raw Data'!$B$8:$BE$45,'Occupancy Raw Data'!H$3,FALSE))/100</f>
        <v>0.56731113498030705</v>
      </c>
      <c r="D110" s="118">
        <f>(VLOOKUP($A110,'Occupancy Raw Data'!$B$8:$BE$45,'Occupancy Raw Data'!I$3,FALSE))/100</f>
        <v>0.56605800214822699</v>
      </c>
      <c r="E110" s="118">
        <f>(VLOOKUP($A110,'Occupancy Raw Data'!$B$8:$BE$45,'Occupancy Raw Data'!J$3,FALSE))/100</f>
        <v>0.59631220909416305</v>
      </c>
      <c r="F110" s="118">
        <f>(VLOOKUP($A110,'Occupancy Raw Data'!$B$8:$BE$45,'Occupancy Raw Data'!K$3,FALSE))/100</f>
        <v>0.615288220551378</v>
      </c>
      <c r="G110" s="119">
        <f>(VLOOKUP($A110,'Occupancy Raw Data'!$B$8:$BE$45,'Occupancy Raw Data'!L$3,FALSE))/100</f>
        <v>0.56115288220551296</v>
      </c>
      <c r="H110" s="99">
        <f>(VLOOKUP($A110,'Occupancy Raw Data'!$B$8:$BE$45,'Occupancy Raw Data'!N$3,FALSE))/100</f>
        <v>0.71464375223773702</v>
      </c>
      <c r="I110" s="99">
        <f>(VLOOKUP($A110,'Occupancy Raw Data'!$B$8:$BE$45,'Occupancy Raw Data'!O$3,FALSE))/100</f>
        <v>0.68403150733977791</v>
      </c>
      <c r="J110" s="119">
        <f>(VLOOKUP($A110,'Occupancy Raw Data'!$B$8:$BE$45,'Occupancy Raw Data'!P$3,FALSE))/100</f>
        <v>0.69933762978875702</v>
      </c>
      <c r="K110" s="120">
        <f>(VLOOKUP($A110,'Occupancy Raw Data'!$B$8:$BE$45,'Occupancy Raw Data'!R$3,FALSE))/100</f>
        <v>0.60063423865786902</v>
      </c>
      <c r="M110" s="121">
        <f>VLOOKUP($A110,'ADR Raw Data'!$B$6:$BE$43,'ADR Raw Data'!G$1,FALSE)</f>
        <v>90.764393939393898</v>
      </c>
      <c r="N110" s="122">
        <f>VLOOKUP($A110,'ADR Raw Data'!$B$6:$BE$43,'ADR Raw Data'!H$1,FALSE)</f>
        <v>94.594102240454404</v>
      </c>
      <c r="O110" s="122">
        <f>VLOOKUP($A110,'ADR Raw Data'!$B$6:$BE$43,'ADR Raw Data'!I$1,FALSE)</f>
        <v>96.195958254269399</v>
      </c>
      <c r="P110" s="122">
        <f>VLOOKUP($A110,'ADR Raw Data'!$B$6:$BE$43,'ADR Raw Data'!J$1,FALSE)</f>
        <v>96.749747823476397</v>
      </c>
      <c r="Q110" s="122">
        <f>VLOOKUP($A110,'ADR Raw Data'!$B$6:$BE$43,'ADR Raw Data'!K$1,FALSE)</f>
        <v>100.7849898167</v>
      </c>
      <c r="R110" s="123">
        <f>VLOOKUP($A110,'ADR Raw Data'!$B$6:$BE$43,'ADR Raw Data'!L$1,FALSE)</f>
        <v>96.104083455624306</v>
      </c>
      <c r="S110" s="122">
        <f>VLOOKUP($A110,'ADR Raw Data'!$B$6:$BE$43,'ADR Raw Data'!N$1,FALSE)</f>
        <v>119.924291082164</v>
      </c>
      <c r="T110" s="122">
        <f>VLOOKUP($A110,'ADR Raw Data'!$B$6:$BE$43,'ADR Raw Data'!O$1,FALSE)</f>
        <v>119.852127715257</v>
      </c>
      <c r="U110" s="123">
        <f>VLOOKUP($A110,'ADR Raw Data'!$B$6:$BE$43,'ADR Raw Data'!P$1,FALSE)</f>
        <v>119.88899910405701</v>
      </c>
      <c r="V110" s="124">
        <f>VLOOKUP($A110,'ADR Raw Data'!$B$6:$BE$43,'ADR Raw Data'!R$1,FALSE)</f>
        <v>104.016522609213</v>
      </c>
      <c r="X110" s="121">
        <f>VLOOKUP($A110,'RevPAR Raw Data'!$B$6:$BE$43,'RevPAR Raw Data'!G$1,FALSE)</f>
        <v>41.823764769065498</v>
      </c>
      <c r="Y110" s="122">
        <f>VLOOKUP($A110,'RevPAR Raw Data'!$B$6:$BE$43,'RevPAR Raw Data'!H$1,FALSE)</f>
        <v>53.664287504475404</v>
      </c>
      <c r="Z110" s="122">
        <f>VLOOKUP($A110,'RevPAR Raw Data'!$B$6:$BE$43,'RevPAR Raw Data'!I$1,FALSE)</f>
        <v>54.452491944145997</v>
      </c>
      <c r="AA110" s="122">
        <f>VLOOKUP($A110,'RevPAR Raw Data'!$B$6:$BE$43,'RevPAR Raw Data'!J$1,FALSE)</f>
        <v>57.693055853920498</v>
      </c>
      <c r="AB110" s="122">
        <f>VLOOKUP($A110,'RevPAR Raw Data'!$B$6:$BE$43,'RevPAR Raw Data'!K$1,FALSE)</f>
        <v>62.011817042606502</v>
      </c>
      <c r="AC110" s="123">
        <f>VLOOKUP($A110,'RevPAR Raw Data'!$B$6:$BE$43,'RevPAR Raw Data'!L$1,FALSE)</f>
        <v>53.929083422842801</v>
      </c>
      <c r="AD110" s="122">
        <f>VLOOKUP($A110,'RevPAR Raw Data'!$B$6:$BE$43,'RevPAR Raw Data'!N$1,FALSE)</f>
        <v>85.703145363408495</v>
      </c>
      <c r="AE110" s="122">
        <f>VLOOKUP($A110,'RevPAR Raw Data'!$B$6:$BE$43,'RevPAR Raw Data'!O$1,FALSE)</f>
        <v>81.982631578947306</v>
      </c>
      <c r="AF110" s="123">
        <f>VLOOKUP($A110,'RevPAR Raw Data'!$B$6:$BE$43,'RevPAR Raw Data'!P$1,FALSE)</f>
        <v>83.842888471177901</v>
      </c>
      <c r="AG110" s="124">
        <f>VLOOKUP($A110,'RevPAR Raw Data'!$B$6:$BE$43,'RevPAR Raw Data'!R$1,FALSE)</f>
        <v>62.475884865224202</v>
      </c>
    </row>
    <row r="111" spans="1:33" x14ac:dyDescent="0.25">
      <c r="A111" s="101" t="s">
        <v>121</v>
      </c>
      <c r="B111" s="89">
        <f>(VLOOKUP($A110,'Occupancy Raw Data'!$B$8:$BE$51,'Occupancy Raw Data'!T$3,FALSE))/100</f>
        <v>0.15488258990641499</v>
      </c>
      <c r="C111" s="90">
        <f>(VLOOKUP($A110,'Occupancy Raw Data'!$B$8:$BE$51,'Occupancy Raw Data'!U$3,FALSE))/100</f>
        <v>8.5257066711215898E-2</v>
      </c>
      <c r="D111" s="90">
        <f>(VLOOKUP($A110,'Occupancy Raw Data'!$B$8:$BE$51,'Occupancy Raw Data'!V$3,FALSE))/100</f>
        <v>5.8917214068912399E-2</v>
      </c>
      <c r="E111" s="90">
        <f>(VLOOKUP($A110,'Occupancy Raw Data'!$B$8:$BE$51,'Occupancy Raw Data'!W$3,FALSE))/100</f>
        <v>7.3629809892989395E-2</v>
      </c>
      <c r="F111" s="90">
        <f>(VLOOKUP($A110,'Occupancy Raw Data'!$B$8:$BE$51,'Occupancy Raw Data'!X$3,FALSE))/100</f>
        <v>5.9526693382735703E-2</v>
      </c>
      <c r="G111" s="90">
        <f>(VLOOKUP($A110,'Occupancy Raw Data'!$B$8:$BE$51,'Occupancy Raw Data'!Y$3,FALSE))/100</f>
        <v>8.20797513497004E-2</v>
      </c>
      <c r="H111" s="91">
        <f>(VLOOKUP($A110,'Occupancy Raw Data'!$B$8:$BE$51,'Occupancy Raw Data'!AA$3,FALSE))/100</f>
        <v>7.8402994772299298E-2</v>
      </c>
      <c r="I111" s="91">
        <f>(VLOOKUP($A110,'Occupancy Raw Data'!$B$8:$BE$51,'Occupancy Raw Data'!AB$3,FALSE))/100</f>
        <v>3.2486503278868796E-2</v>
      </c>
      <c r="J111" s="90">
        <f>(VLOOKUP($A110,'Occupancy Raw Data'!$B$8:$BE$51,'Occupancy Raw Data'!AC$3,FALSE))/100</f>
        <v>5.5447836056073001E-2</v>
      </c>
      <c r="K111" s="92">
        <f>(VLOOKUP($A110,'Occupancy Raw Data'!$B$8:$BE$51,'Occupancy Raw Data'!AE$3,FALSE))/100</f>
        <v>7.2903265226177696E-2</v>
      </c>
      <c r="M111" s="89">
        <f>(VLOOKUP($A110,'ADR Raw Data'!$B$6:$BE$49,'ADR Raw Data'!T$1,FALSE))/100</f>
        <v>-1.81422452623742E-2</v>
      </c>
      <c r="N111" s="90">
        <f>(VLOOKUP($A110,'ADR Raw Data'!$B$6:$BE$49,'ADR Raw Data'!U$1,FALSE))/100</f>
        <v>-3.6746079654653603E-3</v>
      </c>
      <c r="O111" s="90">
        <f>(VLOOKUP($A110,'ADR Raw Data'!$B$6:$BE$49,'ADR Raw Data'!V$1,FALSE))/100</f>
        <v>1.15150786533134E-2</v>
      </c>
      <c r="P111" s="90">
        <f>(VLOOKUP($A110,'ADR Raw Data'!$B$6:$BE$49,'ADR Raw Data'!W$1,FALSE))/100</f>
        <v>1.0138141113590999E-2</v>
      </c>
      <c r="Q111" s="90">
        <f>(VLOOKUP($A110,'ADR Raw Data'!$B$6:$BE$49,'ADR Raw Data'!X$1,FALSE))/100</f>
        <v>1.4702518356252602E-2</v>
      </c>
      <c r="R111" s="90">
        <f>(VLOOKUP($A110,'ADR Raw Data'!$B$6:$BE$49,'ADR Raw Data'!Y$1,FALSE))/100</f>
        <v>3.64405101635346E-3</v>
      </c>
      <c r="S111" s="91">
        <f>(VLOOKUP($A110,'ADR Raw Data'!$B$6:$BE$49,'ADR Raw Data'!AA$1,FALSE))/100</f>
        <v>5.0220120867028796E-2</v>
      </c>
      <c r="T111" s="91">
        <f>(VLOOKUP($A110,'ADR Raw Data'!$B$6:$BE$49,'ADR Raw Data'!AB$1,FALSE))/100</f>
        <v>5.8379454507027806E-2</v>
      </c>
      <c r="U111" s="90">
        <f>(VLOOKUP($A110,'ADR Raw Data'!$B$6:$BE$49,'ADR Raw Data'!AC$1,FALSE))/100</f>
        <v>5.4289126760403504E-2</v>
      </c>
      <c r="V111" s="92">
        <f>(VLOOKUP($A110,'ADR Raw Data'!$B$6:$BE$49,'ADR Raw Data'!AE$1,FALSE))/100</f>
        <v>2.1354190366193501E-2</v>
      </c>
      <c r="X111" s="89">
        <f>(VLOOKUP($A110,'RevPAR Raw Data'!$B$6:$BE$43,'RevPAR Raw Data'!T$1,FALSE))/100</f>
        <v>0.13393042671108701</v>
      </c>
      <c r="Y111" s="90">
        <f>(VLOOKUP($A110,'RevPAR Raw Data'!$B$6:$BE$43,'RevPAR Raw Data'!U$1,FALSE))/100</f>
        <v>8.1269172449301305E-2</v>
      </c>
      <c r="Z111" s="90">
        <f>(VLOOKUP($A110,'RevPAR Raw Data'!$B$6:$BE$43,'RevPAR Raw Data'!V$1,FALSE))/100</f>
        <v>7.1110729076263507E-2</v>
      </c>
      <c r="AA111" s="90">
        <f>(VLOOKUP($A110,'RevPAR Raw Data'!$B$6:$BE$43,'RevPAR Raw Data'!W$1,FALSE))/100</f>
        <v>8.4514420409442514E-2</v>
      </c>
      <c r="AB111" s="90">
        <f>(VLOOKUP($A110,'RevPAR Raw Data'!$B$6:$BE$43,'RevPAR Raw Data'!X$1,FALSE))/100</f>
        <v>7.5104404041135095E-2</v>
      </c>
      <c r="AC111" s="90">
        <f>(VLOOKUP($A110,'RevPAR Raw Data'!$B$6:$BE$43,'RevPAR Raw Data'!Y$1,FALSE))/100</f>
        <v>8.60229051673818E-2</v>
      </c>
      <c r="AD111" s="91">
        <f>(VLOOKUP($A110,'RevPAR Raw Data'!$B$6:$BE$43,'RevPAR Raw Data'!AA$1,FALSE))/100</f>
        <v>0.13256052351313</v>
      </c>
      <c r="AE111" s="91">
        <f>(VLOOKUP($A110,'RevPAR Raw Data'!$B$6:$BE$43,'RevPAR Raw Data'!AB$1,FALSE))/100</f>
        <v>9.2762502126157692E-2</v>
      </c>
      <c r="AF111" s="90">
        <f>(VLOOKUP($A110,'RevPAR Raw Data'!$B$6:$BE$43,'RevPAR Raw Data'!AC$1,FALSE))/100</f>
        <v>0.112747177416714</v>
      </c>
      <c r="AG111" s="92">
        <f>(VLOOKUP($A110,'RevPAR Raw Data'!$B$6:$BE$43,'RevPAR Raw Data'!AE$1,FALSE))/100</f>
        <v>9.5814245796328204E-2</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5">
      <c r="A113" s="116" t="s">
        <v>47</v>
      </c>
      <c r="B113" s="117">
        <f>(VLOOKUP($A113,'Occupancy Raw Data'!$B$8:$BE$45,'Occupancy Raw Data'!G$3,FALSE))/100</f>
        <v>0.50088809946713997</v>
      </c>
      <c r="C113" s="118">
        <f>(VLOOKUP($A113,'Occupancy Raw Data'!$B$8:$BE$45,'Occupancy Raw Data'!H$3,FALSE))/100</f>
        <v>0.59040852575488401</v>
      </c>
      <c r="D113" s="118">
        <f>(VLOOKUP($A113,'Occupancy Raw Data'!$B$8:$BE$45,'Occupancy Raw Data'!I$3,FALSE))/100</f>
        <v>0.68010657193605595</v>
      </c>
      <c r="E113" s="118">
        <f>(VLOOKUP($A113,'Occupancy Raw Data'!$B$8:$BE$45,'Occupancy Raw Data'!J$3,FALSE))/100</f>
        <v>0.68898756660746008</v>
      </c>
      <c r="F113" s="118">
        <f>(VLOOKUP($A113,'Occupancy Raw Data'!$B$8:$BE$45,'Occupancy Raw Data'!K$3,FALSE))/100</f>
        <v>0.67584369449378301</v>
      </c>
      <c r="G113" s="119">
        <f>(VLOOKUP($A113,'Occupancy Raw Data'!$B$8:$BE$45,'Occupancy Raw Data'!L$3,FALSE))/100</f>
        <v>0.62724689165186498</v>
      </c>
      <c r="H113" s="99">
        <f>(VLOOKUP($A113,'Occupancy Raw Data'!$B$8:$BE$45,'Occupancy Raw Data'!N$3,FALSE))/100</f>
        <v>0.69236234458259305</v>
      </c>
      <c r="I113" s="99">
        <f>(VLOOKUP($A113,'Occupancy Raw Data'!$B$8:$BE$45,'Occupancy Raw Data'!O$3,FALSE))/100</f>
        <v>0.67637655417406706</v>
      </c>
      <c r="J113" s="119">
        <f>(VLOOKUP($A113,'Occupancy Raw Data'!$B$8:$BE$45,'Occupancy Raw Data'!P$3,FALSE))/100</f>
        <v>0.68436944937833</v>
      </c>
      <c r="K113" s="120">
        <f>(VLOOKUP($A113,'Occupancy Raw Data'!$B$8:$BE$45,'Occupancy Raw Data'!R$3,FALSE))/100</f>
        <v>0.64356762243085497</v>
      </c>
      <c r="M113" s="121">
        <f>VLOOKUP($A113,'ADR Raw Data'!$B$6:$BE$43,'ADR Raw Data'!G$1,FALSE)</f>
        <v>107.360641843971</v>
      </c>
      <c r="N113" s="122">
        <f>VLOOKUP($A113,'ADR Raw Data'!$B$6:$BE$43,'ADR Raw Data'!H$1,FALSE)</f>
        <v>113.08952767749599</v>
      </c>
      <c r="O113" s="122">
        <f>VLOOKUP($A113,'ADR Raw Data'!$B$6:$BE$43,'ADR Raw Data'!I$1,FALSE)</f>
        <v>116.01308435622801</v>
      </c>
      <c r="P113" s="122">
        <f>VLOOKUP($A113,'ADR Raw Data'!$B$6:$BE$43,'ADR Raw Data'!J$1,FALSE)</f>
        <v>115.926192317607</v>
      </c>
      <c r="Q113" s="122">
        <f>VLOOKUP($A113,'ADR Raw Data'!$B$6:$BE$43,'ADR Raw Data'!K$1,FALSE)</f>
        <v>115.101837056504</v>
      </c>
      <c r="R113" s="123">
        <f>VLOOKUP($A113,'ADR Raw Data'!$B$6:$BE$43,'ADR Raw Data'!L$1,FALSE)</f>
        <v>113.86537293991</v>
      </c>
      <c r="S113" s="122">
        <f>VLOOKUP($A113,'ADR Raw Data'!$B$6:$BE$43,'ADR Raw Data'!N$1,FALSE)</f>
        <v>132.03061570035899</v>
      </c>
      <c r="T113" s="122">
        <f>VLOOKUP($A113,'ADR Raw Data'!$B$6:$BE$43,'ADR Raw Data'!O$1,FALSE)</f>
        <v>127.77419117647</v>
      </c>
      <c r="U113" s="123">
        <f>VLOOKUP($A113,'ADR Raw Data'!$B$6:$BE$43,'ADR Raw Data'!P$1,FALSE)</f>
        <v>129.927259278484</v>
      </c>
      <c r="V113" s="124">
        <f>VLOOKUP($A113,'ADR Raw Data'!$B$6:$BE$43,'ADR Raw Data'!R$1,FALSE)</f>
        <v>118.74543035129901</v>
      </c>
      <c r="X113" s="121">
        <f>VLOOKUP($A113,'RevPAR Raw Data'!$B$6:$BE$43,'RevPAR Raw Data'!G$1,FALSE)</f>
        <v>53.775667850799202</v>
      </c>
      <c r="Y113" s="122">
        <f>VLOOKUP($A113,'RevPAR Raw Data'!$B$6:$BE$43,'RevPAR Raw Data'!H$1,FALSE)</f>
        <v>66.769021314387203</v>
      </c>
      <c r="Z113" s="122">
        <f>VLOOKUP($A113,'RevPAR Raw Data'!$B$6:$BE$43,'RevPAR Raw Data'!I$1,FALSE)</f>
        <v>78.901261101243307</v>
      </c>
      <c r="AA113" s="122">
        <f>VLOOKUP($A113,'RevPAR Raw Data'!$B$6:$BE$43,'RevPAR Raw Data'!J$1,FALSE)</f>
        <v>79.871705150976894</v>
      </c>
      <c r="AB113" s="122">
        <f>VLOOKUP($A113,'RevPAR Raw Data'!$B$6:$BE$43,'RevPAR Raw Data'!K$1,FALSE)</f>
        <v>77.790850799289501</v>
      </c>
      <c r="AC113" s="123">
        <f>VLOOKUP($A113,'RevPAR Raw Data'!$B$6:$BE$43,'RevPAR Raw Data'!L$1,FALSE)</f>
        <v>71.4217012433392</v>
      </c>
      <c r="AD113" s="122">
        <f>VLOOKUP($A113,'RevPAR Raw Data'!$B$6:$BE$43,'RevPAR Raw Data'!N$1,FALSE)</f>
        <v>91.413026642983993</v>
      </c>
      <c r="AE113" s="122">
        <f>VLOOKUP($A113,'RevPAR Raw Data'!$B$6:$BE$43,'RevPAR Raw Data'!O$1,FALSE)</f>
        <v>86.423467140319701</v>
      </c>
      <c r="AF113" s="123">
        <f>VLOOKUP($A113,'RevPAR Raw Data'!$B$6:$BE$43,'RevPAR Raw Data'!P$1,FALSE)</f>
        <v>88.918246891651805</v>
      </c>
      <c r="AG113" s="124">
        <f>VLOOKUP($A113,'RevPAR Raw Data'!$B$6:$BE$43,'RevPAR Raw Data'!R$1,FALSE)</f>
        <v>76.420714285714197</v>
      </c>
    </row>
    <row r="114" spans="1:34" x14ac:dyDescent="0.25">
      <c r="A114" s="101" t="s">
        <v>121</v>
      </c>
      <c r="B114" s="89">
        <f>(VLOOKUP($A113,'Occupancy Raw Data'!$B$8:$BE$51,'Occupancy Raw Data'!T$3,FALSE))/100</f>
        <v>8.1144356595214906E-2</v>
      </c>
      <c r="C114" s="90">
        <f>(VLOOKUP($A113,'Occupancy Raw Data'!$B$8:$BE$51,'Occupancy Raw Data'!U$3,FALSE))/100</f>
        <v>1.6690907872247699E-2</v>
      </c>
      <c r="D114" s="90">
        <f>(VLOOKUP($A113,'Occupancy Raw Data'!$B$8:$BE$51,'Occupancy Raw Data'!V$3,FALSE))/100</f>
        <v>-1.3178699543760599E-2</v>
      </c>
      <c r="E114" s="90">
        <f>(VLOOKUP($A113,'Occupancy Raw Data'!$B$8:$BE$51,'Occupancy Raw Data'!W$3,FALSE))/100</f>
        <v>-2.6600641191318001E-2</v>
      </c>
      <c r="F114" s="90">
        <f>(VLOOKUP($A113,'Occupancy Raw Data'!$B$8:$BE$51,'Occupancy Raw Data'!X$3,FALSE))/100</f>
        <v>-5.6636026201081699E-3</v>
      </c>
      <c r="G114" s="90">
        <f>(VLOOKUP($A113,'Occupancy Raw Data'!$B$8:$BE$51,'Occupancy Raw Data'!Y$3,FALSE))/100</f>
        <v>4.9751239644252902E-3</v>
      </c>
      <c r="H114" s="91">
        <f>(VLOOKUP($A113,'Occupancy Raw Data'!$B$8:$BE$51,'Occupancy Raw Data'!AA$3,FALSE))/100</f>
        <v>-4.0886365055835899E-2</v>
      </c>
      <c r="I114" s="91">
        <f>(VLOOKUP($A113,'Occupancy Raw Data'!$B$8:$BE$51,'Occupancy Raw Data'!AB$3,FALSE))/100</f>
        <v>3.4781930797056597E-3</v>
      </c>
      <c r="J114" s="90">
        <f>(VLOOKUP($A113,'Occupancy Raw Data'!$B$8:$BE$51,'Occupancy Raw Data'!AC$3,FALSE))/100</f>
        <v>-1.9464389116761599E-2</v>
      </c>
      <c r="K114" s="92">
        <f>(VLOOKUP($A113,'Occupancy Raw Data'!$B$8:$BE$51,'Occupancy Raw Data'!AE$3,FALSE))/100</f>
        <v>-2.5781707427510498E-3</v>
      </c>
      <c r="M114" s="89">
        <f>(VLOOKUP($A113,'ADR Raw Data'!$B$6:$BE$49,'ADR Raw Data'!T$1,FALSE))/100</f>
        <v>0.15422295464824201</v>
      </c>
      <c r="N114" s="90">
        <f>(VLOOKUP($A113,'ADR Raw Data'!$B$6:$BE$49,'ADR Raw Data'!U$1,FALSE))/100</f>
        <v>0.12587088323244799</v>
      </c>
      <c r="O114" s="90">
        <f>(VLOOKUP($A113,'ADR Raw Data'!$B$6:$BE$49,'ADR Raw Data'!V$1,FALSE))/100</f>
        <v>5.3037767575262303E-2</v>
      </c>
      <c r="P114" s="90">
        <f>(VLOOKUP($A113,'ADR Raw Data'!$B$6:$BE$49,'ADR Raw Data'!W$1,FALSE))/100</f>
        <v>1.8471183713704199E-2</v>
      </c>
      <c r="Q114" s="90">
        <f>(VLOOKUP($A113,'ADR Raw Data'!$B$6:$BE$49,'ADR Raw Data'!X$1,FALSE))/100</f>
        <v>2.18864119555853E-2</v>
      </c>
      <c r="R114" s="90">
        <f>(VLOOKUP($A113,'ADR Raw Data'!$B$6:$BE$49,'ADR Raw Data'!Y$1,FALSE))/100</f>
        <v>6.23774818143241E-2</v>
      </c>
      <c r="S114" s="91">
        <f>(VLOOKUP($A113,'ADR Raw Data'!$B$6:$BE$49,'ADR Raw Data'!AA$1,FALSE))/100</f>
        <v>7.3310305343936896E-3</v>
      </c>
      <c r="T114" s="91">
        <f>(VLOOKUP($A113,'ADR Raw Data'!$B$6:$BE$49,'ADR Raw Data'!AB$1,FALSE))/100</f>
        <v>-1.19904551660015E-2</v>
      </c>
      <c r="U114" s="90">
        <f>(VLOOKUP($A113,'ADR Raw Data'!$B$6:$BE$49,'ADR Raw Data'!AC$1,FALSE))/100</f>
        <v>-2.3032142223782699E-3</v>
      </c>
      <c r="V114" s="92">
        <f>(VLOOKUP($A113,'ADR Raw Data'!$B$6:$BE$49,'ADR Raw Data'!AE$1,FALSE))/100</f>
        <v>3.88669706254944E-2</v>
      </c>
      <c r="X114" s="89">
        <f>(VLOOKUP($A113,'RevPAR Raw Data'!$B$6:$BE$43,'RevPAR Raw Data'!T$1,FALSE))/100</f>
        <v>0.24788163367060201</v>
      </c>
      <c r="Y114" s="90">
        <f>(VLOOKUP($A113,'RevPAR Raw Data'!$B$6:$BE$43,'RevPAR Raw Data'!U$1,FALSE))/100</f>
        <v>0.14466269042052698</v>
      </c>
      <c r="Z114" s="90">
        <f>(VLOOKUP($A113,'RevPAR Raw Data'!$B$6:$BE$43,'RevPAR Raw Data'!V$1,FALSE))/100</f>
        <v>3.9160099228155498E-2</v>
      </c>
      <c r="AA114" s="90">
        <f>(VLOOKUP($A113,'RevPAR Raw Data'!$B$6:$BE$43,'RevPAR Raw Data'!W$1,FALSE))/100</f>
        <v>-8.6208028079609797E-3</v>
      </c>
      <c r="AB114" s="90">
        <f>(VLOOKUP($A113,'RevPAR Raw Data'!$B$6:$BE$43,'RevPAR Raw Data'!X$1,FALSE))/100</f>
        <v>1.60988533953807E-2</v>
      </c>
      <c r="AC114" s="90">
        <f>(VLOOKUP($A113,'RevPAR Raw Data'!$B$6:$BE$43,'RevPAR Raw Data'!Y$1,FALSE))/100</f>
        <v>6.7662941483364408E-2</v>
      </c>
      <c r="AD114" s="91">
        <f>(VLOOKUP($A113,'RevPAR Raw Data'!$B$6:$BE$43,'RevPAR Raw Data'!AA$1,FALSE))/100</f>
        <v>-3.3855073712106901E-2</v>
      </c>
      <c r="AE114" s="91">
        <f>(VLOOKUP($A113,'RevPAR Raw Data'!$B$6:$BE$43,'RevPAR Raw Data'!AB$1,FALSE))/100</f>
        <v>-8.5539672044767992E-3</v>
      </c>
      <c r="AF114" s="90">
        <f>(VLOOKUP($A113,'RevPAR Raw Data'!$B$6:$BE$43,'RevPAR Raw Data'!AC$1,FALSE))/100</f>
        <v>-2.1722772681296201E-2</v>
      </c>
      <c r="AG114" s="92">
        <f>(VLOOKUP($A113,'RevPAR Raw Data'!$B$6:$BE$43,'RevPAR Raw Data'!AE$1,FALSE))/100</f>
        <v>3.6188594196217297E-2</v>
      </c>
    </row>
    <row r="115" spans="1:34"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5">
      <c r="A116" s="116" t="s">
        <v>48</v>
      </c>
      <c r="B116" s="117">
        <f>(VLOOKUP($A116,'Occupancy Raw Data'!$B$8:$BE$45,'Occupancy Raw Data'!G$3,FALSE))/100</f>
        <v>0.56593956373824195</v>
      </c>
      <c r="C116" s="118">
        <f>(VLOOKUP($A116,'Occupancy Raw Data'!$B$8:$BE$45,'Occupancy Raw Data'!H$3,FALSE))/100</f>
        <v>0.62617570542325307</v>
      </c>
      <c r="D116" s="118">
        <f>(VLOOKUP($A116,'Occupancy Raw Data'!$B$8:$BE$45,'Occupancy Raw Data'!I$3,FALSE))/100</f>
        <v>0.64378627176305703</v>
      </c>
      <c r="E116" s="118">
        <f>(VLOOKUP($A116,'Occupancy Raw Data'!$B$8:$BE$45,'Occupancy Raw Data'!J$3,FALSE))/100</f>
        <v>0.64178507104262494</v>
      </c>
      <c r="F116" s="118">
        <f>(VLOOKUP($A116,'Occupancy Raw Data'!$B$8:$BE$45,'Occupancy Raw Data'!K$3,FALSE))/100</f>
        <v>0.67989781882491596</v>
      </c>
      <c r="G116" s="119">
        <f>(VLOOKUP($A116,'Occupancy Raw Data'!$B$8:$BE$45,'Occupancy Raw Data'!L$3,FALSE))/100</f>
        <v>0.63169438130557798</v>
      </c>
      <c r="H116" s="99">
        <f>(VLOOKUP($A116,'Occupancy Raw Data'!$B$8:$BE$45,'Occupancy Raw Data'!N$3,FALSE))/100</f>
        <v>0.829632540774218</v>
      </c>
      <c r="I116" s="99">
        <f>(VLOOKUP($A116,'Occupancy Raw Data'!$B$8:$BE$45,'Occupancy Raw Data'!O$3,FALSE))/100</f>
        <v>0.78089998034977404</v>
      </c>
      <c r="J116" s="119">
        <f>(VLOOKUP($A116,'Occupancy Raw Data'!$B$8:$BE$45,'Occupancy Raw Data'!P$3,FALSE))/100</f>
        <v>0.80526626056199602</v>
      </c>
      <c r="K116" s="120">
        <f>(VLOOKUP($A116,'Occupancy Raw Data'!$B$8:$BE$45,'Occupancy Raw Data'!R$3,FALSE))/100</f>
        <v>0.68180399943270398</v>
      </c>
      <c r="M116" s="121">
        <f>VLOOKUP($A116,'ADR Raw Data'!$B$6:$BE$43,'ADR Raw Data'!G$1,FALSE)</f>
        <v>151.48056930692999</v>
      </c>
      <c r="N116" s="122">
        <f>VLOOKUP($A116,'ADR Raw Data'!$B$6:$BE$43,'ADR Raw Data'!H$1,FALSE)</f>
        <v>155.21377117289799</v>
      </c>
      <c r="O116" s="122">
        <f>VLOOKUP($A116,'ADR Raw Data'!$B$6:$BE$43,'ADR Raw Data'!I$1,FALSE)</f>
        <v>153.45250543985</v>
      </c>
      <c r="P116" s="122">
        <f>VLOOKUP($A116,'ADR Raw Data'!$B$6:$BE$43,'ADR Raw Data'!J$1,FALSE)</f>
        <v>145.32533520423999</v>
      </c>
      <c r="Q116" s="122">
        <f>VLOOKUP($A116,'ADR Raw Data'!$B$6:$BE$43,'ADR Raw Data'!K$1,FALSE)</f>
        <v>164.85101734104001</v>
      </c>
      <c r="R116" s="123">
        <f>VLOOKUP($A116,'ADR Raw Data'!$B$6:$BE$43,'ADR Raw Data'!L$1,FALSE)</f>
        <v>154.29269111798399</v>
      </c>
      <c r="S116" s="122">
        <f>VLOOKUP($A116,'ADR Raw Data'!$B$6:$BE$43,'ADR Raw Data'!N$1,FALSE)</f>
        <v>220.75102084320201</v>
      </c>
      <c r="T116" s="122">
        <f>VLOOKUP($A116,'ADR Raw Data'!$B$6:$BE$43,'ADR Raw Data'!O$1,FALSE)</f>
        <v>217.00960493205801</v>
      </c>
      <c r="U116" s="123">
        <f>VLOOKUP($A116,'ADR Raw Data'!$B$6:$BE$43,'ADR Raw Data'!P$1,FALSE)</f>
        <v>218.936918008784</v>
      </c>
      <c r="V116" s="124">
        <f>VLOOKUP($A116,'ADR Raw Data'!$B$6:$BE$43,'ADR Raw Data'!R$1,FALSE)</f>
        <v>176.334713150559</v>
      </c>
      <c r="X116" s="121">
        <f>VLOOKUP($A116,'RevPAR Raw Data'!$B$6:$BE$43,'RevPAR Raw Data'!G$1,FALSE)</f>
        <v>85.728847308384999</v>
      </c>
      <c r="Y116" s="122">
        <f>VLOOKUP($A116,'RevPAR Raw Data'!$B$6:$BE$43,'RevPAR Raw Data'!H$1,FALSE)</f>
        <v>97.191092655593295</v>
      </c>
      <c r="Z116" s="122">
        <f>VLOOKUP($A116,'RevPAR Raw Data'!$B$6:$BE$43,'RevPAR Raw Data'!I$1,FALSE)</f>
        <v>98.790616369821805</v>
      </c>
      <c r="AA116" s="122">
        <f>VLOOKUP($A116,'RevPAR Raw Data'!$B$6:$BE$43,'RevPAR Raw Data'!J$1,FALSE)</f>
        <v>93.267630578346996</v>
      </c>
      <c r="AB116" s="122">
        <f>VLOOKUP($A116,'RevPAR Raw Data'!$B$6:$BE$43,'RevPAR Raw Data'!K$1,FALSE)</f>
        <v>112.081847121241</v>
      </c>
      <c r="AC116" s="123">
        <f>VLOOKUP($A116,'RevPAR Raw Data'!$B$6:$BE$43,'RevPAR Raw Data'!L$1,FALSE)</f>
        <v>97.465826055748195</v>
      </c>
      <c r="AD116" s="122">
        <f>VLOOKUP($A116,'RevPAR Raw Data'!$B$6:$BE$43,'RevPAR Raw Data'!N$1,FALSE)</f>
        <v>183.14223030064801</v>
      </c>
      <c r="AE116" s="122">
        <f>VLOOKUP($A116,'RevPAR Raw Data'!$B$6:$BE$43,'RevPAR Raw Data'!O$1,FALSE)</f>
        <v>169.46279622715599</v>
      </c>
      <c r="AF116" s="123">
        <f>VLOOKUP($A116,'RevPAR Raw Data'!$B$6:$BE$43,'RevPAR Raw Data'!P$1,FALSE)</f>
        <v>176.302513263902</v>
      </c>
      <c r="AG116" s="124">
        <f>VLOOKUP($A116,'RevPAR Raw Data'!$B$6:$BE$43,'RevPAR Raw Data'!R$1,FALSE)</f>
        <v>120.22571266487</v>
      </c>
    </row>
    <row r="117" spans="1:34" x14ac:dyDescent="0.25">
      <c r="A117" s="101" t="s">
        <v>121</v>
      </c>
      <c r="B117" s="89">
        <f>(VLOOKUP($A116,'Occupancy Raw Data'!$B$8:$BE$51,'Occupancy Raw Data'!T$3,FALSE))/100</f>
        <v>0.128419839189577</v>
      </c>
      <c r="C117" s="90">
        <f>(VLOOKUP($A116,'Occupancy Raw Data'!$B$8:$BE$51,'Occupancy Raw Data'!U$3,FALSE))/100</f>
        <v>6.42159522875934E-2</v>
      </c>
      <c r="D117" s="90">
        <f>(VLOOKUP($A116,'Occupancy Raw Data'!$B$8:$BE$51,'Occupancy Raw Data'!V$3,FALSE))/100</f>
        <v>-3.4652870178291701E-3</v>
      </c>
      <c r="E117" s="90">
        <f>(VLOOKUP($A116,'Occupancy Raw Data'!$B$8:$BE$51,'Occupancy Raw Data'!W$3,FALSE))/100</f>
        <v>-6.3728577038888803E-2</v>
      </c>
      <c r="F117" s="90">
        <f>(VLOOKUP($A116,'Occupancy Raw Data'!$B$8:$BE$51,'Occupancy Raw Data'!X$3,FALSE))/100</f>
        <v>2.8040799601457399E-2</v>
      </c>
      <c r="G117" s="90">
        <f>(VLOOKUP($A116,'Occupancy Raw Data'!$B$8:$BE$51,'Occupancy Raw Data'!Y$3,FALSE))/100</f>
        <v>2.4556022185162098E-2</v>
      </c>
      <c r="H117" s="91">
        <f>(VLOOKUP($A116,'Occupancy Raw Data'!$B$8:$BE$51,'Occupancy Raw Data'!AA$3,FALSE))/100</f>
        <v>9.1821415279250404E-2</v>
      </c>
      <c r="I117" s="91">
        <f>(VLOOKUP($A116,'Occupancy Raw Data'!$B$8:$BE$51,'Occupancy Raw Data'!AB$3,FALSE))/100</f>
        <v>1.3781799907520299E-2</v>
      </c>
      <c r="J117" s="90">
        <f>(VLOOKUP($A116,'Occupancy Raw Data'!$B$8:$BE$51,'Occupancy Raw Data'!AC$3,FALSE))/100</f>
        <v>5.25358121890874E-2</v>
      </c>
      <c r="K117" s="92">
        <f>(VLOOKUP($A116,'Occupancy Raw Data'!$B$8:$BE$51,'Occupancy Raw Data'!AE$3,FALSE))/100</f>
        <v>3.4622692152300003E-2</v>
      </c>
      <c r="M117" s="89">
        <f>(VLOOKUP($A116,'ADR Raw Data'!$B$6:$BE$49,'ADR Raw Data'!T$1,FALSE))/100</f>
        <v>-1.2498499211389999E-2</v>
      </c>
      <c r="N117" s="90">
        <f>(VLOOKUP($A116,'ADR Raw Data'!$B$6:$BE$49,'ADR Raw Data'!U$1,FALSE))/100</f>
        <v>6.70065324936433E-2</v>
      </c>
      <c r="O117" s="90">
        <f>(VLOOKUP($A116,'ADR Raw Data'!$B$6:$BE$49,'ADR Raw Data'!V$1,FALSE))/100</f>
        <v>7.3401962399035001E-2</v>
      </c>
      <c r="P117" s="90">
        <f>(VLOOKUP($A116,'ADR Raw Data'!$B$6:$BE$49,'ADR Raw Data'!W$1,FALSE))/100</f>
        <v>-1.0916490796041501E-2</v>
      </c>
      <c r="Q117" s="90">
        <f>(VLOOKUP($A116,'ADR Raw Data'!$B$6:$BE$49,'ADR Raw Data'!X$1,FALSE))/100</f>
        <v>1.24949309394664E-2</v>
      </c>
      <c r="R117" s="90">
        <f>(VLOOKUP($A116,'ADR Raw Data'!$B$6:$BE$49,'ADR Raw Data'!Y$1,FALSE))/100</f>
        <v>2.6709629458926097E-2</v>
      </c>
      <c r="S117" s="91">
        <f>(VLOOKUP($A116,'ADR Raw Data'!$B$6:$BE$49,'ADR Raw Data'!AA$1,FALSE))/100</f>
        <v>-5.6906103036232093E-2</v>
      </c>
      <c r="T117" s="91">
        <f>(VLOOKUP($A116,'ADR Raw Data'!$B$6:$BE$49,'ADR Raw Data'!AB$1,FALSE))/100</f>
        <v>-7.6186615581123898E-2</v>
      </c>
      <c r="U117" s="90">
        <f>(VLOOKUP($A116,'ADR Raw Data'!$B$6:$BE$49,'ADR Raw Data'!AC$1,FALSE))/100</f>
        <v>-6.633345690941389E-2</v>
      </c>
      <c r="V117" s="92">
        <f>(VLOOKUP($A116,'ADR Raw Data'!$B$6:$BE$49,'ADR Raw Data'!AE$1,FALSE))/100</f>
        <v>-1.0539083415760899E-2</v>
      </c>
      <c r="X117" s="89">
        <f>(VLOOKUP($A116,'RevPAR Raw Data'!$B$6:$BE$43,'RevPAR Raw Data'!T$1,FALSE))/100</f>
        <v>0.114316284719349</v>
      </c>
      <c r="Y117" s="90">
        <f>(VLOOKUP($A116,'RevPAR Raw Data'!$B$6:$BE$43,'RevPAR Raw Data'!U$1,FALSE))/100</f>
        <v>0.135525373074805</v>
      </c>
      <c r="Z117" s="90">
        <f>(VLOOKUP($A116,'RevPAR Raw Data'!$B$6:$BE$43,'RevPAR Raw Data'!V$1,FALSE))/100</f>
        <v>6.9682316513821299E-2</v>
      </c>
      <c r="AA117" s="90">
        <f>(VLOOKUP($A116,'RevPAR Raw Data'!$B$6:$BE$43,'RevPAR Raw Data'!W$1,FALSE))/100</f>
        <v>-7.3949375410240409E-2</v>
      </c>
      <c r="AB117" s="90">
        <f>(VLOOKUP($A116,'RevPAR Raw Data'!$B$6:$BE$43,'RevPAR Raw Data'!X$1,FALSE))/100</f>
        <v>4.0886098395431496E-2</v>
      </c>
      <c r="AC117" s="90">
        <f>(VLOOKUP($A116,'RevPAR Raw Data'!$B$6:$BE$43,'RevPAR Raw Data'!Y$1,FALSE))/100</f>
        <v>5.1921533897639101E-2</v>
      </c>
      <c r="AD117" s="91">
        <f>(VLOOKUP($A116,'RevPAR Raw Data'!$B$6:$BE$43,'RevPAR Raw Data'!AA$1,FALSE))/100</f>
        <v>2.9690113324204601E-2</v>
      </c>
      <c r="AE117" s="91">
        <f>(VLOOKUP($A116,'RevPAR Raw Data'!$B$6:$BE$43,'RevPAR Raw Data'!AB$1,FALSE))/100</f>
        <v>-6.34548043651737E-2</v>
      </c>
      <c r="AF117" s="90">
        <f>(VLOOKUP($A116,'RevPAR Raw Data'!$B$6:$BE$43,'RevPAR Raw Data'!AC$1,FALSE))/100</f>
        <v>-1.72825267543723E-2</v>
      </c>
      <c r="AG117" s="92">
        <f>(VLOOKUP($A116,'RevPAR Raw Data'!$B$6:$BE$43,'RevPAR Raw Data'!AE$1,FALSE))/100</f>
        <v>2.3718717295867799E-2</v>
      </c>
    </row>
    <row r="118" spans="1:34"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5">
      <c r="A119" s="116" t="s">
        <v>72</v>
      </c>
      <c r="B119" s="117">
        <f>(VLOOKUP($A119,'Occupancy Raw Data'!$B$8:$BE$45,'Occupancy Raw Data'!G$3,FALSE))/100</f>
        <v>0.51775438596491197</v>
      </c>
      <c r="C119" s="118">
        <f>(VLOOKUP($A119,'Occupancy Raw Data'!$B$8:$BE$45,'Occupancy Raw Data'!H$3,FALSE))/100</f>
        <v>0.66582456140350799</v>
      </c>
      <c r="D119" s="118">
        <f>(VLOOKUP($A119,'Occupancy Raw Data'!$B$8:$BE$45,'Occupancy Raw Data'!I$3,FALSE))/100</f>
        <v>0.69529824561403497</v>
      </c>
      <c r="E119" s="118">
        <f>(VLOOKUP($A119,'Occupancy Raw Data'!$B$8:$BE$45,'Occupancy Raw Data'!J$3,FALSE))/100</f>
        <v>0.68238596491227999</v>
      </c>
      <c r="F119" s="118">
        <f>(VLOOKUP($A119,'Occupancy Raw Data'!$B$8:$BE$45,'Occupancy Raw Data'!K$3,FALSE))/100</f>
        <v>0.627929824561403</v>
      </c>
      <c r="G119" s="119">
        <f>(VLOOKUP($A119,'Occupancy Raw Data'!$B$8:$BE$45,'Occupancy Raw Data'!L$3,FALSE))/100</f>
        <v>0.63783859649122798</v>
      </c>
      <c r="H119" s="99">
        <f>(VLOOKUP($A119,'Occupancy Raw Data'!$B$8:$BE$45,'Occupancy Raw Data'!N$3,FALSE))/100</f>
        <v>0.68743859649122796</v>
      </c>
      <c r="I119" s="99">
        <f>(VLOOKUP($A119,'Occupancy Raw Data'!$B$8:$BE$45,'Occupancy Raw Data'!O$3,FALSE))/100</f>
        <v>0.66414035087719203</v>
      </c>
      <c r="J119" s="119">
        <f>(VLOOKUP($A119,'Occupancy Raw Data'!$B$8:$BE$45,'Occupancy Raw Data'!P$3,FALSE))/100</f>
        <v>0.67578947368420994</v>
      </c>
      <c r="K119" s="120">
        <f>(VLOOKUP($A119,'Occupancy Raw Data'!$B$8:$BE$45,'Occupancy Raw Data'!R$3,FALSE))/100</f>
        <v>0.64868170426065108</v>
      </c>
      <c r="M119" s="121">
        <f>VLOOKUP($A119,'ADR Raw Data'!$B$6:$BE$43,'ADR Raw Data'!G$1,FALSE)</f>
        <v>104.476551911087</v>
      </c>
      <c r="N119" s="122">
        <f>VLOOKUP($A119,'ADR Raw Data'!$B$6:$BE$43,'ADR Raw Data'!H$1,FALSE)</f>
        <v>114.145579679595</v>
      </c>
      <c r="O119" s="122">
        <f>VLOOKUP($A119,'ADR Raw Data'!$B$6:$BE$43,'ADR Raw Data'!I$1,FALSE)</f>
        <v>114.05878078320499</v>
      </c>
      <c r="P119" s="122">
        <f>VLOOKUP($A119,'ADR Raw Data'!$B$6:$BE$43,'ADR Raw Data'!J$1,FALSE)</f>
        <v>111.182967914438</v>
      </c>
      <c r="Q119" s="122">
        <f>VLOOKUP($A119,'ADR Raw Data'!$B$6:$BE$43,'ADR Raw Data'!K$1,FALSE)</f>
        <v>109.896759052302</v>
      </c>
      <c r="R119" s="123">
        <f>VLOOKUP($A119,'ADR Raw Data'!$B$6:$BE$43,'ADR Raw Data'!L$1,FALSE)</f>
        <v>111.086455133565</v>
      </c>
      <c r="S119" s="122">
        <f>VLOOKUP($A119,'ADR Raw Data'!$B$6:$BE$43,'ADR Raw Data'!N$1,FALSE)</f>
        <v>121.001300530828</v>
      </c>
      <c r="T119" s="122">
        <f>VLOOKUP($A119,'ADR Raw Data'!$B$6:$BE$43,'ADR Raw Data'!O$1,FALSE)</f>
        <v>120.755078191039</v>
      </c>
      <c r="U119" s="123">
        <f>VLOOKUP($A119,'ADR Raw Data'!$B$6:$BE$43,'ADR Raw Data'!P$1,FALSE)</f>
        <v>120.88031152647901</v>
      </c>
      <c r="V119" s="124">
        <f>VLOOKUP($A119,'ADR Raw Data'!$B$6:$BE$43,'ADR Raw Data'!R$1,FALSE)</f>
        <v>114.00163570611601</v>
      </c>
      <c r="W119" s="104"/>
      <c r="X119" s="121">
        <f>VLOOKUP($A119,'RevPAR Raw Data'!$B$6:$BE$43,'RevPAR Raw Data'!G$1,FALSE)</f>
        <v>54.093192982456102</v>
      </c>
      <c r="Y119" s="122">
        <f>VLOOKUP($A119,'RevPAR Raw Data'!$B$6:$BE$43,'RevPAR Raw Data'!H$1,FALSE)</f>
        <v>76.000930526315699</v>
      </c>
      <c r="Z119" s="122">
        <f>VLOOKUP($A119,'RevPAR Raw Data'!$B$6:$BE$43,'RevPAR Raw Data'!I$1,FALSE)</f>
        <v>79.304870175438495</v>
      </c>
      <c r="AA119" s="122">
        <f>VLOOKUP($A119,'RevPAR Raw Data'!$B$6:$BE$43,'RevPAR Raw Data'!J$1,FALSE)</f>
        <v>75.869696842105199</v>
      </c>
      <c r="AB119" s="122">
        <f>VLOOKUP($A119,'RevPAR Raw Data'!$B$6:$BE$43,'RevPAR Raw Data'!K$1,FALSE)</f>
        <v>69.0074526315789</v>
      </c>
      <c r="AC119" s="123">
        <f>VLOOKUP($A119,'RevPAR Raw Data'!$B$6:$BE$43,'RevPAR Raw Data'!L$1,FALSE)</f>
        <v>70.855228631578896</v>
      </c>
      <c r="AD119" s="122">
        <f>VLOOKUP($A119,'RevPAR Raw Data'!$B$6:$BE$43,'RevPAR Raw Data'!N$1,FALSE)</f>
        <v>83.180964210526298</v>
      </c>
      <c r="AE119" s="122">
        <f>VLOOKUP($A119,'RevPAR Raw Data'!$B$6:$BE$43,'RevPAR Raw Data'!O$1,FALSE)</f>
        <v>80.198319999999995</v>
      </c>
      <c r="AF119" s="123">
        <f>VLOOKUP($A119,'RevPAR Raw Data'!$B$6:$BE$43,'RevPAR Raw Data'!P$1,FALSE)</f>
        <v>81.689642105263104</v>
      </c>
      <c r="AG119" s="124">
        <f>VLOOKUP($A119,'RevPAR Raw Data'!$B$6:$BE$43,'RevPAR Raw Data'!R$1,FALSE)</f>
        <v>73.950775338345807</v>
      </c>
    </row>
    <row r="120" spans="1:34" x14ac:dyDescent="0.25">
      <c r="A120" s="101" t="s">
        <v>121</v>
      </c>
      <c r="B120" s="89">
        <f>(VLOOKUP($A119,'Occupancy Raw Data'!$B$8:$BE$51,'Occupancy Raw Data'!T$3,FALSE))/100</f>
        <v>0.17941686367218199</v>
      </c>
      <c r="C120" s="90">
        <f>(VLOOKUP($A119,'Occupancy Raw Data'!$B$8:$BE$51,'Occupancy Raw Data'!U$3,FALSE))/100</f>
        <v>0.12106506906307199</v>
      </c>
      <c r="D120" s="90">
        <f>(VLOOKUP($A119,'Occupancy Raw Data'!$B$8:$BE$51,'Occupancy Raw Data'!V$3,FALSE))/100</f>
        <v>4.07870986832371E-2</v>
      </c>
      <c r="E120" s="90">
        <f>(VLOOKUP($A119,'Occupancy Raw Data'!$B$8:$BE$51,'Occupancy Raw Data'!W$3,FALSE))/100</f>
        <v>1.25144495918817E-2</v>
      </c>
      <c r="F120" s="90">
        <f>(VLOOKUP($A119,'Occupancy Raw Data'!$B$8:$BE$51,'Occupancy Raw Data'!X$3,FALSE))/100</f>
        <v>-9.0164584230934888E-2</v>
      </c>
      <c r="G120" s="90">
        <f>(VLOOKUP($A119,'Occupancy Raw Data'!$B$8:$BE$51,'Occupancy Raw Data'!Y$3,FALSE))/100</f>
        <v>4.0627121270825198E-2</v>
      </c>
      <c r="H120" s="91">
        <f>(VLOOKUP($A119,'Occupancy Raw Data'!$B$8:$BE$51,'Occupancy Raw Data'!AA$3,FALSE))/100</f>
        <v>-0.117443786982248</v>
      </c>
      <c r="I120" s="91">
        <f>(VLOOKUP($A119,'Occupancy Raw Data'!$B$8:$BE$51,'Occupancy Raw Data'!AB$3,FALSE))/100</f>
        <v>-5.8387858347386107E-2</v>
      </c>
      <c r="J120" s="90">
        <f>(VLOOKUP($A119,'Occupancy Raw Data'!$B$8:$BE$51,'Occupancy Raw Data'!AC$3,FALSE))/100</f>
        <v>-8.9379945908043601E-2</v>
      </c>
      <c r="K120" s="92">
        <f>(VLOOKUP($A119,'Occupancy Raw Data'!$B$8:$BE$51,'Occupancy Raw Data'!AE$3,FALSE))/100</f>
        <v>-1.72352005671192E-3</v>
      </c>
      <c r="M120" s="89">
        <f>(VLOOKUP($A119,'ADR Raw Data'!$B$6:$BE$49,'ADR Raw Data'!T$1,FALSE))/100</f>
        <v>0.109213720767592</v>
      </c>
      <c r="N120" s="90">
        <f>(VLOOKUP($A119,'ADR Raw Data'!$B$6:$BE$49,'ADR Raw Data'!U$1,FALSE))/100</f>
        <v>0.115896883428676</v>
      </c>
      <c r="O120" s="90">
        <f>(VLOOKUP($A119,'ADR Raw Data'!$B$6:$BE$49,'ADR Raw Data'!V$1,FALSE))/100</f>
        <v>8.93040223376253E-2</v>
      </c>
      <c r="P120" s="90">
        <f>(VLOOKUP($A119,'ADR Raw Data'!$B$6:$BE$49,'ADR Raw Data'!W$1,FALSE))/100</f>
        <v>5.7757480748312801E-2</v>
      </c>
      <c r="Q120" s="90">
        <f>(VLOOKUP($A119,'ADR Raw Data'!$B$6:$BE$49,'ADR Raw Data'!X$1,FALSE))/100</f>
        <v>2.9822008690928201E-2</v>
      </c>
      <c r="R120" s="90">
        <f>(VLOOKUP($A119,'ADR Raw Data'!$B$6:$BE$49,'ADR Raw Data'!Y$1,FALSE))/100</f>
        <v>7.5686094335462195E-2</v>
      </c>
      <c r="S120" s="91">
        <f>(VLOOKUP($A119,'ADR Raw Data'!$B$6:$BE$49,'ADR Raw Data'!AA$1,FALSE))/100</f>
        <v>-5.5042236310446198E-2</v>
      </c>
      <c r="T120" s="91">
        <f>(VLOOKUP($A119,'ADR Raw Data'!$B$6:$BE$49,'ADR Raw Data'!AB$1,FALSE))/100</f>
        <v>1.14518812754333E-2</v>
      </c>
      <c r="U120" s="90">
        <f>(VLOOKUP($A119,'ADR Raw Data'!$B$6:$BE$49,'ADR Raw Data'!AC$1,FALSE))/100</f>
        <v>-2.4634784700136799E-2</v>
      </c>
      <c r="V120" s="92">
        <f>(VLOOKUP($A119,'ADR Raw Data'!$B$6:$BE$49,'ADR Raw Data'!AE$1,FALSE))/100</f>
        <v>3.6334619036352399E-2</v>
      </c>
      <c r="X120" s="89">
        <f>(VLOOKUP($A119,'RevPAR Raw Data'!$B$6:$BE$43,'RevPAR Raw Data'!T$1,FALSE))/100</f>
        <v>0.30822536768986497</v>
      </c>
      <c r="Y120" s="90">
        <f>(VLOOKUP($A119,'RevPAR Raw Data'!$B$6:$BE$43,'RevPAR Raw Data'!U$1,FALSE))/100</f>
        <v>0.25099301668823498</v>
      </c>
      <c r="Z120" s="90">
        <f>(VLOOKUP($A119,'RevPAR Raw Data'!$B$6:$BE$43,'RevPAR Raw Data'!V$1,FALSE))/100</f>
        <v>0.13373357299275701</v>
      </c>
      <c r="AA120" s="90">
        <f>(VLOOKUP($A119,'RevPAR Raw Data'!$B$6:$BE$43,'RevPAR Raw Data'!W$1,FALSE))/100</f>
        <v>7.0994733421573405E-2</v>
      </c>
      <c r="AB120" s="90">
        <f>(VLOOKUP($A119,'RevPAR Raw Data'!$B$6:$BE$43,'RevPAR Raw Data'!X$1,FALSE))/100</f>
        <v>-6.3031464554555605E-2</v>
      </c>
      <c r="AC120" s="90">
        <f>(VLOOKUP($A119,'RevPAR Raw Data'!$B$6:$BE$43,'RevPAR Raw Data'!Y$1,FALSE))/100</f>
        <v>0.119388123739369</v>
      </c>
      <c r="AD120" s="91">
        <f>(VLOOKUP($A119,'RevPAR Raw Data'!$B$6:$BE$43,'RevPAR Raw Data'!AA$1,FALSE))/100</f>
        <v>-0.16602165461642401</v>
      </c>
      <c r="AE120" s="91">
        <f>(VLOOKUP($A119,'RevPAR Raw Data'!$B$6:$BE$43,'RevPAR Raw Data'!AB$1,FALSE))/100</f>
        <v>-4.7604627893673798E-2</v>
      </c>
      <c r="AF120" s="90">
        <f>(VLOOKUP($A119,'RevPAR Raw Data'!$B$6:$BE$43,'RevPAR Raw Data'!AC$1,FALSE))/100</f>
        <v>-0.11181287488422501</v>
      </c>
      <c r="AG120" s="92">
        <f>(VLOOKUP($A119,'RevPAR Raw Data'!$B$6:$BE$43,'RevPAR Raw Data'!AE$1,FALSE))/100</f>
        <v>3.4548475534978397E-2</v>
      </c>
    </row>
    <row r="121" spans="1:34"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5">
      <c r="A122" s="134" t="s">
        <v>71</v>
      </c>
      <c r="B122" s="117">
        <f>(VLOOKUP($A122,'Occupancy Raw Data'!$B$8:$BE$45,'Occupancy Raw Data'!G$3,FALSE))/100</f>
        <v>0.50517248842141693</v>
      </c>
      <c r="C122" s="118">
        <f>(VLOOKUP($A122,'Occupancy Raw Data'!$B$8:$BE$45,'Occupancy Raw Data'!H$3,FALSE))/100</f>
        <v>0.64922304462623903</v>
      </c>
      <c r="D122" s="118">
        <f>(VLOOKUP($A122,'Occupancy Raw Data'!$B$8:$BE$45,'Occupancy Raw Data'!I$3,FALSE))/100</f>
        <v>0.72856339003592596</v>
      </c>
      <c r="E122" s="118">
        <f>(VLOOKUP($A122,'Occupancy Raw Data'!$B$8:$BE$45,'Occupancy Raw Data'!J$3,FALSE))/100</f>
        <v>0.72536034281262107</v>
      </c>
      <c r="F122" s="118">
        <f>(VLOOKUP($A122,'Occupancy Raw Data'!$B$8:$BE$45,'Occupancy Raw Data'!K$3,FALSE))/100</f>
        <v>0.67496446875403704</v>
      </c>
      <c r="G122" s="119">
        <f>(VLOOKUP($A122,'Occupancy Raw Data'!$B$8:$BE$45,'Occupancy Raw Data'!L$3,FALSE))/100</f>
        <v>0.65667511307521298</v>
      </c>
      <c r="H122" s="99">
        <f>(VLOOKUP($A122,'Occupancy Raw Data'!$B$8:$BE$45,'Occupancy Raw Data'!N$3,FALSE))/100</f>
        <v>0.70683491967785006</v>
      </c>
      <c r="I122" s="99">
        <f>(VLOOKUP($A122,'Occupancy Raw Data'!$B$8:$BE$45,'Occupancy Raw Data'!O$3,FALSE))/100</f>
        <v>0.72966105344760701</v>
      </c>
      <c r="J122" s="119">
        <f>(VLOOKUP($A122,'Occupancy Raw Data'!$B$8:$BE$45,'Occupancy Raw Data'!P$3,FALSE))/100</f>
        <v>0.71824798656272804</v>
      </c>
      <c r="K122" s="120">
        <f>(VLOOKUP($A122,'Occupancy Raw Data'!$B$8:$BE$45,'Occupancy Raw Data'!R$3,FALSE))/100</f>
        <v>0.674317728868568</v>
      </c>
      <c r="M122" s="121">
        <f>VLOOKUP($A122,'ADR Raw Data'!$B$6:$BE$43,'ADR Raw Data'!G$1,FALSE)</f>
        <v>99.949896881158395</v>
      </c>
      <c r="N122" s="122">
        <f>VLOOKUP($A122,'ADR Raw Data'!$B$6:$BE$43,'ADR Raw Data'!H$1,FALSE)</f>
        <v>112.294682905527</v>
      </c>
      <c r="O122" s="122">
        <f>VLOOKUP($A122,'ADR Raw Data'!$B$6:$BE$43,'ADR Raw Data'!I$1,FALSE)</f>
        <v>119.563266872623</v>
      </c>
      <c r="P122" s="122">
        <f>VLOOKUP($A122,'ADR Raw Data'!$B$6:$BE$43,'ADR Raw Data'!J$1,FALSE)</f>
        <v>119.14886728726501</v>
      </c>
      <c r="Q122" s="122">
        <f>VLOOKUP($A122,'ADR Raw Data'!$B$6:$BE$43,'ADR Raw Data'!K$1,FALSE)</f>
        <v>110.4426922537</v>
      </c>
      <c r="R122" s="123">
        <f>VLOOKUP($A122,'ADR Raw Data'!$B$6:$BE$43,'ADR Raw Data'!L$1,FALSE)</f>
        <v>113.13894924932799</v>
      </c>
      <c r="S122" s="122">
        <f>VLOOKUP($A122,'ADR Raw Data'!$B$6:$BE$43,'ADR Raw Data'!N$1,FALSE)</f>
        <v>116.02311628077</v>
      </c>
      <c r="T122" s="122">
        <f>VLOOKUP($A122,'ADR Raw Data'!$B$6:$BE$43,'ADR Raw Data'!O$1,FALSE)</f>
        <v>118.69426960807399</v>
      </c>
      <c r="U122" s="123">
        <f>VLOOKUP($A122,'ADR Raw Data'!$B$6:$BE$43,'ADR Raw Data'!P$1,FALSE)</f>
        <v>117.37991545541701</v>
      </c>
      <c r="V122" s="124">
        <f>VLOOKUP($A122,'ADR Raw Data'!$B$6:$BE$43,'ADR Raw Data'!R$1,FALSE)</f>
        <v>114.433288751532</v>
      </c>
      <c r="X122" s="121">
        <f>VLOOKUP($A122,'RevPAR Raw Data'!$B$6:$BE$43,'RevPAR Raw Data'!G$1,FALSE)</f>
        <v>50.491938124918804</v>
      </c>
      <c r="Y122" s="122">
        <f>VLOOKUP($A122,'RevPAR Raw Data'!$B$6:$BE$43,'RevPAR Raw Data'!H$1,FALSE)</f>
        <v>72.904295931264301</v>
      </c>
      <c r="Z122" s="122">
        <f>VLOOKUP($A122,'RevPAR Raw Data'!$B$6:$BE$43,'RevPAR Raw Data'!I$1,FALSE)</f>
        <v>87.109419036488703</v>
      </c>
      <c r="AA122" s="122">
        <f>VLOOKUP($A122,'RevPAR Raw Data'!$B$6:$BE$43,'RevPAR Raw Data'!J$1,FALSE)</f>
        <v>86.425863221226606</v>
      </c>
      <c r="AB122" s="122">
        <f>VLOOKUP($A122,'RevPAR Raw Data'!$B$6:$BE$43,'RevPAR Raw Data'!K$1,FALSE)</f>
        <v>74.544893104784805</v>
      </c>
      <c r="AC122" s="123">
        <f>VLOOKUP($A122,'RevPAR Raw Data'!$B$6:$BE$43,'RevPAR Raw Data'!L$1,FALSE)</f>
        <v>74.295532291513496</v>
      </c>
      <c r="AD122" s="122">
        <f>VLOOKUP($A122,'RevPAR Raw Data'!$B$6:$BE$43,'RevPAR Raw Data'!N$1,FALSE)</f>
        <v>82.009190077092001</v>
      </c>
      <c r="AE122" s="122">
        <f>VLOOKUP($A122,'RevPAR Raw Data'!$B$6:$BE$43,'RevPAR Raw Data'!O$1,FALSE)</f>
        <v>86.606585800421996</v>
      </c>
      <c r="AF122" s="123">
        <f>VLOOKUP($A122,'RevPAR Raw Data'!$B$6:$BE$43,'RevPAR Raw Data'!P$1,FALSE)</f>
        <v>84.307887938757005</v>
      </c>
      <c r="AG122" s="124">
        <f>VLOOKUP($A122,'RevPAR Raw Data'!$B$6:$BE$43,'RevPAR Raw Data'!R$1,FALSE)</f>
        <v>77.164395377894607</v>
      </c>
      <c r="AH122" s="104"/>
    </row>
    <row r="123" spans="1:34" x14ac:dyDescent="0.25">
      <c r="A123" s="101" t="s">
        <v>121</v>
      </c>
      <c r="B123" s="89">
        <f>(VLOOKUP($A122,'Occupancy Raw Data'!$B$8:$BE$51,'Occupancy Raw Data'!T$3,FALSE))/100</f>
        <v>0.10053693819967799</v>
      </c>
      <c r="C123" s="90">
        <f>(VLOOKUP($A122,'Occupancy Raw Data'!$B$8:$BE$51,'Occupancy Raw Data'!U$3,FALSE))/100</f>
        <v>9.7877070147031203E-2</v>
      </c>
      <c r="D123" s="90">
        <f>(VLOOKUP($A122,'Occupancy Raw Data'!$B$8:$BE$51,'Occupancy Raw Data'!V$3,FALSE))/100</f>
        <v>0.12918571690154398</v>
      </c>
      <c r="E123" s="90">
        <f>(VLOOKUP($A122,'Occupancy Raw Data'!$B$8:$BE$51,'Occupancy Raw Data'!W$3,FALSE))/100</f>
        <v>0.15463215209943301</v>
      </c>
      <c r="F123" s="90">
        <f>(VLOOKUP($A122,'Occupancy Raw Data'!$B$8:$BE$51,'Occupancy Raw Data'!X$3,FALSE))/100</f>
        <v>0.14227104170961399</v>
      </c>
      <c r="G123" s="90">
        <f>(VLOOKUP($A122,'Occupancy Raw Data'!$B$8:$BE$51,'Occupancy Raw Data'!Y$3,FALSE))/100</f>
        <v>0.126600426285777</v>
      </c>
      <c r="H123" s="91">
        <f>(VLOOKUP($A122,'Occupancy Raw Data'!$B$8:$BE$51,'Occupancy Raw Data'!AA$3,FALSE))/100</f>
        <v>3.8831737560311802E-2</v>
      </c>
      <c r="I123" s="91">
        <f>(VLOOKUP($A122,'Occupancy Raw Data'!$B$8:$BE$51,'Occupancy Raw Data'!AB$3,FALSE))/100</f>
        <v>-3.9917416108257803E-2</v>
      </c>
      <c r="J123" s="90">
        <f>(VLOOKUP($A122,'Occupancy Raw Data'!$B$8:$BE$51,'Occupancy Raw Data'!AC$3,FALSE))/100</f>
        <v>-2.71834460133491E-3</v>
      </c>
      <c r="K123" s="92">
        <f>(VLOOKUP($A122,'Occupancy Raw Data'!$B$8:$BE$51,'Occupancy Raw Data'!AE$3,FALSE))/100</f>
        <v>8.4063824666011991E-2</v>
      </c>
      <c r="M123" s="89">
        <f>(VLOOKUP($A122,'ADR Raw Data'!$B$6:$BE$49,'ADR Raw Data'!T$1,FALSE))/100</f>
        <v>1.3069439748813099E-3</v>
      </c>
      <c r="N123" s="90">
        <f>(VLOOKUP($A122,'ADR Raw Data'!$B$6:$BE$49,'ADR Raw Data'!U$1,FALSE))/100</f>
        <v>4.7207276595827297E-2</v>
      </c>
      <c r="O123" s="90">
        <f>(VLOOKUP($A122,'ADR Raw Data'!$B$6:$BE$49,'ADR Raw Data'!V$1,FALSE))/100</f>
        <v>5.2803906729736699E-2</v>
      </c>
      <c r="P123" s="90">
        <f>(VLOOKUP($A122,'ADR Raw Data'!$B$6:$BE$49,'ADR Raw Data'!W$1,FALSE))/100</f>
        <v>7.2162187006437395E-2</v>
      </c>
      <c r="Q123" s="90">
        <f>(VLOOKUP($A122,'ADR Raw Data'!$B$6:$BE$49,'ADR Raw Data'!X$1,FALSE))/100</f>
        <v>3.1009080907503699E-2</v>
      </c>
      <c r="R123" s="90">
        <f>(VLOOKUP($A122,'ADR Raw Data'!$B$6:$BE$49,'ADR Raw Data'!Y$1,FALSE))/100</f>
        <v>4.4849785354972499E-2</v>
      </c>
      <c r="S123" s="91">
        <f>(VLOOKUP($A122,'ADR Raw Data'!$B$6:$BE$49,'ADR Raw Data'!AA$1,FALSE))/100</f>
        <v>-2.87638718672092E-2</v>
      </c>
      <c r="T123" s="91">
        <f>(VLOOKUP($A122,'ADR Raw Data'!$B$6:$BE$49,'ADR Raw Data'!AB$1,FALSE))/100</f>
        <v>-5.4126136892958601E-2</v>
      </c>
      <c r="U123" s="90">
        <f>(VLOOKUP($A122,'ADR Raw Data'!$B$6:$BE$49,'ADR Raw Data'!AC$1,FALSE))/100</f>
        <v>-4.2884970045318903E-2</v>
      </c>
      <c r="V123" s="92">
        <f>(VLOOKUP($A122,'ADR Raw Data'!$B$6:$BE$49,'ADR Raw Data'!AE$1,FALSE))/100</f>
        <v>1.2495603672072699E-2</v>
      </c>
      <c r="X123" s="89">
        <f>(VLOOKUP($A122,'RevPAR Raw Data'!$B$6:$BE$43,'RevPAR Raw Data'!T$1,FALSE))/100</f>
        <v>0.101975278320193</v>
      </c>
      <c r="Y123" s="90">
        <f>(VLOOKUP($A122,'RevPAR Raw Data'!$B$6:$BE$43,'RevPAR Raw Data'!U$1,FALSE))/100</f>
        <v>0.14970485666567801</v>
      </c>
      <c r="Z123" s="90">
        <f>(VLOOKUP($A122,'RevPAR Raw Data'!$B$6:$BE$43,'RevPAR Raw Data'!V$1,FALSE))/100</f>
        <v>0.188811134177364</v>
      </c>
      <c r="AA123" s="90">
        <f>(VLOOKUP($A122,'RevPAR Raw Data'!$B$6:$BE$43,'RevPAR Raw Data'!W$1,FALSE))/100</f>
        <v>0.23795293338287798</v>
      </c>
      <c r="AB123" s="90">
        <f>(VLOOKUP($A122,'RevPAR Raw Data'!$B$6:$BE$43,'RevPAR Raw Data'!X$1,FALSE))/100</f>
        <v>0.17769181686028598</v>
      </c>
      <c r="AC123" s="90">
        <f>(VLOOKUP($A122,'RevPAR Raw Data'!$B$6:$BE$43,'RevPAR Raw Data'!Y$1,FALSE))/100</f>
        <v>0.177128213585515</v>
      </c>
      <c r="AD123" s="91">
        <f>(VLOOKUP($A122,'RevPAR Raw Data'!$B$6:$BE$43,'RevPAR Raw Data'!AA$1,FALSE))/100</f>
        <v>8.9509145695366894E-3</v>
      </c>
      <c r="AE123" s="91">
        <f>(VLOOKUP($A122,'RevPAR Raw Data'!$B$6:$BE$43,'RevPAR Raw Data'!AB$1,FALSE))/100</f>
        <v>-9.1882977472527702E-2</v>
      </c>
      <c r="AF123" s="90">
        <f>(VLOOKUP($A122,'RevPAR Raw Data'!$B$6:$BE$43,'RevPAR Raw Data'!AC$1,FALSE))/100</f>
        <v>-4.5486738519852701E-2</v>
      </c>
      <c r="AG123" s="92">
        <f>(VLOOKUP($A122,'RevPAR Raw Data'!$B$6:$BE$43,'RevPAR Raw Data'!AE$1,FALSE))/100</f>
        <v>9.7609856574269904E-2</v>
      </c>
      <c r="AH123" s="104"/>
    </row>
    <row r="124" spans="1:34"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5">
      <c r="A125" s="116" t="s">
        <v>45</v>
      </c>
      <c r="B125" s="117">
        <f>(VLOOKUP($A125,'Occupancy Raw Data'!$B$8:$BE$45,'Occupancy Raw Data'!G$3,FALSE))/100</f>
        <v>0.61456310679611592</v>
      </c>
      <c r="C125" s="118">
        <f>(VLOOKUP($A125,'Occupancy Raw Data'!$B$8:$BE$45,'Occupancy Raw Data'!H$3,FALSE))/100</f>
        <v>0.72194174757281504</v>
      </c>
      <c r="D125" s="118">
        <f>(VLOOKUP($A125,'Occupancy Raw Data'!$B$8:$BE$45,'Occupancy Raw Data'!I$3,FALSE))/100</f>
        <v>0.76116504854368894</v>
      </c>
      <c r="E125" s="118">
        <f>(VLOOKUP($A125,'Occupancy Raw Data'!$B$8:$BE$45,'Occupancy Raw Data'!J$3,FALSE))/100</f>
        <v>0.769514563106796</v>
      </c>
      <c r="F125" s="118">
        <f>(VLOOKUP($A125,'Occupancy Raw Data'!$B$8:$BE$45,'Occupancy Raw Data'!K$3,FALSE))/100</f>
        <v>0.74914611005692511</v>
      </c>
      <c r="G125" s="119">
        <f>(VLOOKUP($A125,'Occupancy Raw Data'!$B$8:$BE$45,'Occupancy Raw Data'!L$3,FALSE))/100</f>
        <v>0.72338616157711599</v>
      </c>
      <c r="H125" s="99">
        <f>(VLOOKUP($A125,'Occupancy Raw Data'!$B$8:$BE$45,'Occupancy Raw Data'!N$3,FALSE))/100</f>
        <v>0.75768500948766604</v>
      </c>
      <c r="I125" s="99">
        <f>(VLOOKUP($A125,'Occupancy Raw Data'!$B$8:$BE$45,'Occupancy Raw Data'!O$3,FALSE))/100</f>
        <v>0.74155597722960098</v>
      </c>
      <c r="J125" s="119">
        <f>(VLOOKUP($A125,'Occupancy Raw Data'!$B$8:$BE$45,'Occupancy Raw Data'!P$3,FALSE))/100</f>
        <v>0.74962049335863301</v>
      </c>
      <c r="K125" s="120">
        <f>(VLOOKUP($A125,'Occupancy Raw Data'!$B$8:$BE$45,'Occupancy Raw Data'!R$3,FALSE))/100</f>
        <v>0.73098049986267499</v>
      </c>
      <c r="M125" s="121">
        <f>VLOOKUP($A125,'ADR Raw Data'!$B$6:$BE$43,'ADR Raw Data'!G$1,FALSE)</f>
        <v>92.665316398104196</v>
      </c>
      <c r="N125" s="122">
        <f>VLOOKUP($A125,'ADR Raw Data'!$B$6:$BE$43,'ADR Raw Data'!H$1,FALSE)</f>
        <v>99.604181334050494</v>
      </c>
      <c r="O125" s="122">
        <f>VLOOKUP($A125,'ADR Raw Data'!$B$6:$BE$43,'ADR Raw Data'!I$1,FALSE)</f>
        <v>99.877751581632594</v>
      </c>
      <c r="P125" s="122">
        <f>VLOOKUP($A125,'ADR Raw Data'!$B$6:$BE$43,'ADR Raw Data'!J$1,FALSE)</f>
        <v>99.741682513247497</v>
      </c>
      <c r="Q125" s="122">
        <f>VLOOKUP($A125,'ADR Raw Data'!$B$6:$BE$43,'ADR Raw Data'!K$1,FALSE)</f>
        <v>96.592325810536906</v>
      </c>
      <c r="R125" s="123">
        <f>VLOOKUP($A125,'ADR Raw Data'!$B$6:$BE$43,'ADR Raw Data'!L$1,FALSE)</f>
        <v>97.881674088917293</v>
      </c>
      <c r="S125" s="122">
        <f>VLOOKUP($A125,'ADR Raw Data'!$B$6:$BE$43,'ADR Raw Data'!N$1,FALSE)</f>
        <v>99.317666942148705</v>
      </c>
      <c r="T125" s="122">
        <f>VLOOKUP($A125,'ADR Raw Data'!$B$6:$BE$43,'ADR Raw Data'!O$1,FALSE)</f>
        <v>100.982298797338</v>
      </c>
      <c r="U125" s="123">
        <f>VLOOKUP($A125,'ADR Raw Data'!$B$6:$BE$43,'ADR Raw Data'!P$1,FALSE)</f>
        <v>100.141028705227</v>
      </c>
      <c r="V125" s="124">
        <f>VLOOKUP($A125,'ADR Raw Data'!$B$6:$BE$43,'ADR Raw Data'!R$1,FALSE)</f>
        <v>98.552392136013495</v>
      </c>
      <c r="X125" s="121">
        <f>VLOOKUP($A125,'RevPAR Raw Data'!$B$6:$BE$43,'RevPAR Raw Data'!G$1,FALSE)</f>
        <v>56.948684737863999</v>
      </c>
      <c r="Y125" s="122">
        <f>VLOOKUP($A125,'RevPAR Raw Data'!$B$6:$BE$43,'RevPAR Raw Data'!H$1,FALSE)</f>
        <v>71.908416737864002</v>
      </c>
      <c r="Z125" s="122">
        <f>VLOOKUP($A125,'RevPAR Raw Data'!$B$6:$BE$43,'RevPAR Raw Data'!I$1,FALSE)</f>
        <v>76.023453631067895</v>
      </c>
      <c r="AA125" s="122">
        <f>VLOOKUP($A125,'RevPAR Raw Data'!$B$6:$BE$43,'RevPAR Raw Data'!J$1,FALSE)</f>
        <v>76.752677242718406</v>
      </c>
      <c r="AB125" s="122">
        <f>VLOOKUP($A125,'RevPAR Raw Data'!$B$6:$BE$43,'RevPAR Raw Data'!K$1,FALSE)</f>
        <v>72.361765142314894</v>
      </c>
      <c r="AC125" s="123">
        <f>VLOOKUP($A125,'RevPAR Raw Data'!$B$6:$BE$43,'RevPAR Raw Data'!L$1,FALSE)</f>
        <v>70.806248507924195</v>
      </c>
      <c r="AD125" s="122">
        <f>VLOOKUP($A125,'RevPAR Raw Data'!$B$6:$BE$43,'RevPAR Raw Data'!N$1,FALSE)</f>
        <v>75.251507419354795</v>
      </c>
      <c r="AE125" s="122">
        <f>VLOOKUP($A125,'RevPAR Raw Data'!$B$6:$BE$43,'RevPAR Raw Data'!O$1,FALSE)</f>
        <v>74.884027267552099</v>
      </c>
      <c r="AF125" s="123">
        <f>VLOOKUP($A125,'RevPAR Raw Data'!$B$6:$BE$43,'RevPAR Raw Data'!P$1,FALSE)</f>
        <v>75.067767343453497</v>
      </c>
      <c r="AG125" s="124">
        <f>VLOOKUP($A125,'RevPAR Raw Data'!$B$6:$BE$43,'RevPAR Raw Data'!R$1,FALSE)</f>
        <v>72.039876866245507</v>
      </c>
    </row>
    <row r="126" spans="1:34" x14ac:dyDescent="0.25">
      <c r="A126" s="101" t="s">
        <v>121</v>
      </c>
      <c r="B126" s="89">
        <f>(VLOOKUP($A125,'Occupancy Raw Data'!$B$8:$BE$51,'Occupancy Raw Data'!T$3,FALSE))/100</f>
        <v>9.025959245073871E-2</v>
      </c>
      <c r="C126" s="90">
        <f>(VLOOKUP($A125,'Occupancy Raw Data'!$B$8:$BE$51,'Occupancy Raw Data'!U$3,FALSE))/100</f>
        <v>9.1905522618096688E-2</v>
      </c>
      <c r="D126" s="90">
        <f>(VLOOKUP($A125,'Occupancy Raw Data'!$B$8:$BE$51,'Occupancy Raw Data'!V$3,FALSE))/100</f>
        <v>0.105128675875028</v>
      </c>
      <c r="E126" s="90">
        <f>(VLOOKUP($A125,'Occupancy Raw Data'!$B$8:$BE$51,'Occupancy Raw Data'!W$3,FALSE))/100</f>
        <v>0.10137311627602801</v>
      </c>
      <c r="F126" s="90">
        <f>(VLOOKUP($A125,'Occupancy Raw Data'!$B$8:$BE$51,'Occupancy Raw Data'!X$3,FALSE))/100</f>
        <v>0.12659030288926199</v>
      </c>
      <c r="G126" s="90">
        <f>(VLOOKUP($A125,'Occupancy Raw Data'!$B$8:$BE$51,'Occupancy Raw Data'!Y$3,FALSE))/100</f>
        <v>0.10405281578994</v>
      </c>
      <c r="H126" s="91">
        <f>(VLOOKUP($A125,'Occupancy Raw Data'!$B$8:$BE$51,'Occupancy Raw Data'!AA$3,FALSE))/100</f>
        <v>0.11413987702409401</v>
      </c>
      <c r="I126" s="91">
        <f>(VLOOKUP($A125,'Occupancy Raw Data'!$B$8:$BE$51,'Occupancy Raw Data'!AB$3,FALSE))/100</f>
        <v>3.6349873931012897E-2</v>
      </c>
      <c r="J126" s="90">
        <f>(VLOOKUP($A125,'Occupancy Raw Data'!$B$8:$BE$51,'Occupancy Raw Data'!AC$3,FALSE))/100</f>
        <v>7.4255973204773298E-2</v>
      </c>
      <c r="K126" s="92">
        <f>(VLOOKUP($A125,'Occupancy Raw Data'!$B$8:$BE$51,'Occupancy Raw Data'!AE$3,FALSE))/100</f>
        <v>9.5498782038855701E-2</v>
      </c>
      <c r="M126" s="89">
        <f>(VLOOKUP($A125,'ADR Raw Data'!$B$6:$BE$49,'ADR Raw Data'!T$1,FALSE))/100</f>
        <v>3.6686614900941099E-2</v>
      </c>
      <c r="N126" s="90">
        <f>(VLOOKUP($A125,'ADR Raw Data'!$B$6:$BE$49,'ADR Raw Data'!U$1,FALSE))/100</f>
        <v>8.1642704242992803E-2</v>
      </c>
      <c r="O126" s="90">
        <f>(VLOOKUP($A125,'ADR Raw Data'!$B$6:$BE$49,'ADR Raw Data'!V$1,FALSE))/100</f>
        <v>3.7385044773444301E-2</v>
      </c>
      <c r="P126" s="90">
        <f>(VLOOKUP($A125,'ADR Raw Data'!$B$6:$BE$49,'ADR Raw Data'!W$1,FALSE))/100</f>
        <v>2.9955858764524203E-2</v>
      </c>
      <c r="Q126" s="90">
        <f>(VLOOKUP($A125,'ADR Raw Data'!$B$6:$BE$49,'ADR Raw Data'!X$1,FALSE))/100</f>
        <v>2.5575134339538098E-2</v>
      </c>
      <c r="R126" s="90">
        <f>(VLOOKUP($A125,'ADR Raw Data'!$B$6:$BE$49,'ADR Raw Data'!Y$1,FALSE))/100</f>
        <v>4.21093734085791E-2</v>
      </c>
      <c r="S126" s="91">
        <f>(VLOOKUP($A125,'ADR Raw Data'!$B$6:$BE$49,'ADR Raw Data'!AA$1,FALSE))/100</f>
        <v>4.4697233060981304E-3</v>
      </c>
      <c r="T126" s="91">
        <f>(VLOOKUP($A125,'ADR Raw Data'!$B$6:$BE$49,'ADR Raw Data'!AB$1,FALSE))/100</f>
        <v>9.4971153901761592E-3</v>
      </c>
      <c r="U126" s="90">
        <f>(VLOOKUP($A125,'ADR Raw Data'!$B$6:$BE$49,'ADR Raw Data'!AC$1,FALSE))/100</f>
        <v>6.7591683917708999E-3</v>
      </c>
      <c r="V126" s="92">
        <f>(VLOOKUP($A125,'ADR Raw Data'!$B$6:$BE$49,'ADR Raw Data'!AE$1,FALSE))/100</f>
        <v>3.1250179335346399E-2</v>
      </c>
      <c r="X126" s="89">
        <f>(VLOOKUP($A125,'RevPAR Raw Data'!$B$6:$BE$43,'RevPAR Raw Data'!T$1,FALSE))/100</f>
        <v>0.13025752626103601</v>
      </c>
      <c r="Y126" s="90">
        <f>(VLOOKUP($A125,'RevPAR Raw Data'!$B$6:$BE$43,'RevPAR Raw Data'!U$1,FALSE))/100</f>
        <v>0.18105164226249598</v>
      </c>
      <c r="Z126" s="90">
        <f>(VLOOKUP($A125,'RevPAR Raw Data'!$B$6:$BE$43,'RevPAR Raw Data'!V$1,FALSE))/100</f>
        <v>0.14644396090303299</v>
      </c>
      <c r="AA126" s="90">
        <f>(VLOOKUP($A125,'RevPAR Raw Data'!$B$6:$BE$43,'RevPAR Raw Data'!W$1,FALSE))/100</f>
        <v>0.13436569379423699</v>
      </c>
      <c r="AB126" s="90">
        <f>(VLOOKUP($A125,'RevPAR Raw Data'!$B$6:$BE$43,'RevPAR Raw Data'!X$1,FALSE))/100</f>
        <v>0.15540300123127601</v>
      </c>
      <c r="AC126" s="90">
        <f>(VLOOKUP($A125,'RevPAR Raw Data'!$B$6:$BE$43,'RevPAR Raw Data'!Y$1,FALSE))/100</f>
        <v>0.150543788072831</v>
      </c>
      <c r="AD126" s="91">
        <f>(VLOOKUP($A125,'RevPAR Raw Data'!$B$6:$BE$43,'RevPAR Raw Data'!AA$1,FALSE))/100</f>
        <v>0.119119773998682</v>
      </c>
      <c r="AE126" s="91">
        <f>(VLOOKUP($A125,'RevPAR Raw Data'!$B$6:$BE$43,'RevPAR Raw Data'!AB$1,FALSE))/100</f>
        <v>4.6192208268330301E-2</v>
      </c>
      <c r="AF126" s="90">
        <f>(VLOOKUP($A125,'RevPAR Raw Data'!$B$6:$BE$43,'RevPAR Raw Data'!AC$1,FALSE))/100</f>
        <v>8.1517050223530105E-2</v>
      </c>
      <c r="AG126" s="92">
        <f>(VLOOKUP($A125,'RevPAR Raw Data'!$B$6:$BE$43,'RevPAR Raw Data'!AE$1,FALSE))/100</f>
        <v>0.12973331543922298</v>
      </c>
    </row>
    <row r="127" spans="1:34"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5">
      <c r="A128" s="116" t="s">
        <v>105</v>
      </c>
      <c r="B128" s="117">
        <f>(VLOOKUP($A128,'Occupancy Raw Data'!$B$8:$BE$45,'Occupancy Raw Data'!G$3,FALSE))/100</f>
        <v>0.41288384512683501</v>
      </c>
      <c r="C128" s="118">
        <f>(VLOOKUP($A128,'Occupancy Raw Data'!$B$8:$BE$45,'Occupancy Raw Data'!H$3,FALSE))/100</f>
        <v>0.65720961281708901</v>
      </c>
      <c r="D128" s="118">
        <f>(VLOOKUP($A128,'Occupancy Raw Data'!$B$8:$BE$45,'Occupancy Raw Data'!I$3,FALSE))/100</f>
        <v>0.84312416555407199</v>
      </c>
      <c r="E128" s="118">
        <f>(VLOOKUP($A128,'Occupancy Raw Data'!$B$8:$BE$45,'Occupancy Raw Data'!J$3,FALSE))/100</f>
        <v>0.80907877169559395</v>
      </c>
      <c r="F128" s="118">
        <f>(VLOOKUP($A128,'Occupancy Raw Data'!$B$8:$BE$45,'Occupancy Raw Data'!K$3,FALSE))/100</f>
        <v>0.71829105473965205</v>
      </c>
      <c r="G128" s="119">
        <f>(VLOOKUP($A128,'Occupancy Raw Data'!$B$8:$BE$45,'Occupancy Raw Data'!L$3,FALSE))/100</f>
        <v>0.68811748998664801</v>
      </c>
      <c r="H128" s="99">
        <f>(VLOOKUP($A128,'Occupancy Raw Data'!$B$8:$BE$45,'Occupancy Raw Data'!N$3,FALSE))/100</f>
        <v>0.71562082777035996</v>
      </c>
      <c r="I128" s="99">
        <f>(VLOOKUP($A128,'Occupancy Raw Data'!$B$8:$BE$45,'Occupancy Raw Data'!O$3,FALSE))/100</f>
        <v>0.75467289719626096</v>
      </c>
      <c r="J128" s="119">
        <f>(VLOOKUP($A128,'Occupancy Raw Data'!$B$8:$BE$45,'Occupancy Raw Data'!P$3,FALSE))/100</f>
        <v>0.73514686248331107</v>
      </c>
      <c r="K128" s="120">
        <f>(VLOOKUP($A128,'Occupancy Raw Data'!$B$8:$BE$45,'Occupancy Raw Data'!R$3,FALSE))/100</f>
        <v>0.70155445355712298</v>
      </c>
      <c r="M128" s="121">
        <f>VLOOKUP($A128,'ADR Raw Data'!$B$6:$BE$43,'ADR Raw Data'!G$1,FALSE)</f>
        <v>161.60238480193999</v>
      </c>
      <c r="N128" s="122">
        <f>VLOOKUP($A128,'ADR Raw Data'!$B$6:$BE$43,'ADR Raw Data'!H$1,FALSE)</f>
        <v>184.73697308278301</v>
      </c>
      <c r="O128" s="122">
        <f>VLOOKUP($A128,'ADR Raw Data'!$B$6:$BE$43,'ADR Raw Data'!I$1,FALSE)</f>
        <v>203.01055819477401</v>
      </c>
      <c r="P128" s="122">
        <f>VLOOKUP($A128,'ADR Raw Data'!$B$6:$BE$43,'ADR Raw Data'!J$1,FALSE)</f>
        <v>206.82568481848099</v>
      </c>
      <c r="Q128" s="122">
        <f>VLOOKUP($A128,'ADR Raw Data'!$B$6:$BE$43,'ADR Raw Data'!K$1,FALSE)</f>
        <v>175.95412174721099</v>
      </c>
      <c r="R128" s="123">
        <f>VLOOKUP($A128,'ADR Raw Data'!$B$6:$BE$43,'ADR Raw Data'!L$1,FALSE)</f>
        <v>189.79944218083</v>
      </c>
      <c r="S128" s="122">
        <f>VLOOKUP($A128,'ADR Raw Data'!$B$6:$BE$43,'ADR Raw Data'!N$1,FALSE)</f>
        <v>181.76077891790999</v>
      </c>
      <c r="T128" s="122">
        <f>VLOOKUP($A128,'ADR Raw Data'!$B$6:$BE$43,'ADR Raw Data'!O$1,FALSE)</f>
        <v>182.08460415745199</v>
      </c>
      <c r="U128" s="123">
        <f>VLOOKUP($A128,'ADR Raw Data'!$B$6:$BE$43,'ADR Raw Data'!P$1,FALSE)</f>
        <v>181.92699205448301</v>
      </c>
      <c r="V128" s="124">
        <f>VLOOKUP($A128,'ADR Raw Data'!$B$6:$BE$43,'ADR Raw Data'!R$1,FALSE)</f>
        <v>187.44246924488499</v>
      </c>
      <c r="X128" s="121">
        <f>VLOOKUP($A128,'RevPAR Raw Data'!$B$6:$BE$43,'RevPAR Raw Data'!G$1,FALSE)</f>
        <v>66.723014018691501</v>
      </c>
      <c r="Y128" s="122">
        <f>VLOOKUP($A128,'RevPAR Raw Data'!$B$6:$BE$43,'RevPAR Raw Data'!H$1,FALSE)</f>
        <v>121.410914552736</v>
      </c>
      <c r="Z128" s="122">
        <f>VLOOKUP($A128,'RevPAR Raw Data'!$B$6:$BE$43,'RevPAR Raw Data'!I$1,FALSE)</f>
        <v>171.16310747663499</v>
      </c>
      <c r="AA128" s="122">
        <f>VLOOKUP($A128,'RevPAR Raw Data'!$B$6:$BE$43,'RevPAR Raw Data'!J$1,FALSE)</f>
        <v>167.33827102803701</v>
      </c>
      <c r="AB128" s="122">
        <f>VLOOKUP($A128,'RevPAR Raw Data'!$B$6:$BE$43,'RevPAR Raw Data'!K$1,FALSE)</f>
        <v>126.386271695594</v>
      </c>
      <c r="AC128" s="123">
        <f>VLOOKUP($A128,'RevPAR Raw Data'!$B$6:$BE$43,'RevPAR Raw Data'!L$1,FALSE)</f>
        <v>130.60431575433901</v>
      </c>
      <c r="AD128" s="122">
        <f>VLOOKUP($A128,'RevPAR Raw Data'!$B$6:$BE$43,'RevPAR Raw Data'!N$1,FALSE)</f>
        <v>130.07179906542001</v>
      </c>
      <c r="AE128" s="122">
        <f>VLOOKUP($A128,'RevPAR Raw Data'!$B$6:$BE$43,'RevPAR Raw Data'!O$1,FALSE)</f>
        <v>137.41431575433899</v>
      </c>
      <c r="AF128" s="123">
        <f>VLOOKUP($A128,'RevPAR Raw Data'!$B$6:$BE$43,'RevPAR Raw Data'!P$1,FALSE)</f>
        <v>133.74305740987899</v>
      </c>
      <c r="AG128" s="124">
        <f>VLOOKUP($A128,'RevPAR Raw Data'!$B$6:$BE$43,'RevPAR Raw Data'!R$1,FALSE)</f>
        <v>131.50109908449301</v>
      </c>
    </row>
    <row r="129" spans="1:33" x14ac:dyDescent="0.25">
      <c r="A129" s="101" t="s">
        <v>121</v>
      </c>
      <c r="B129" s="89">
        <f>(VLOOKUP($A128,'Occupancy Raw Data'!$B$8:$BE$51,'Occupancy Raw Data'!T$3,FALSE))/100</f>
        <v>-8.8141025641025605E-3</v>
      </c>
      <c r="C129" s="90">
        <f>(VLOOKUP($A128,'Occupancy Raw Data'!$B$8:$BE$51,'Occupancy Raw Data'!U$3,FALSE))/100</f>
        <v>3.90501319261213E-2</v>
      </c>
      <c r="D129" s="90">
        <f>(VLOOKUP($A128,'Occupancy Raw Data'!$B$8:$BE$51,'Occupancy Raw Data'!V$3,FALSE))/100</f>
        <v>0.22919708029197</v>
      </c>
      <c r="E129" s="90">
        <f>(VLOOKUP($A128,'Occupancy Raw Data'!$B$8:$BE$51,'Occupancy Raw Data'!W$3,FALSE))/100</f>
        <v>0.394706559263521</v>
      </c>
      <c r="F129" s="90">
        <f>(VLOOKUP($A128,'Occupancy Raw Data'!$B$8:$BE$51,'Occupancy Raw Data'!X$3,FALSE))/100</f>
        <v>0.33997509339974996</v>
      </c>
      <c r="G129" s="90">
        <f>(VLOOKUP($A128,'Occupancy Raw Data'!$B$8:$BE$51,'Occupancy Raw Data'!Y$3,FALSE))/100</f>
        <v>0.206743151486771</v>
      </c>
      <c r="H129" s="91">
        <f>(VLOOKUP($A128,'Occupancy Raw Data'!$B$8:$BE$51,'Occupancy Raw Data'!AA$3,FALSE))/100</f>
        <v>7.2000000000000008E-2</v>
      </c>
      <c r="I129" s="91">
        <f>(VLOOKUP($A128,'Occupancy Raw Data'!$B$8:$BE$51,'Occupancy Raw Data'!AB$3,FALSE))/100</f>
        <v>1.11806797853309E-2</v>
      </c>
      <c r="J129" s="90">
        <f>(VLOOKUP($A128,'Occupancy Raw Data'!$B$8:$BE$51,'Occupancy Raw Data'!AC$3,FALSE))/100</f>
        <v>3.9896128423040599E-2</v>
      </c>
      <c r="K129" s="92">
        <f>(VLOOKUP($A128,'Occupancy Raw Data'!$B$8:$BE$51,'Occupancy Raw Data'!AE$3,FALSE))/100</f>
        <v>0.15143214900610402</v>
      </c>
      <c r="M129" s="89">
        <f>(VLOOKUP($A128,'ADR Raw Data'!$B$6:$BE$49,'ADR Raw Data'!T$1,FALSE))/100</f>
        <v>-3.0590199371299202E-2</v>
      </c>
      <c r="N129" s="90">
        <f>(VLOOKUP($A128,'ADR Raw Data'!$B$6:$BE$49,'ADR Raw Data'!U$1,FALSE))/100</f>
        <v>0.10420941070153</v>
      </c>
      <c r="O129" s="90">
        <f>(VLOOKUP($A128,'ADR Raw Data'!$B$6:$BE$49,'ADR Raw Data'!V$1,FALSE))/100</f>
        <v>0.14891490749827802</v>
      </c>
      <c r="P129" s="90">
        <f>(VLOOKUP($A128,'ADR Raw Data'!$B$6:$BE$49,'ADR Raw Data'!W$1,FALSE))/100</f>
        <v>0.188188005856605</v>
      </c>
      <c r="Q129" s="90">
        <f>(VLOOKUP($A128,'ADR Raw Data'!$B$6:$BE$49,'ADR Raw Data'!X$1,FALSE))/100</f>
        <v>4.5231001723231003E-2</v>
      </c>
      <c r="R129" s="90">
        <f>(VLOOKUP($A128,'ADR Raw Data'!$B$6:$BE$49,'ADR Raw Data'!Y$1,FALSE))/100</f>
        <v>0.109635818676838</v>
      </c>
      <c r="S129" s="91">
        <f>(VLOOKUP($A128,'ADR Raw Data'!$B$6:$BE$49,'ADR Raw Data'!AA$1,FALSE))/100</f>
        <v>1.0356155788683E-2</v>
      </c>
      <c r="T129" s="91">
        <f>(VLOOKUP($A128,'ADR Raw Data'!$B$6:$BE$49,'ADR Raw Data'!AB$1,FALSE))/100</f>
        <v>-6.4630816964388396E-2</v>
      </c>
      <c r="U129" s="90">
        <f>(VLOOKUP($A128,'ADR Raw Data'!$B$6:$BE$49,'ADR Raw Data'!AC$1,FALSE))/100</f>
        <v>-3.07218252425327E-2</v>
      </c>
      <c r="V129" s="92">
        <f>(VLOOKUP($A128,'ADR Raw Data'!$B$6:$BE$49,'ADR Raw Data'!AE$1,FALSE))/100</f>
        <v>6.1605444986180702E-2</v>
      </c>
      <c r="X129" s="89">
        <f>(VLOOKUP($A128,'RevPAR Raw Data'!$B$6:$BE$43,'RevPAR Raw Data'!T$1,FALSE))/100</f>
        <v>-3.91346767806868E-2</v>
      </c>
      <c r="Y129" s="90">
        <f>(VLOOKUP($A128,'RevPAR Raw Data'!$B$6:$BE$43,'RevPAR Raw Data'!U$1,FALSE))/100</f>
        <v>0.14732893386349</v>
      </c>
      <c r="Z129" s="90">
        <f>(VLOOKUP($A128,'RevPAR Raw Data'!$B$6:$BE$43,'RevPAR Raw Data'!V$1,FALSE))/100</f>
        <v>0.412242849800803</v>
      </c>
      <c r="AA129" s="90">
        <f>(VLOOKUP($A128,'RevPAR Raw Data'!$B$6:$BE$43,'RevPAR Raw Data'!W$1,FALSE))/100</f>
        <v>0.65717360540645098</v>
      </c>
      <c r="AB129" s="90">
        <f>(VLOOKUP($A128,'RevPAR Raw Data'!$B$6:$BE$43,'RevPAR Raw Data'!X$1,FALSE))/100</f>
        <v>0.40058350915840102</v>
      </c>
      <c r="AC129" s="90">
        <f>(VLOOKUP($A128,'RevPAR Raw Data'!$B$6:$BE$43,'RevPAR Raw Data'!Y$1,FALSE))/100</f>
        <v>0.33904542483269096</v>
      </c>
      <c r="AD129" s="91">
        <f>(VLOOKUP($A128,'RevPAR Raw Data'!$B$6:$BE$43,'RevPAR Raw Data'!AA$1,FALSE))/100</f>
        <v>8.3101799005468213E-2</v>
      </c>
      <c r="AE129" s="91">
        <f>(VLOOKUP($A128,'RevPAR Raw Data'!$B$6:$BE$43,'RevPAR Raw Data'!AB$1,FALSE))/100</f>
        <v>-5.4172753647800602E-2</v>
      </c>
      <c r="AF129" s="90">
        <f>(VLOOKUP($A128,'RevPAR Raw Data'!$B$6:$BE$43,'RevPAR Raw Data'!AC$1,FALSE))/100</f>
        <v>7.9486212952415303E-3</v>
      </c>
      <c r="AG129" s="92">
        <f>(VLOOKUP($A128,'RevPAR Raw Data'!$B$6:$BE$43,'RevPAR Raw Data'!AE$1,FALSE))/100</f>
        <v>0.22236663891701902</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Data'!G$3,FALSE))/100</f>
        <v>0.46435121503897198</v>
      </c>
      <c r="C131" s="118">
        <f>(VLOOKUP($A131,'Occupancy Raw Data'!$B$8:$BE$45,'Occupancy Raw Data'!H$3,FALSE))/100</f>
        <v>0.63480055020632697</v>
      </c>
      <c r="D131" s="118">
        <f>(VLOOKUP($A131,'Occupancy Raw Data'!$B$8:$BE$45,'Occupancy Raw Data'!I$3,FALSE))/100</f>
        <v>0.71893626776707908</v>
      </c>
      <c r="E131" s="118">
        <f>(VLOOKUP($A131,'Occupancy Raw Data'!$B$8:$BE$45,'Occupancy Raw Data'!J$3,FALSE))/100</f>
        <v>0.71240256762952692</v>
      </c>
      <c r="F131" s="118">
        <f>(VLOOKUP($A131,'Occupancy Raw Data'!$B$8:$BE$45,'Occupancy Raw Data'!K$3,FALSE))/100</f>
        <v>0.63525905547913797</v>
      </c>
      <c r="G131" s="119">
        <f>(VLOOKUP($A131,'Occupancy Raw Data'!$B$8:$BE$45,'Occupancy Raw Data'!L$3,FALSE))/100</f>
        <v>0.63314993122420904</v>
      </c>
      <c r="H131" s="99">
        <f>(VLOOKUP($A131,'Occupancy Raw Data'!$B$8:$BE$45,'Occupancy Raw Data'!N$3,FALSE))/100</f>
        <v>0.69750114626318194</v>
      </c>
      <c r="I131" s="99">
        <f>(VLOOKUP($A131,'Occupancy Raw Data'!$B$8:$BE$45,'Occupancy Raw Data'!O$3,FALSE))/100</f>
        <v>0.74977074736359395</v>
      </c>
      <c r="J131" s="119">
        <f>(VLOOKUP($A131,'Occupancy Raw Data'!$B$8:$BE$45,'Occupancy Raw Data'!P$3,FALSE))/100</f>
        <v>0.72363594681338794</v>
      </c>
      <c r="K131" s="120">
        <f>(VLOOKUP($A131,'Occupancy Raw Data'!$B$8:$BE$45,'Occupancy Raw Data'!R$3,FALSE))/100</f>
        <v>0.65900307853540296</v>
      </c>
      <c r="M131" s="121">
        <f>VLOOKUP($A131,'ADR Raw Data'!$B$6:$BE$43,'ADR Raw Data'!G$1,FALSE)</f>
        <v>93.735302394470494</v>
      </c>
      <c r="N131" s="122">
        <f>VLOOKUP($A131,'ADR Raw Data'!$B$6:$BE$43,'ADR Raw Data'!H$1,FALSE)</f>
        <v>107.511435536294</v>
      </c>
      <c r="O131" s="122">
        <f>VLOOKUP($A131,'ADR Raw Data'!$B$6:$BE$43,'ADR Raw Data'!I$1,FALSE)</f>
        <v>113.019952168367</v>
      </c>
      <c r="P131" s="122">
        <f>VLOOKUP($A131,'ADR Raw Data'!$B$6:$BE$43,'ADR Raw Data'!J$1,FALSE)</f>
        <v>112.485917940466</v>
      </c>
      <c r="Q131" s="122">
        <f>VLOOKUP($A131,'ADR Raw Data'!$B$6:$BE$43,'ADR Raw Data'!K$1,FALSE)</f>
        <v>107.085931071815</v>
      </c>
      <c r="R131" s="123">
        <f>VLOOKUP($A131,'ADR Raw Data'!$B$6:$BE$43,'ADR Raw Data'!L$1,FALSE)</f>
        <v>107.775776305308</v>
      </c>
      <c r="S131" s="122">
        <f>VLOOKUP($A131,'ADR Raw Data'!$B$6:$BE$43,'ADR Raw Data'!N$1,FALSE)</f>
        <v>115.129898110106</v>
      </c>
      <c r="T131" s="122">
        <f>VLOOKUP($A131,'ADR Raw Data'!$B$6:$BE$43,'ADR Raw Data'!O$1,FALSE)</f>
        <v>118.22907047852</v>
      </c>
      <c r="U131" s="123">
        <f>VLOOKUP($A131,'ADR Raw Data'!$B$6:$BE$43,'ADR Raw Data'!P$1,FALSE)</f>
        <v>116.73544907334001</v>
      </c>
      <c r="V131" s="124">
        <f>VLOOKUP($A131,'ADR Raw Data'!$B$6:$BE$43,'ADR Raw Data'!R$1,FALSE)</f>
        <v>110.58675007454499</v>
      </c>
      <c r="X131" s="121">
        <f>VLOOKUP($A131,'RevPAR Raw Data'!$B$6:$BE$43,'RevPAR Raw Data'!G$1,FALSE)</f>
        <v>43.526101558917901</v>
      </c>
      <c r="Y131" s="122">
        <f>VLOOKUP($A131,'RevPAR Raw Data'!$B$6:$BE$43,'RevPAR Raw Data'!H$1,FALSE)</f>
        <v>68.248318431911898</v>
      </c>
      <c r="Z131" s="122">
        <f>VLOOKUP($A131,'RevPAR Raw Data'!$B$6:$BE$43,'RevPAR Raw Data'!I$1,FALSE)</f>
        <v>81.254142595139797</v>
      </c>
      <c r="AA131" s="122">
        <f>VLOOKUP($A131,'RevPAR Raw Data'!$B$6:$BE$43,'RevPAR Raw Data'!J$1,FALSE)</f>
        <v>80.135256762952693</v>
      </c>
      <c r="AB131" s="122">
        <f>VLOOKUP($A131,'RevPAR Raw Data'!$B$6:$BE$43,'RevPAR Raw Data'!K$1,FALSE)</f>
        <v>68.027307427785402</v>
      </c>
      <c r="AC131" s="123">
        <f>VLOOKUP($A131,'RevPAR Raw Data'!$B$6:$BE$43,'RevPAR Raw Data'!L$1,FALSE)</f>
        <v>68.238225355341498</v>
      </c>
      <c r="AD131" s="122">
        <f>VLOOKUP($A131,'RevPAR Raw Data'!$B$6:$BE$43,'RevPAR Raw Data'!N$1,FALSE)</f>
        <v>80.303235900962804</v>
      </c>
      <c r="AE131" s="122">
        <f>VLOOKUP($A131,'RevPAR Raw Data'!$B$6:$BE$43,'RevPAR Raw Data'!O$1,FALSE)</f>
        <v>88.644698532783096</v>
      </c>
      <c r="AF131" s="123">
        <f>VLOOKUP($A131,'RevPAR Raw Data'!$B$6:$BE$43,'RevPAR Raw Data'!P$1,FALSE)</f>
        <v>84.473967216872893</v>
      </c>
      <c r="AG131" s="124">
        <f>VLOOKUP($A131,'RevPAR Raw Data'!$B$6:$BE$43,'RevPAR Raw Data'!R$1,FALSE)</f>
        <v>72.877008744350505</v>
      </c>
    </row>
    <row r="132" spans="1:33" x14ac:dyDescent="0.25">
      <c r="A132" s="101" t="s">
        <v>121</v>
      </c>
      <c r="B132" s="89">
        <f>(VLOOKUP($A131,'Occupancy Raw Data'!$B$8:$BE$51,'Occupancy Raw Data'!T$3,FALSE))/100</f>
        <v>0.10435986113840301</v>
      </c>
      <c r="C132" s="90">
        <f>(VLOOKUP($A131,'Occupancy Raw Data'!$B$8:$BE$51,'Occupancy Raw Data'!U$3,FALSE))/100</f>
        <v>0.120457968599972</v>
      </c>
      <c r="D132" s="90">
        <f>(VLOOKUP($A131,'Occupancy Raw Data'!$B$8:$BE$51,'Occupancy Raw Data'!V$3,FALSE))/100</f>
        <v>0.124680603813788</v>
      </c>
      <c r="E132" s="90">
        <f>(VLOOKUP($A131,'Occupancy Raw Data'!$B$8:$BE$51,'Occupancy Raw Data'!W$3,FALSE))/100</f>
        <v>0.16503712631594999</v>
      </c>
      <c r="F132" s="90">
        <f>(VLOOKUP($A131,'Occupancy Raw Data'!$B$8:$BE$51,'Occupancy Raw Data'!X$3,FALSE))/100</f>
        <v>0.10787688619491799</v>
      </c>
      <c r="G132" s="90">
        <f>(VLOOKUP($A131,'Occupancy Raw Data'!$B$8:$BE$51,'Occupancy Raw Data'!Y$3,FALSE))/100</f>
        <v>0.12614103151929801</v>
      </c>
      <c r="H132" s="91">
        <f>(VLOOKUP($A131,'Occupancy Raw Data'!$B$8:$BE$51,'Occupancy Raw Data'!AA$3,FALSE))/100</f>
        <v>9.0371118343286708E-3</v>
      </c>
      <c r="I132" s="91">
        <f>(VLOOKUP($A131,'Occupancy Raw Data'!$B$8:$BE$51,'Occupancy Raw Data'!AB$3,FALSE))/100</f>
        <v>-6.4163787516184997E-2</v>
      </c>
      <c r="J132" s="90">
        <f>(VLOOKUP($A131,'Occupancy Raw Data'!$B$8:$BE$51,'Occupancy Raw Data'!AC$3,FALSE))/100</f>
        <v>-3.0259096631305601E-2</v>
      </c>
      <c r="K132" s="92">
        <f>(VLOOKUP($A131,'Occupancy Raw Data'!$B$8:$BE$51,'Occupancy Raw Data'!AE$3,FALSE))/100</f>
        <v>7.1903285043152992E-2</v>
      </c>
      <c r="M132" s="89">
        <f>(VLOOKUP($A131,'ADR Raw Data'!$B$6:$BE$49,'ADR Raw Data'!T$1,FALSE))/100</f>
        <v>2.3439457675289098E-3</v>
      </c>
      <c r="N132" s="90">
        <f>(VLOOKUP($A131,'ADR Raw Data'!$B$6:$BE$49,'ADR Raw Data'!U$1,FALSE))/100</f>
        <v>4.0481500597306201E-2</v>
      </c>
      <c r="O132" s="90">
        <f>(VLOOKUP($A131,'ADR Raw Data'!$B$6:$BE$49,'ADR Raw Data'!V$1,FALSE))/100</f>
        <v>8.7895139555912404E-3</v>
      </c>
      <c r="P132" s="90">
        <f>(VLOOKUP($A131,'ADR Raw Data'!$B$6:$BE$49,'ADR Raw Data'!W$1,FALSE))/100</f>
        <v>2.03819143518526E-2</v>
      </c>
      <c r="Q132" s="90">
        <f>(VLOOKUP($A131,'ADR Raw Data'!$B$6:$BE$49,'ADR Raw Data'!X$1,FALSE))/100</f>
        <v>2.1530373063952401E-2</v>
      </c>
      <c r="R132" s="90">
        <f>(VLOOKUP($A131,'ADR Raw Data'!$B$6:$BE$49,'ADR Raw Data'!Y$1,FALSE))/100</f>
        <v>2.0121627834917399E-2</v>
      </c>
      <c r="S132" s="91">
        <f>(VLOOKUP($A131,'ADR Raw Data'!$B$6:$BE$49,'ADR Raw Data'!AA$1,FALSE))/100</f>
        <v>-5.2804524002539502E-2</v>
      </c>
      <c r="T132" s="91">
        <f>(VLOOKUP($A131,'ADR Raw Data'!$B$6:$BE$49,'ADR Raw Data'!AB$1,FALSE))/100</f>
        <v>-7.2381070418537294E-2</v>
      </c>
      <c r="U132" s="90">
        <f>(VLOOKUP($A131,'ADR Raw Data'!$B$6:$BE$49,'ADR Raw Data'!AC$1,FALSE))/100</f>
        <v>-6.4010641564498497E-2</v>
      </c>
      <c r="V132" s="92">
        <f>(VLOOKUP($A131,'ADR Raw Data'!$B$6:$BE$49,'ADR Raw Data'!AE$1,FALSE))/100</f>
        <v>-1.49295544070197E-2</v>
      </c>
      <c r="X132" s="89">
        <f>(VLOOKUP($A131,'RevPAR Raw Data'!$B$6:$BE$43,'RevPAR Raw Data'!T$1,FALSE))/100</f>
        <v>0.106948420760747</v>
      </c>
      <c r="Y132" s="90">
        <f>(VLOOKUP($A131,'RevPAR Raw Data'!$B$6:$BE$43,'RevPAR Raw Data'!U$1,FALSE))/100</f>
        <v>0.16581578852510798</v>
      </c>
      <c r="Z132" s="90">
        <f>(VLOOKUP($A131,'RevPAR Raw Data'!$B$6:$BE$43,'RevPAR Raw Data'!V$1,FALSE))/100</f>
        <v>0.134565999676592</v>
      </c>
      <c r="AA132" s="90">
        <f>(VLOOKUP($A131,'RevPAR Raw Data'!$B$6:$BE$43,'RevPAR Raw Data'!W$1,FALSE))/100</f>
        <v>0.18878281324124999</v>
      </c>
      <c r="AB132" s="90">
        <f>(VLOOKUP($A131,'RevPAR Raw Data'!$B$6:$BE$43,'RevPAR Raw Data'!X$1,FALSE))/100</f>
        <v>0.131729888863624</v>
      </c>
      <c r="AC132" s="90">
        <f>(VLOOKUP($A131,'RevPAR Raw Data'!$B$6:$BE$43,'RevPAR Raw Data'!Y$1,FALSE))/100</f>
        <v>0.148800822245159</v>
      </c>
      <c r="AD132" s="91">
        <f>(VLOOKUP($A131,'RevPAR Raw Data'!$B$6:$BE$43,'RevPAR Raw Data'!AA$1,FALSE))/100</f>
        <v>-4.4244612556980298E-2</v>
      </c>
      <c r="AE132" s="91">
        <f>(VLOOKUP($A131,'RevPAR Raw Data'!$B$6:$BE$43,'RevPAR Raw Data'!AB$1,FALSE))/100</f>
        <v>-0.13190061431219299</v>
      </c>
      <c r="AF132" s="90">
        <f>(VLOOKUP($A131,'RevPAR Raw Data'!$B$6:$BE$43,'RevPAR Raw Data'!AC$1,FALSE))/100</f>
        <v>-9.2332834007272199E-2</v>
      </c>
      <c r="AG132" s="92">
        <f>(VLOOKUP($A131,'RevPAR Raw Data'!$B$6:$BE$43,'RevPAR Raw Data'!AE$1,FALSE))/100</f>
        <v>5.5900246630038002E-2</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Data'!G$3,FALSE))/100</f>
        <v>0.495444191343963</v>
      </c>
      <c r="C134" s="118">
        <f>(VLOOKUP($A134,'Occupancy Raw Data'!$B$8:$BE$45,'Occupancy Raw Data'!H$3,FALSE))/100</f>
        <v>0.56520501138952095</v>
      </c>
      <c r="D134" s="118">
        <f>(VLOOKUP($A134,'Occupancy Raw Data'!$B$8:$BE$45,'Occupancy Raw Data'!I$3,FALSE))/100</f>
        <v>0.62585421412300601</v>
      </c>
      <c r="E134" s="118">
        <f>(VLOOKUP($A134,'Occupancy Raw Data'!$B$8:$BE$45,'Occupancy Raw Data'!J$3,FALSE))/100</f>
        <v>0.62015945330296096</v>
      </c>
      <c r="F134" s="118">
        <f>(VLOOKUP($A134,'Occupancy Raw Data'!$B$8:$BE$45,'Occupancy Raw Data'!K$3,FALSE))/100</f>
        <v>0.61545039908779897</v>
      </c>
      <c r="G134" s="119">
        <f>(VLOOKUP($A134,'Occupancy Raw Data'!$B$8:$BE$45,'Occupancy Raw Data'!L$3,FALSE))/100</f>
        <v>0.58441558441558394</v>
      </c>
      <c r="H134" s="99">
        <f>(VLOOKUP($A134,'Occupancy Raw Data'!$B$8:$BE$45,'Occupancy Raw Data'!N$3,FALSE))/100</f>
        <v>0.671037628278221</v>
      </c>
      <c r="I134" s="99">
        <f>(VLOOKUP($A134,'Occupancy Raw Data'!$B$8:$BE$45,'Occupancy Raw Data'!O$3,FALSE))/100</f>
        <v>0.69897377423033002</v>
      </c>
      <c r="J134" s="119">
        <f>(VLOOKUP($A134,'Occupancy Raw Data'!$B$8:$BE$45,'Occupancy Raw Data'!P$3,FALSE))/100</f>
        <v>0.68500570125427496</v>
      </c>
      <c r="K134" s="120">
        <f>(VLOOKUP($A134,'Occupancy Raw Data'!$B$8:$BE$45,'Occupancy Raw Data'!R$3,FALSE))/100</f>
        <v>0.61313690379293495</v>
      </c>
      <c r="M134" s="121">
        <f>VLOOKUP($A134,'ADR Raw Data'!$B$6:$BE$43,'ADR Raw Data'!G$1,FALSE)</f>
        <v>86.149620747126406</v>
      </c>
      <c r="N134" s="122">
        <f>VLOOKUP($A134,'ADR Raw Data'!$B$6:$BE$43,'ADR Raw Data'!H$1,FALSE)</f>
        <v>85.832117229219094</v>
      </c>
      <c r="O134" s="122">
        <f>VLOOKUP($A134,'ADR Raw Data'!$B$6:$BE$43,'ADR Raw Data'!I$1,FALSE)</f>
        <v>89.7994594176524</v>
      </c>
      <c r="P134" s="122">
        <f>VLOOKUP($A134,'ADR Raw Data'!$B$6:$BE$43,'ADR Raw Data'!J$1,FALSE)</f>
        <v>88.406395867768495</v>
      </c>
      <c r="Q134" s="122">
        <f>VLOOKUP($A134,'ADR Raw Data'!$B$6:$BE$43,'ADR Raw Data'!K$1,FALSE)</f>
        <v>87.063529735988794</v>
      </c>
      <c r="R134" s="123">
        <f>VLOOKUP($A134,'ADR Raw Data'!$B$6:$BE$43,'ADR Raw Data'!L$1,FALSE)</f>
        <v>87.541481042884897</v>
      </c>
      <c r="S134" s="122">
        <f>VLOOKUP($A134,'ADR Raw Data'!$B$6:$BE$43,'ADR Raw Data'!N$1,FALSE)</f>
        <v>98.560110577740005</v>
      </c>
      <c r="T134" s="122">
        <f>VLOOKUP($A134,'ADR Raw Data'!$B$6:$BE$43,'ADR Raw Data'!O$1,FALSE)</f>
        <v>101.196742251223</v>
      </c>
      <c r="U134" s="123">
        <f>VLOOKUP($A134,'ADR Raw Data'!$B$6:$BE$43,'ADR Raw Data'!P$1,FALSE)</f>
        <v>99.905308426966201</v>
      </c>
      <c r="V134" s="124">
        <f>VLOOKUP($A134,'ADR Raw Data'!$B$6:$BE$43,'ADR Raw Data'!R$1,FALSE)</f>
        <v>91.485497663613401</v>
      </c>
      <c r="X134" s="121">
        <f>VLOOKUP($A134,'RevPAR Raw Data'!$B$6:$BE$43,'RevPAR Raw Data'!G$1,FALSE)</f>
        <v>42.682329185649202</v>
      </c>
      <c r="Y134" s="122">
        <f>VLOOKUP($A134,'RevPAR Raw Data'!$B$6:$BE$43,'RevPAR Raw Data'!H$1,FALSE)</f>
        <v>48.512742796127498</v>
      </c>
      <c r="Z134" s="122">
        <f>VLOOKUP($A134,'RevPAR Raw Data'!$B$6:$BE$43,'RevPAR Raw Data'!I$1,FALSE)</f>
        <v>56.201370102505599</v>
      </c>
      <c r="AA134" s="122">
        <f>VLOOKUP($A134,'RevPAR Raw Data'!$B$6:$BE$43,'RevPAR Raw Data'!J$1,FALSE)</f>
        <v>54.826062129840501</v>
      </c>
      <c r="AB134" s="122">
        <f>VLOOKUP($A134,'RevPAR Raw Data'!$B$6:$BE$43,'RevPAR Raw Data'!K$1,FALSE)</f>
        <v>53.583284122006802</v>
      </c>
      <c r="AC134" s="123">
        <f>VLOOKUP($A134,'RevPAR Raw Data'!$B$6:$BE$43,'RevPAR Raw Data'!L$1,FALSE)</f>
        <v>51.160605804283399</v>
      </c>
      <c r="AD134" s="122">
        <f>VLOOKUP($A134,'RevPAR Raw Data'!$B$6:$BE$43,'RevPAR Raw Data'!N$1,FALSE)</f>
        <v>66.137542844925804</v>
      </c>
      <c r="AE134" s="122">
        <f>VLOOKUP($A134,'RevPAR Raw Data'!$B$6:$BE$43,'RevPAR Raw Data'!O$1,FALSE)</f>
        <v>70.7338688711516</v>
      </c>
      <c r="AF134" s="123">
        <f>VLOOKUP($A134,'RevPAR Raw Data'!$B$6:$BE$43,'RevPAR Raw Data'!P$1,FALSE)</f>
        <v>68.435705858038702</v>
      </c>
      <c r="AG134" s="124">
        <f>VLOOKUP($A134,'RevPAR Raw Data'!$B$6:$BE$43,'RevPAR Raw Data'!R$1,FALSE)</f>
        <v>56.0931347794237</v>
      </c>
    </row>
    <row r="135" spans="1:33" ht="16" thickBot="1" x14ac:dyDescent="0.3">
      <c r="A135" s="105" t="s">
        <v>121</v>
      </c>
      <c r="B135" s="95">
        <f>(VLOOKUP($A134,'Occupancy Raw Data'!$B$8:$BE$51,'Occupancy Raw Data'!T$3,FALSE))/100</f>
        <v>0.12258064516129</v>
      </c>
      <c r="C135" s="96">
        <f>(VLOOKUP($A134,'Occupancy Raw Data'!$B$8:$BE$51,'Occupancy Raw Data'!U$3,FALSE))/100</f>
        <v>5.5851063829787204E-2</v>
      </c>
      <c r="D135" s="96">
        <f>(VLOOKUP($A134,'Occupancy Raw Data'!$B$8:$BE$51,'Occupancy Raw Data'!V$3,FALSE))/100</f>
        <v>9.7902097902097904E-2</v>
      </c>
      <c r="E135" s="96">
        <f>(VLOOKUP($A134,'Occupancy Raw Data'!$B$8:$BE$51,'Occupancy Raw Data'!W$3,FALSE))/100</f>
        <v>3.6649214659685798E-2</v>
      </c>
      <c r="F135" s="96">
        <f>(VLOOKUP($A134,'Occupancy Raw Data'!$B$8:$BE$51,'Occupancy Raw Data'!X$3,FALSE))/100</f>
        <v>0.10560705964007701</v>
      </c>
      <c r="G135" s="96">
        <f>(VLOOKUP($A134,'Occupancy Raw Data'!$B$8:$BE$51,'Occupancy Raw Data'!Y$3,FALSE))/100</f>
        <v>8.161231685683619E-2</v>
      </c>
      <c r="H135" s="97">
        <f>(VLOOKUP($A134,'Occupancy Raw Data'!$B$8:$BE$51,'Occupancy Raw Data'!AA$3,FALSE))/100</f>
        <v>-3.0171131476085199E-2</v>
      </c>
      <c r="I135" s="97">
        <f>(VLOOKUP($A134,'Occupancy Raw Data'!$B$8:$BE$51,'Occupancy Raw Data'!AB$3,FALSE))/100</f>
        <v>-0.12014484046705301</v>
      </c>
      <c r="J135" s="96">
        <f>(VLOOKUP($A134,'Occupancy Raw Data'!$B$8:$BE$51,'Occupancy Raw Data'!AC$3,FALSE))/100</f>
        <v>-7.8260527660912904E-2</v>
      </c>
      <c r="K135" s="98">
        <f>(VLOOKUP($A134,'Occupancy Raw Data'!$B$8:$BE$51,'Occupancy Raw Data'!AE$3,FALSE))/100</f>
        <v>2.4840742646553903E-2</v>
      </c>
      <c r="M135" s="95">
        <f>(VLOOKUP($A134,'ADR Raw Data'!$B$6:$BE$49,'ADR Raw Data'!T$1,FALSE))/100</f>
        <v>4.55508592373806E-2</v>
      </c>
      <c r="N135" s="96">
        <f>(VLOOKUP($A134,'ADR Raw Data'!$B$6:$BE$49,'ADR Raw Data'!U$1,FALSE))/100</f>
        <v>-2.0278846225861701E-2</v>
      </c>
      <c r="O135" s="96">
        <f>(VLOOKUP($A134,'ADR Raw Data'!$B$6:$BE$49,'ADR Raw Data'!V$1,FALSE))/100</f>
        <v>1.7635119294693202E-2</v>
      </c>
      <c r="P135" s="96">
        <f>(VLOOKUP($A134,'ADR Raw Data'!$B$6:$BE$49,'ADR Raw Data'!W$1,FALSE))/100</f>
        <v>-1.6834159526239602E-2</v>
      </c>
      <c r="Q135" s="96">
        <f>(VLOOKUP($A134,'ADR Raw Data'!$B$6:$BE$49,'ADR Raw Data'!X$1,FALSE))/100</f>
        <v>-1.8440317892566699E-2</v>
      </c>
      <c r="R135" s="96">
        <f>(VLOOKUP($A134,'ADR Raw Data'!$B$6:$BE$49,'ADR Raw Data'!Y$1,FALSE))/100</f>
        <v>-9.8307678240148392E-4</v>
      </c>
      <c r="S135" s="97">
        <f>(VLOOKUP($A134,'ADR Raw Data'!$B$6:$BE$49,'ADR Raw Data'!AA$1,FALSE))/100</f>
        <v>-5.5522848448904198E-2</v>
      </c>
      <c r="T135" s="97">
        <f>(VLOOKUP($A134,'ADR Raw Data'!$B$6:$BE$49,'ADR Raw Data'!AB$1,FALSE))/100</f>
        <v>-8.2399996166457004E-2</v>
      </c>
      <c r="U135" s="96">
        <f>(VLOOKUP($A134,'ADR Raw Data'!$B$6:$BE$49,'ADR Raw Data'!AC$1,FALSE))/100</f>
        <v>-7.08525872476133E-2</v>
      </c>
      <c r="V135" s="98">
        <f>(VLOOKUP($A134,'ADR Raw Data'!$B$6:$BE$49,'ADR Raw Data'!AE$1,FALSE))/100</f>
        <v>-3.3830778923245701E-2</v>
      </c>
      <c r="X135" s="95">
        <f>(VLOOKUP($A134,'RevPAR Raw Data'!$B$6:$BE$43,'RevPAR Raw Data'!T$1,FALSE))/100</f>
        <v>0.17371515811163998</v>
      </c>
      <c r="Y135" s="96">
        <f>(VLOOKUP($A134,'RevPAR Raw Data'!$B$6:$BE$43,'RevPAR Raw Data'!U$1,FALSE))/100</f>
        <v>3.44396224689704E-2</v>
      </c>
      <c r="Z135" s="96">
        <f>(VLOOKUP($A134,'RevPAR Raw Data'!$B$6:$BE$43,'RevPAR Raw Data'!V$1,FALSE))/100</f>
        <v>0.117263732372495</v>
      </c>
      <c r="AA135" s="96">
        <f>(VLOOKUP($A134,'RevPAR Raw Data'!$B$6:$BE$43,'RevPAR Raw Data'!W$1,FALSE))/100</f>
        <v>1.91980964073536E-2</v>
      </c>
      <c r="AB135" s="96">
        <f>(VLOOKUP($A134,'RevPAR Raw Data'!$B$6:$BE$43,'RevPAR Raw Data'!X$1,FALSE))/100</f>
        <v>8.5219313996048207E-2</v>
      </c>
      <c r="AC135" s="96">
        <f>(VLOOKUP($A134,'RevPAR Raw Data'!$B$6:$BE$43,'RevPAR Raw Data'!Y$1,FALSE))/100</f>
        <v>8.0549008900574801E-2</v>
      </c>
      <c r="AD135" s="97">
        <f>(VLOOKUP($A134,'RevPAR Raw Data'!$B$6:$BE$43,'RevPAR Raw Data'!AA$1,FALSE))/100</f>
        <v>-8.4018792764510797E-2</v>
      </c>
      <c r="AE135" s="97">
        <f>(VLOOKUP($A134,'RevPAR Raw Data'!$B$6:$BE$43,'RevPAR Raw Data'!AB$1,FALSE))/100</f>
        <v>-0.19264490223960501</v>
      </c>
      <c r="AF135" s="96">
        <f>(VLOOKUP($A134,'RevPAR Raw Data'!$B$6:$BE$43,'RevPAR Raw Data'!AC$1,FALSE))/100</f>
        <v>-0.143568154044387</v>
      </c>
      <c r="AG135" s="98">
        <f>(VLOOKUP($A134,'RevPAR Raw Data'!$B$6:$BE$43,'RevPAR Raw Data'!AE$1,FALSE))/100</f>
        <v>-9.8304179494565803E-3</v>
      </c>
    </row>
    <row r="136" spans="1:33" ht="14.25" customHeight="1" x14ac:dyDescent="0.25">
      <c r="A136" s="203" t="s">
        <v>118</v>
      </c>
      <c r="B136" s="204"/>
      <c r="C136" s="204"/>
      <c r="D136" s="204"/>
      <c r="E136" s="204"/>
      <c r="F136" s="204"/>
      <c r="G136" s="204"/>
      <c r="H136" s="204"/>
      <c r="I136" s="204"/>
      <c r="J136" s="204"/>
      <c r="K136" s="204"/>
      <c r="AG136" s="144"/>
    </row>
    <row r="137" spans="1:33" x14ac:dyDescent="0.25">
      <c r="A137" s="203"/>
      <c r="B137" s="204"/>
      <c r="C137" s="204"/>
      <c r="D137" s="204"/>
      <c r="E137" s="204"/>
      <c r="F137" s="204"/>
      <c r="G137" s="204"/>
      <c r="H137" s="204"/>
      <c r="I137" s="204"/>
      <c r="J137" s="204"/>
      <c r="K137" s="204"/>
      <c r="AG137" s="144"/>
    </row>
    <row r="138" spans="1:33" ht="16" thickBot="1" x14ac:dyDescent="0.3">
      <c r="A138" s="205"/>
      <c r="B138" s="206"/>
      <c r="C138" s="206"/>
      <c r="D138" s="206"/>
      <c r="E138" s="206"/>
      <c r="F138" s="206"/>
      <c r="G138" s="206"/>
      <c r="H138" s="206"/>
      <c r="I138" s="206"/>
      <c r="J138" s="206"/>
      <c r="K138" s="206"/>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RC6317hOCaO9UVDGfwcQBIWdAwTNIsOIATIsbOnilRM69+CYilfoUiTFw7SHto6AqtHt67Vg2vMJWgOsf7du+g==" saltValue="tsr111tMrN9wKglahhRBxw=="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5.5" x14ac:dyDescent="0.25"/>
  <cols>
    <col min="1" max="1" width="44.7265625" style="102" customWidth="1"/>
    <col min="2" max="6" width="8.81640625" style="102" customWidth="1"/>
    <col min="7" max="7" width="8.81640625" style="108" customWidth="1"/>
    <col min="8" max="9" width="8.81640625" style="102" customWidth="1"/>
    <col min="10" max="10" width="8.1796875" style="108" customWidth="1"/>
    <col min="11" max="11" width="8.81640625" style="108" customWidth="1"/>
    <col min="12" max="12" width="2.7265625" style="102" customWidth="1"/>
    <col min="13" max="22" width="8.7265625" style="102" customWidth="1"/>
    <col min="23" max="23" width="2.7265625" style="102" customWidth="1"/>
    <col min="24" max="31" width="8.81640625" style="102" customWidth="1"/>
    <col min="32" max="32" width="8.26953125" style="102" customWidth="1"/>
    <col min="33" max="33" width="8.81640625" style="102" customWidth="1"/>
    <col min="34" max="16384" width="9.1796875" style="102"/>
  </cols>
  <sheetData>
    <row r="1" spans="1:33" x14ac:dyDescent="0.25">
      <c r="A1" s="207" t="str">
        <f>'Occupancy Raw Data'!B2</f>
        <v>April 06 - May 03, 2025
Rolling-28 Day Period</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row>
    <row r="2" spans="1:33" x14ac:dyDescent="0.25">
      <c r="A2" s="208"/>
      <c r="B2" s="107"/>
      <c r="C2" s="108"/>
      <c r="D2" s="108"/>
      <c r="E2" s="108"/>
      <c r="F2" s="109"/>
      <c r="G2" s="210" t="s">
        <v>64</v>
      </c>
      <c r="H2" s="108"/>
      <c r="I2" s="108"/>
      <c r="J2" s="210" t="s">
        <v>65</v>
      </c>
      <c r="K2" s="212" t="s">
        <v>56</v>
      </c>
      <c r="L2" s="103"/>
      <c r="M2" s="110"/>
      <c r="N2" s="111"/>
      <c r="O2" s="111"/>
      <c r="P2" s="111"/>
      <c r="Q2" s="111"/>
      <c r="R2" s="217" t="s">
        <v>64</v>
      </c>
      <c r="S2" s="112"/>
      <c r="T2" s="112"/>
      <c r="U2" s="217" t="s">
        <v>65</v>
      </c>
      <c r="V2" s="218" t="s">
        <v>56</v>
      </c>
      <c r="W2" s="103"/>
      <c r="X2" s="110"/>
      <c r="Y2" s="111"/>
      <c r="Z2" s="111"/>
      <c r="AA2" s="111"/>
      <c r="AB2" s="111"/>
      <c r="AC2" s="217" t="s">
        <v>64</v>
      </c>
      <c r="AD2" s="112"/>
      <c r="AE2" s="112"/>
      <c r="AF2" s="217" t="s">
        <v>65</v>
      </c>
      <c r="AG2" s="218" t="s">
        <v>56</v>
      </c>
    </row>
    <row r="3" spans="1:33" x14ac:dyDescent="0.25">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5" t="s">
        <v>62</v>
      </c>
      <c r="T3" s="115" t="s">
        <v>63</v>
      </c>
      <c r="U3" s="211"/>
      <c r="V3" s="213"/>
      <c r="W3" s="103"/>
      <c r="X3" s="113" t="s">
        <v>57</v>
      </c>
      <c r="Y3" s="114" t="s">
        <v>58</v>
      </c>
      <c r="Z3" s="114" t="s">
        <v>59</v>
      </c>
      <c r="AA3" s="114" t="s">
        <v>60</v>
      </c>
      <c r="AB3" s="114" t="s">
        <v>61</v>
      </c>
      <c r="AC3" s="211"/>
      <c r="AD3" s="115" t="s">
        <v>62</v>
      </c>
      <c r="AE3" s="115" t="s">
        <v>63</v>
      </c>
      <c r="AF3" s="211"/>
      <c r="AG3" s="213"/>
    </row>
    <row r="4" spans="1:33" x14ac:dyDescent="0.25">
      <c r="A4" s="134" t="s">
        <v>15</v>
      </c>
      <c r="B4" s="117">
        <f>(VLOOKUP($A4,'Occupancy Raw Data'!$B$8:$BE$45,'Occupancy Raw Data'!AG$3,FALSE))/100</f>
        <v>0.49863845685206298</v>
      </c>
      <c r="C4" s="118">
        <f>(VLOOKUP($A4,'Occupancy Raw Data'!$B$8:$BE$45,'Occupancy Raw Data'!AH$3,FALSE))/100</f>
        <v>0.60582828374334907</v>
      </c>
      <c r="D4" s="118">
        <f>(VLOOKUP($A4,'Occupancy Raw Data'!$B$8:$BE$45,'Occupancy Raw Data'!AI$3,FALSE))/100</f>
        <v>0.65908550572432101</v>
      </c>
      <c r="E4" s="118">
        <f>(VLOOKUP($A4,'Occupancy Raw Data'!$B$8:$BE$45,'Occupancy Raw Data'!AJ$3,FALSE))/100</f>
        <v>0.66369131938302406</v>
      </c>
      <c r="F4" s="118">
        <f>(VLOOKUP($A4,'Occupancy Raw Data'!$B$8:$BE$45,'Occupancy Raw Data'!AK$3,FALSE))/100</f>
        <v>0.64640173017240798</v>
      </c>
      <c r="G4" s="119">
        <f>(VLOOKUP($A4,'Occupancy Raw Data'!$B$8:$BE$45,'Occupancy Raw Data'!AL$3,FALSE))/100</f>
        <v>0.61473873200653995</v>
      </c>
      <c r="H4" s="99">
        <f>(VLOOKUP($A4,'Occupancy Raw Data'!$B$8:$BE$45,'Occupancy Raw Data'!AN$3,FALSE))/100</f>
        <v>0.71691737248666099</v>
      </c>
      <c r="I4" s="99">
        <f>(VLOOKUP($A4,'Occupancy Raw Data'!$B$8:$BE$45,'Occupancy Raw Data'!AO$3,FALSE))/100</f>
        <v>0.72028590220984401</v>
      </c>
      <c r="J4" s="119">
        <f>(VLOOKUP($A4,'Occupancy Raw Data'!$B$8:$BE$45,'Occupancy Raw Data'!AP$3,FALSE))/100</f>
        <v>0.71860163329472504</v>
      </c>
      <c r="K4" s="120">
        <f>(VLOOKUP($A4,'Occupancy Raw Data'!$B$8:$BE$45,'Occupancy Raw Data'!AR$3,FALSE))/100</f>
        <v>0.644443303681561</v>
      </c>
      <c r="M4" s="121">
        <f>VLOOKUP($A4,'ADR Raw Data'!$B$6:$BE$43,'ADR Raw Data'!AG$1,FALSE)</f>
        <v>148.63661301612899</v>
      </c>
      <c r="N4" s="122">
        <f>VLOOKUP($A4,'ADR Raw Data'!$B$6:$BE$43,'ADR Raw Data'!AH$1,FALSE)</f>
        <v>154.8295702092</v>
      </c>
      <c r="O4" s="122">
        <f>VLOOKUP($A4,'ADR Raw Data'!$B$6:$BE$43,'ADR Raw Data'!AI$1,FALSE)</f>
        <v>160.737664243886</v>
      </c>
      <c r="P4" s="122">
        <f>VLOOKUP($A4,'ADR Raw Data'!$B$6:$BE$43,'ADR Raw Data'!AJ$1,FALSE)</f>
        <v>159.02930425196701</v>
      </c>
      <c r="Q4" s="122">
        <f>VLOOKUP($A4,'ADR Raw Data'!$B$6:$BE$43,'ADR Raw Data'!AK$1,FALSE)</f>
        <v>158.26728526891301</v>
      </c>
      <c r="R4" s="123">
        <f>VLOOKUP($A4,'ADR Raw Data'!$B$6:$BE$43,'ADR Raw Data'!AL$1,FALSE)</f>
        <v>156.722074260608</v>
      </c>
      <c r="S4" s="122">
        <f>VLOOKUP($A4,'ADR Raw Data'!$B$6:$BE$43,'ADR Raw Data'!AN$1,FALSE)</f>
        <v>171.997043784337</v>
      </c>
      <c r="T4" s="122">
        <f>VLOOKUP($A4,'ADR Raw Data'!$B$6:$BE$43,'ADR Raw Data'!AO$1,FALSE)</f>
        <v>173.53016440828401</v>
      </c>
      <c r="U4" s="123">
        <f>VLOOKUP($A4,'ADR Raw Data'!$B$6:$BE$43,'ADR Raw Data'!AP$1,FALSE)</f>
        <v>172.76539892226299</v>
      </c>
      <c r="V4" s="124">
        <f>VLOOKUP($A4,'ADR Raw Data'!$B$6:$BE$43,'ADR Raw Data'!AR$1,FALSE)</f>
        <v>161.83842962371301</v>
      </c>
      <c r="X4" s="121">
        <f>VLOOKUP($A4,'RevPAR Raw Data'!$B$6:$BE$43,'RevPAR Raw Data'!AG$1,FALSE)</f>
        <v>74.115931346080302</v>
      </c>
      <c r="Y4" s="122">
        <f>VLOOKUP($A4,'RevPAR Raw Data'!$B$6:$BE$43,'RevPAR Raw Data'!AH$1,FALSE)</f>
        <v>93.800132792560504</v>
      </c>
      <c r="Z4" s="122">
        <f>VLOOKUP($A4,'RevPAR Raw Data'!$B$6:$BE$43,'RevPAR Raw Data'!AI$1,FALSE)</f>
        <v>105.939864727127</v>
      </c>
      <c r="AA4" s="122">
        <f>VLOOKUP($A4,'RevPAR Raw Data'!$B$6:$BE$43,'RevPAR Raw Data'!AJ$1,FALSE)</f>
        <v>105.546368759553</v>
      </c>
      <c r="AB4" s="122">
        <f>VLOOKUP($A4,'RevPAR Raw Data'!$B$6:$BE$43,'RevPAR Raw Data'!AK$1,FALSE)</f>
        <v>102.304247027515</v>
      </c>
      <c r="AC4" s="123">
        <f>VLOOKUP($A4,'RevPAR Raw Data'!$B$6:$BE$43,'RevPAR Raw Data'!AL$1,FALSE)</f>
        <v>96.343129208401095</v>
      </c>
      <c r="AD4" s="122">
        <f>VLOOKUP($A4,'RevPAR Raw Data'!$B$6:$BE$43,'RevPAR Raw Data'!AN$1,FALSE)</f>
        <v>123.30766870534001</v>
      </c>
      <c r="AE4" s="122">
        <f>VLOOKUP($A4,'RevPAR Raw Data'!$B$6:$BE$43,'RevPAR Raw Data'!AO$1,FALSE)</f>
        <v>124.991331031443</v>
      </c>
      <c r="AF4" s="123">
        <f>VLOOKUP($A4,'RevPAR Raw Data'!$B$6:$BE$43,'RevPAR Raw Data'!AP$1,FALSE)</f>
        <v>124.149497842353</v>
      </c>
      <c r="AG4" s="124">
        <f>VLOOKUP($A4,'RevPAR Raw Data'!$B$6:$BE$43,'RevPAR Raw Data'!AR$1,FALSE)</f>
        <v>104.295692249341</v>
      </c>
    </row>
    <row r="5" spans="1:33" x14ac:dyDescent="0.25">
      <c r="A5" s="101" t="s">
        <v>121</v>
      </c>
      <c r="B5" s="89">
        <f>(VLOOKUP($A4,'Occupancy Raw Data'!$B$8:$BE$45,'Occupancy Raw Data'!AT$3,FALSE))/100</f>
        <v>-3.8412201868275701E-2</v>
      </c>
      <c r="C5" s="90">
        <f>(VLOOKUP($A4,'Occupancy Raw Data'!$B$8:$BE$45,'Occupancy Raw Data'!AU$3,FALSE))/100</f>
        <v>-1.70534323859158E-2</v>
      </c>
      <c r="D5" s="90">
        <f>(VLOOKUP($A4,'Occupancy Raw Data'!$B$8:$BE$45,'Occupancy Raw Data'!AV$3,FALSE))/100</f>
        <v>-6.8071696439696606E-3</v>
      </c>
      <c r="E5" s="90">
        <f>(VLOOKUP($A4,'Occupancy Raw Data'!$B$8:$BE$45,'Occupancy Raw Data'!AW$3,FALSE))/100</f>
        <v>-1.03562036868598E-2</v>
      </c>
      <c r="F5" s="90">
        <f>(VLOOKUP($A4,'Occupancy Raw Data'!$B$8:$BE$45,'Occupancy Raw Data'!AX$3,FALSE))/100</f>
        <v>-1.28720107713304E-2</v>
      </c>
      <c r="G5" s="90">
        <f>(VLOOKUP($A4,'Occupancy Raw Data'!$B$8:$BE$45,'Occupancy Raw Data'!AY$3,FALSE))/100</f>
        <v>-1.6129536522245701E-2</v>
      </c>
      <c r="H5" s="91">
        <f>(VLOOKUP($A4,'Occupancy Raw Data'!$B$8:$BE$45,'Occupancy Raw Data'!BA$3,FALSE))/100</f>
        <v>-1.4728287379672401E-2</v>
      </c>
      <c r="I5" s="91">
        <f>(VLOOKUP($A4,'Occupancy Raw Data'!$B$8:$BE$45,'Occupancy Raw Data'!BB$3,FALSE))/100</f>
        <v>-3.9784497840415101E-2</v>
      </c>
      <c r="J5" s="90">
        <f>(VLOOKUP($A4,'Occupancy Raw Data'!$B$8:$BE$45,'Occupancy Raw Data'!BC$3,FALSE))/100</f>
        <v>-2.7447204227695501E-2</v>
      </c>
      <c r="K5" s="92">
        <f>(VLOOKUP($A4,'Occupancy Raw Data'!$B$8:$BE$45,'Occupancy Raw Data'!BE$3,FALSE))/100</f>
        <v>-1.9754850190494999E-2</v>
      </c>
      <c r="M5" s="89">
        <f>(VLOOKUP($A4,'ADR Raw Data'!$B$6:$BE$49,'ADR Raw Data'!AT$1,FALSE))/100</f>
        <v>-1.8734907959523401E-3</v>
      </c>
      <c r="N5" s="90">
        <f>(VLOOKUP($A4,'ADR Raw Data'!$B$6:$BE$49,'ADR Raw Data'!AU$1,FALSE))/100</f>
        <v>1.6593359052535901E-2</v>
      </c>
      <c r="O5" s="90">
        <f>(VLOOKUP($A4,'ADR Raw Data'!$B$6:$BE$49,'ADR Raw Data'!AV$1,FALSE))/100</f>
        <v>3.1386933195705097E-2</v>
      </c>
      <c r="P5" s="90">
        <f>(VLOOKUP($A4,'ADR Raw Data'!$B$6:$BE$49,'ADR Raw Data'!AW$1,FALSE))/100</f>
        <v>2.0312633933813998E-2</v>
      </c>
      <c r="Q5" s="90">
        <f>(VLOOKUP($A4,'ADR Raw Data'!$B$6:$BE$49,'ADR Raw Data'!AX$1,FALSE))/100</f>
        <v>1.8572537087308102E-2</v>
      </c>
      <c r="R5" s="90">
        <f>(VLOOKUP($A4,'ADR Raw Data'!$B$6:$BE$49,'ADR Raw Data'!AY$1,FALSE))/100</f>
        <v>1.8310705653070899E-2</v>
      </c>
      <c r="S5" s="91">
        <f>(VLOOKUP($A4,'ADR Raw Data'!$B$6:$BE$49,'ADR Raw Data'!BA$1,FALSE))/100</f>
        <v>1.2862770333015701E-2</v>
      </c>
      <c r="T5" s="91">
        <f>(VLOOKUP($A4,'ADR Raw Data'!$B$6:$BE$49,'ADR Raw Data'!BB$1,FALSE))/100</f>
        <v>2.9745390416964202E-3</v>
      </c>
      <c r="U5" s="90">
        <f>(VLOOKUP($A4,'ADR Raw Data'!$B$6:$BE$49,'ADR Raw Data'!BC$1,FALSE))/100</f>
        <v>7.7395641734742402E-3</v>
      </c>
      <c r="V5" s="92">
        <f>(VLOOKUP($A4,'ADR Raw Data'!$B$6:$BE$49,'ADR Raw Data'!BE$1,FALSE))/100</f>
        <v>1.44149507293031E-2</v>
      </c>
      <c r="X5" s="89">
        <f>(VLOOKUP($A4,'RevPAR Raw Data'!$B$6:$BE$49,'RevPAR Raw Data'!AT$1,FALSE))/100</f>
        <v>-4.0213727757575597E-2</v>
      </c>
      <c r="Y5" s="90">
        <f>(VLOOKUP($A4,'RevPAR Raw Data'!$B$6:$BE$49,'RevPAR Raw Data'!AU$1,FALSE))/100</f>
        <v>-7.4304706003749596E-4</v>
      </c>
      <c r="Z5" s="90">
        <f>(VLOOKUP($A4,'RevPAR Raw Data'!$B$6:$BE$49,'RevPAR Raw Data'!AV$1,FALSE))/100</f>
        <v>2.4366107372868304E-2</v>
      </c>
      <c r="AA5" s="90">
        <f>(VLOOKUP($A4,'RevPAR Raw Data'!$B$6:$BE$49,'RevPAR Raw Data'!AW$1,FALSE))/100</f>
        <v>9.7460684725189199E-3</v>
      </c>
      <c r="AB5" s="90">
        <f>(VLOOKUP($A4,'RevPAR Raw Data'!$B$6:$BE$49,'RevPAR Raw Data'!AX$1,FALSE))/100</f>
        <v>5.4614604185389106E-3</v>
      </c>
      <c r="AC5" s="90">
        <f>(VLOOKUP($A4,'RevPAR Raw Data'!$B$6:$BE$49,'RevPAR Raw Data'!AY$1,FALSE))/100</f>
        <v>1.8858259352459001E-3</v>
      </c>
      <c r="AD5" s="91">
        <f>(VLOOKUP($A4,'RevPAR Raw Data'!$B$6:$BE$49,'RevPAR Raw Data'!BA$1,FALSE))/100</f>
        <v>-2.0549636246200999E-3</v>
      </c>
      <c r="AE5" s="91">
        <f>(VLOOKUP($A4,'RevPAR Raw Data'!$B$6:$BE$49,'RevPAR Raw Data'!BB$1,FALSE))/100</f>
        <v>-3.6928299340799303E-2</v>
      </c>
      <c r="AF5" s="90">
        <f>(VLOOKUP($A4,'RevPAR Raw Data'!$B$6:$BE$49,'RevPAR Raw Data'!BC$1,FALSE))/100</f>
        <v>-1.9920069452723999E-2</v>
      </c>
      <c r="AG5" s="92">
        <f>(VLOOKUP($A4,'RevPAR Raw Data'!$B$6:$BE$49,'RevPAR Raw Data'!BE$1,FALSE))/100</f>
        <v>-5.6246646533526798E-3</v>
      </c>
    </row>
    <row r="6" spans="1:33"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5">
      <c r="A7" s="134" t="s">
        <v>69</v>
      </c>
      <c r="B7" s="125">
        <f>(VLOOKUP($A7,'Occupancy Raw Data'!$B$8:$BE$45,'Occupancy Raw Data'!AG$3,FALSE))/100</f>
        <v>0.50568908523587297</v>
      </c>
      <c r="C7" s="126">
        <f>(VLOOKUP($A7,'Occupancy Raw Data'!$B$8:$BE$45,'Occupancy Raw Data'!AH$3,FALSE))/100</f>
        <v>0.62721276530013204</v>
      </c>
      <c r="D7" s="126">
        <f>(VLOOKUP($A7,'Occupancy Raw Data'!$B$8:$BE$45,'Occupancy Raw Data'!AI$3,FALSE))/100</f>
        <v>0.689355556242083</v>
      </c>
      <c r="E7" s="126">
        <f>(VLOOKUP($A7,'Occupancy Raw Data'!$B$8:$BE$45,'Occupancy Raw Data'!AJ$3,FALSE))/100</f>
        <v>0.69243720844017398</v>
      </c>
      <c r="F7" s="126">
        <f>(VLOOKUP($A7,'Occupancy Raw Data'!$B$8:$BE$45,'Occupancy Raw Data'!AK$3,FALSE))/100</f>
        <v>0.66668416266960095</v>
      </c>
      <c r="G7" s="127">
        <f>(VLOOKUP($A7,'Occupancy Raw Data'!$B$8:$BE$45,'Occupancy Raw Data'!AL$3,FALSE))/100</f>
        <v>0.636279390736749</v>
      </c>
      <c r="H7" s="99">
        <f>(VLOOKUP($A7,'Occupancy Raw Data'!$B$8:$BE$45,'Occupancy Raw Data'!AN$3,FALSE))/100</f>
        <v>0.727596496888541</v>
      </c>
      <c r="I7" s="99">
        <f>(VLOOKUP($A7,'Occupancy Raw Data'!$B$8:$BE$45,'Occupancy Raw Data'!AO$3,FALSE))/100</f>
        <v>0.72451668578362205</v>
      </c>
      <c r="J7" s="127">
        <f>(VLOOKUP($A7,'Occupancy Raw Data'!$B$8:$BE$45,'Occupancy Raw Data'!AP$3,FALSE))/100</f>
        <v>0.72605659133608202</v>
      </c>
      <c r="K7" s="128">
        <f>(VLOOKUP($A7,'Occupancy Raw Data'!$B$8:$BE$45,'Occupancy Raw Data'!AR$3,FALSE))/100</f>
        <v>0.66193877940470103</v>
      </c>
      <c r="M7" s="121">
        <f>VLOOKUP($A7,'ADR Raw Data'!$B$6:$BE$43,'ADR Raw Data'!AG$1,FALSE)</f>
        <v>118.82560134555899</v>
      </c>
      <c r="N7" s="122">
        <f>VLOOKUP($A7,'ADR Raw Data'!$B$6:$BE$43,'ADR Raw Data'!AH$1,FALSE)</f>
        <v>132.780004990333</v>
      </c>
      <c r="O7" s="122">
        <f>VLOOKUP($A7,'ADR Raw Data'!$B$6:$BE$43,'ADR Raw Data'!AI$1,FALSE)</f>
        <v>140.77988484880299</v>
      </c>
      <c r="P7" s="122">
        <f>VLOOKUP($A7,'ADR Raw Data'!$B$6:$BE$43,'ADR Raw Data'!AJ$1,FALSE)</f>
        <v>138.75136732304099</v>
      </c>
      <c r="Q7" s="122">
        <f>VLOOKUP($A7,'ADR Raw Data'!$B$6:$BE$43,'ADR Raw Data'!AK$1,FALSE)</f>
        <v>131.307750581443</v>
      </c>
      <c r="R7" s="123">
        <f>VLOOKUP($A7,'ADR Raw Data'!$B$6:$BE$43,'ADR Raw Data'!AL$1,FALSE)</f>
        <v>133.286278644628</v>
      </c>
      <c r="S7" s="122">
        <f>VLOOKUP($A7,'ADR Raw Data'!$B$6:$BE$43,'ADR Raw Data'!AN$1,FALSE)</f>
        <v>141.15176018675399</v>
      </c>
      <c r="T7" s="122">
        <f>VLOOKUP($A7,'ADR Raw Data'!$B$6:$BE$43,'ADR Raw Data'!AO$1,FALSE)</f>
        <v>141.53479426401699</v>
      </c>
      <c r="U7" s="123">
        <f>VLOOKUP($A7,'ADR Raw Data'!$B$6:$BE$43,'ADR Raw Data'!AP$1,FALSE)</f>
        <v>141.342871033699</v>
      </c>
      <c r="V7" s="124">
        <f>VLOOKUP($A7,'ADR Raw Data'!$B$6:$BE$43,'ADR Raw Data'!AR$1,FALSE)</f>
        <v>135.81199330593699</v>
      </c>
      <c r="X7" s="121">
        <f>VLOOKUP($A7,'RevPAR Raw Data'!$B$6:$BE$43,'RevPAR Raw Data'!AG$1,FALSE)</f>
        <v>60.088809647038801</v>
      </c>
      <c r="Y7" s="122">
        <f>VLOOKUP($A7,'RevPAR Raw Data'!$B$6:$BE$43,'RevPAR Raw Data'!AH$1,FALSE)</f>
        <v>83.2813141065525</v>
      </c>
      <c r="Z7" s="122">
        <f>VLOOKUP($A7,'RevPAR Raw Data'!$B$6:$BE$43,'RevPAR Raw Data'!AI$1,FALSE)</f>
        <v>97.047395827643697</v>
      </c>
      <c r="AA7" s="122">
        <f>VLOOKUP($A7,'RevPAR Raw Data'!$B$6:$BE$43,'RevPAR Raw Data'!AJ$1,FALSE)</f>
        <v>96.076609456424293</v>
      </c>
      <c r="AB7" s="122">
        <f>VLOOKUP($A7,'RevPAR Raw Data'!$B$6:$BE$43,'RevPAR Raw Data'!AK$1,FALSE)</f>
        <v>87.540797748418697</v>
      </c>
      <c r="AC7" s="123">
        <f>VLOOKUP($A7,'RevPAR Raw Data'!$B$6:$BE$43,'RevPAR Raw Data'!AL$1,FALSE)</f>
        <v>84.807312169572796</v>
      </c>
      <c r="AD7" s="122">
        <f>VLOOKUP($A7,'RevPAR Raw Data'!$B$6:$BE$43,'RevPAR Raw Data'!AN$1,FALSE)</f>
        <v>102.701526241534</v>
      </c>
      <c r="AE7" s="122">
        <f>VLOOKUP($A7,'RevPAR Raw Data'!$B$6:$BE$43,'RevPAR Raw Data'!AO$1,FALSE)</f>
        <v>102.54432006323201</v>
      </c>
      <c r="AF7" s="123">
        <f>VLOOKUP($A7,'RevPAR Raw Data'!$B$6:$BE$43,'RevPAR Raw Data'!AP$1,FALSE)</f>
        <v>102.622923152383</v>
      </c>
      <c r="AG7" s="124">
        <f>VLOOKUP($A7,'RevPAR Raw Data'!$B$6:$BE$43,'RevPAR Raw Data'!AR$1,FALSE)</f>
        <v>89.899225077451703</v>
      </c>
    </row>
    <row r="8" spans="1:33" x14ac:dyDescent="0.25">
      <c r="A8" s="101" t="s">
        <v>121</v>
      </c>
      <c r="B8" s="89">
        <f>(VLOOKUP($A7,'Occupancy Raw Data'!$B$8:$BE$45,'Occupancy Raw Data'!AT$3,FALSE))/100</f>
        <v>-2.5910808650259597E-3</v>
      </c>
      <c r="C8" s="90">
        <f>(VLOOKUP($A7,'Occupancy Raw Data'!$B$8:$BE$45,'Occupancy Raw Data'!AU$3,FALSE))/100</f>
        <v>-1.25009279244568E-2</v>
      </c>
      <c r="D8" s="90">
        <f>(VLOOKUP($A7,'Occupancy Raw Data'!$B$8:$BE$45,'Occupancy Raw Data'!AV$3,FALSE))/100</f>
        <v>-8.1406447795544998E-3</v>
      </c>
      <c r="E8" s="90">
        <f>(VLOOKUP($A7,'Occupancy Raw Data'!$B$8:$BE$45,'Occupancy Raw Data'!AW$3,FALSE))/100</f>
        <v>-1.61765470388044E-2</v>
      </c>
      <c r="F8" s="90">
        <f>(VLOOKUP($A7,'Occupancy Raw Data'!$B$8:$BE$45,'Occupancy Raw Data'!AX$3,FALSE))/100</f>
        <v>-1.80870989719671E-2</v>
      </c>
      <c r="G8" s="90">
        <f>(VLOOKUP($A7,'Occupancy Raw Data'!$B$8:$BE$45,'Occupancy Raw Data'!AY$3,FALSE))/100</f>
        <v>-1.1984935556429399E-2</v>
      </c>
      <c r="H8" s="91">
        <f>(VLOOKUP($A7,'Occupancy Raw Data'!$B$8:$BE$45,'Occupancy Raw Data'!BA$3,FALSE))/100</f>
        <v>-3.78648885775226E-3</v>
      </c>
      <c r="I8" s="91">
        <f>(VLOOKUP($A7,'Occupancy Raw Data'!$B$8:$BE$45,'Occupancy Raw Data'!BB$3,FALSE))/100</f>
        <v>-2.3282648691468202E-2</v>
      </c>
      <c r="J8" s="90">
        <f>(VLOOKUP($A7,'Occupancy Raw Data'!$B$8:$BE$45,'Occupancy Raw Data'!BC$3,FALSE))/100</f>
        <v>-1.36102243259709E-2</v>
      </c>
      <c r="K8" s="92">
        <f>(VLOOKUP($A7,'Occupancy Raw Data'!$B$8:$BE$45,'Occupancy Raw Data'!BE$3,FALSE))/100</f>
        <v>-1.2487416073728498E-2</v>
      </c>
      <c r="M8" s="89">
        <f>(VLOOKUP($A7,'ADR Raw Data'!$B$6:$BE$49,'ADR Raw Data'!AT$1,FALSE))/100</f>
        <v>-1.96355942776602E-2</v>
      </c>
      <c r="N8" s="90">
        <f>(VLOOKUP($A7,'ADR Raw Data'!$B$6:$BE$49,'ADR Raw Data'!AU$1,FALSE))/100</f>
        <v>-1.30680280190382E-2</v>
      </c>
      <c r="O8" s="90">
        <f>(VLOOKUP($A7,'ADR Raw Data'!$B$6:$BE$49,'ADR Raw Data'!AV$1,FALSE))/100</f>
        <v>-8.353744845337659E-3</v>
      </c>
      <c r="P8" s="90">
        <f>(VLOOKUP($A7,'ADR Raw Data'!$B$6:$BE$49,'ADR Raw Data'!AW$1,FALSE))/100</f>
        <v>-1.7593144972080099E-2</v>
      </c>
      <c r="Q8" s="90">
        <f>(VLOOKUP($A7,'ADR Raw Data'!$B$6:$BE$49,'ADR Raw Data'!AX$1,FALSE))/100</f>
        <v>-2.2222996630878299E-2</v>
      </c>
      <c r="R8" s="90">
        <f>(VLOOKUP($A7,'ADR Raw Data'!$B$6:$BE$49,'ADR Raw Data'!AY$1,FALSE))/100</f>
        <v>-1.6007774798711599E-2</v>
      </c>
      <c r="S8" s="91">
        <f>(VLOOKUP($A7,'ADR Raw Data'!$B$6:$BE$49,'ADR Raw Data'!BA$1,FALSE))/100</f>
        <v>-9.9667307977191304E-3</v>
      </c>
      <c r="T8" s="91">
        <f>(VLOOKUP($A7,'ADR Raw Data'!$B$6:$BE$49,'ADR Raw Data'!BB$1,FALSE))/100</f>
        <v>-1.0597730242533E-2</v>
      </c>
      <c r="U8" s="90">
        <f>(VLOOKUP($A7,'ADR Raw Data'!$B$6:$BE$49,'ADR Raw Data'!BC$1,FALSE))/100</f>
        <v>-1.02984591876996E-2</v>
      </c>
      <c r="V8" s="92">
        <f>(VLOOKUP($A7,'ADR Raw Data'!$B$6:$BE$49,'ADR Raw Data'!BE$1,FALSE))/100</f>
        <v>-1.4167830918922699E-2</v>
      </c>
      <c r="X8" s="89">
        <f>(VLOOKUP($A7,'RevPAR Raw Data'!$B$6:$BE$49,'RevPAR Raw Data'!AT$1,FALSE))/100</f>
        <v>-2.2175797730079896E-2</v>
      </c>
      <c r="Y8" s="90">
        <f>(VLOOKUP($A7,'RevPAR Raw Data'!$B$6:$BE$49,'RevPAR Raw Data'!AU$1,FALSE))/100</f>
        <v>-2.5405593467114199E-2</v>
      </c>
      <c r="Z8" s="90">
        <f>(VLOOKUP($A7,'RevPAR Raw Data'!$B$6:$BE$49,'RevPAR Raw Data'!AV$1,FALSE))/100</f>
        <v>-1.6426384755527199E-2</v>
      </c>
      <c r="AA8" s="90">
        <f>(VLOOKUP($A7,'RevPAR Raw Data'!$B$6:$BE$49,'RevPAR Raw Data'!AW$1,FALSE))/100</f>
        <v>-3.3485095673683199E-2</v>
      </c>
      <c r="AB8" s="90">
        <f>(VLOOKUP($A7,'RevPAR Raw Data'!$B$6:$BE$49,'RevPAR Raw Data'!AX$1,FALSE))/100</f>
        <v>-3.9908146063329E-2</v>
      </c>
      <c r="AC8" s="90">
        <f>(VLOOKUP($A7,'RevPAR Raw Data'!$B$6:$BE$49,'RevPAR Raw Data'!AY$1,FALSE))/100</f>
        <v>-2.7800858205776602E-2</v>
      </c>
      <c r="AD8" s="91">
        <f>(VLOOKUP($A7,'RevPAR Raw Data'!$B$6:$BE$49,'RevPAR Raw Data'!BA$1,FALSE))/100</f>
        <v>-1.37154807403576E-2</v>
      </c>
      <c r="AE8" s="91">
        <f>(VLOOKUP($A7,'RevPAR Raw Data'!$B$6:$BE$49,'RevPAR Raw Data'!BB$1,FALSE))/100</f>
        <v>-3.36336357038374E-2</v>
      </c>
      <c r="AF8" s="90">
        <f>(VLOOKUP($A7,'RevPAR Raw Data'!$B$6:$BE$49,'RevPAR Raw Data'!BC$1,FALSE))/100</f>
        <v>-2.3768519173914104E-2</v>
      </c>
      <c r="AG8" s="92">
        <f>(VLOOKUP($A7,'RevPAR Raw Data'!$B$6:$BE$49,'RevPAR Raw Data'!BE$1,FALSE))/100</f>
        <v>-2.6478327393104403E-2</v>
      </c>
    </row>
    <row r="9" spans="1:33"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5">
      <c r="A11" s="116" t="s">
        <v>112</v>
      </c>
      <c r="B11" s="93">
        <f>(VLOOKUP($A11,'Occupancy Raw Data'!$B$8:$BE$51,'Occupancy Raw Data'!AG$3,FALSE))/100</f>
        <v>0.48950381679389304</v>
      </c>
      <c r="C11" s="99">
        <f>(VLOOKUP($A11,'Occupancy Raw Data'!$B$8:$BE$51,'Occupancy Raw Data'!AH$3,FALSE))/100</f>
        <v>0.671668979875086</v>
      </c>
      <c r="D11" s="99">
        <f>(VLOOKUP($A11,'Occupancy Raw Data'!$B$8:$BE$51,'Occupancy Raw Data'!AI$3,FALSE))/100</f>
        <v>0.76812977099236601</v>
      </c>
      <c r="E11" s="99">
        <f>(VLOOKUP($A11,'Occupancy Raw Data'!$B$8:$BE$51,'Occupancy Raw Data'!AJ$3,FALSE))/100</f>
        <v>0.72822692574600889</v>
      </c>
      <c r="F11" s="99">
        <f>(VLOOKUP($A11,'Occupancy Raw Data'!$B$8:$BE$51,'Occupancy Raw Data'!AK$3,FALSE))/100</f>
        <v>0.65475364330326102</v>
      </c>
      <c r="G11" s="100">
        <f>(VLOOKUP($A11,'Occupancy Raw Data'!$B$8:$BE$51,'Occupancy Raw Data'!AL$3,FALSE))/100</f>
        <v>0.66245662734212307</v>
      </c>
      <c r="H11" s="99">
        <f>(VLOOKUP($A11,'Occupancy Raw Data'!$B$8:$BE$51,'Occupancy Raw Data'!AN$3,FALSE))/100</f>
        <v>0.68051700208188703</v>
      </c>
      <c r="I11" s="99">
        <f>(VLOOKUP($A11,'Occupancy Raw Data'!$B$8:$BE$51,'Occupancy Raw Data'!AO$3,FALSE))/100</f>
        <v>0.72657876474670302</v>
      </c>
      <c r="J11" s="100">
        <f>(VLOOKUP($A11,'Occupancy Raw Data'!$B$8:$BE$51,'Occupancy Raw Data'!AP$3,FALSE))/100</f>
        <v>0.70354788341429497</v>
      </c>
      <c r="K11" s="94">
        <f>(VLOOKUP($A11,'Occupancy Raw Data'!$B$8:$BE$51,'Occupancy Raw Data'!AR$3,FALSE))/100</f>
        <v>0.674196986219886</v>
      </c>
      <c r="M11" s="121">
        <f>VLOOKUP($A11,'ADR Raw Data'!$B$6:$BE$49,'ADR Raw Data'!AG$1,FALSE)</f>
        <v>309.86012050327798</v>
      </c>
      <c r="N11" s="122">
        <f>VLOOKUP($A11,'ADR Raw Data'!$B$6:$BE$49,'ADR Raw Data'!AH$1,FALSE)</f>
        <v>315.67300012914802</v>
      </c>
      <c r="O11" s="122">
        <f>VLOOKUP($A11,'ADR Raw Data'!$B$6:$BE$49,'ADR Raw Data'!AI$1,FALSE)</f>
        <v>326.44818972332001</v>
      </c>
      <c r="P11" s="122">
        <f>VLOOKUP($A11,'ADR Raw Data'!$B$6:$BE$49,'ADR Raw Data'!AJ$1,FALSE)</f>
        <v>316.60487075640202</v>
      </c>
      <c r="Q11" s="122">
        <f>VLOOKUP($A11,'ADR Raw Data'!$B$6:$BE$49,'ADR Raw Data'!AK$1,FALSE)</f>
        <v>317.18960386857401</v>
      </c>
      <c r="R11" s="123">
        <f>VLOOKUP($A11,'ADR Raw Data'!$B$6:$BE$49,'ADR Raw Data'!AL$1,FALSE)</f>
        <v>317.81742195684001</v>
      </c>
      <c r="S11" s="122">
        <f>VLOOKUP($A11,'ADR Raw Data'!$B$6:$BE$49,'ADR Raw Data'!AN$1,FALSE)</f>
        <v>385.58628425748799</v>
      </c>
      <c r="T11" s="122">
        <f>VLOOKUP($A11,'ADR Raw Data'!$B$6:$BE$49,'ADR Raw Data'!AO$1,FALSE)</f>
        <v>388.32836556829</v>
      </c>
      <c r="U11" s="123">
        <f>VLOOKUP($A11,'ADR Raw Data'!$B$6:$BE$49,'ADR Raw Data'!AP$1,FALSE)</f>
        <v>387.00220639911203</v>
      </c>
      <c r="V11" s="124">
        <f>VLOOKUP($A11,'ADR Raw Data'!$B$6:$BE$49,'ADR Raw Data'!AR$1,FALSE)</f>
        <v>338.44505523389302</v>
      </c>
      <c r="X11" s="121">
        <f>VLOOKUP($A11,'RevPAR Raw Data'!$B$6:$BE$49,'RevPAR Raw Data'!AG$1,FALSE)</f>
        <v>151.67771165856999</v>
      </c>
      <c r="Y11" s="122">
        <f>VLOOKUP($A11,'RevPAR Raw Data'!$B$6:$BE$49,'RevPAR Raw Data'!AH$1,FALSE)</f>
        <v>212.02776197085299</v>
      </c>
      <c r="Z11" s="122">
        <f>VLOOKUP($A11,'RevPAR Raw Data'!$B$6:$BE$49,'RevPAR Raw Data'!AI$1,FALSE)</f>
        <v>250.754573213046</v>
      </c>
      <c r="AA11" s="122">
        <f>VLOOKUP($A11,'RevPAR Raw Data'!$B$6:$BE$49,'RevPAR Raw Data'!AJ$1,FALSE)</f>
        <v>230.560191707147</v>
      </c>
      <c r="AB11" s="122">
        <f>VLOOKUP($A11,'RevPAR Raw Data'!$B$6:$BE$49,'RevPAR Raw Data'!AK$1,FALSE)</f>
        <v>207.68104875086701</v>
      </c>
      <c r="AC11" s="123">
        <f>VLOOKUP($A11,'RevPAR Raw Data'!$B$6:$BE$49,'RevPAR Raw Data'!AL$1,FALSE)</f>
        <v>210.540257460097</v>
      </c>
      <c r="AD11" s="122">
        <f>VLOOKUP($A11,'RevPAR Raw Data'!$B$6:$BE$49,'RevPAR Raw Data'!AN$1,FALSE)</f>
        <v>262.39802220680002</v>
      </c>
      <c r="AE11" s="122">
        <f>VLOOKUP($A11,'RevPAR Raw Data'!$B$6:$BE$49,'RevPAR Raw Data'!AO$1,FALSE)</f>
        <v>282.15114417071402</v>
      </c>
      <c r="AF11" s="123">
        <f>VLOOKUP($A11,'RevPAR Raw Data'!$B$6:$BE$49,'RevPAR Raw Data'!AP$1,FALSE)</f>
        <v>272.27458318875699</v>
      </c>
      <c r="AG11" s="124">
        <f>VLOOKUP($A11,'RevPAR Raw Data'!$B$6:$BE$49,'RevPAR Raw Data'!AR$1,FALSE)</f>
        <v>228.178636239714</v>
      </c>
    </row>
    <row r="12" spans="1:33" x14ac:dyDescent="0.25">
      <c r="A12" s="101" t="s">
        <v>121</v>
      </c>
      <c r="B12" s="89">
        <f>(VLOOKUP($A11,'Occupancy Raw Data'!$B$8:$BE$51,'Occupancy Raw Data'!AT$3,FALSE))/100</f>
        <v>0.147414432561317</v>
      </c>
      <c r="C12" s="90">
        <f>(VLOOKUP($A11,'Occupancy Raw Data'!$B$8:$BE$51,'Occupancy Raw Data'!AU$3,FALSE))/100</f>
        <v>0.114293278275839</v>
      </c>
      <c r="D12" s="90">
        <f>(VLOOKUP($A11,'Occupancy Raw Data'!$B$8:$BE$51,'Occupancy Raw Data'!AV$3,FALSE))/100</f>
        <v>6.9444631904502008E-2</v>
      </c>
      <c r="E12" s="90">
        <f>(VLOOKUP($A11,'Occupancy Raw Data'!$B$8:$BE$51,'Occupancy Raw Data'!AW$3,FALSE))/100</f>
        <v>-2.8090359633896899E-2</v>
      </c>
      <c r="F12" s="90">
        <f>(VLOOKUP($A11,'Occupancy Raw Data'!$B$8:$BE$51,'Occupancy Raw Data'!AX$3,FALSE))/100</f>
        <v>-5.9543431429947002E-2</v>
      </c>
      <c r="G12" s="90">
        <f>(VLOOKUP($A11,'Occupancy Raw Data'!$B$8:$BE$51,'Occupancy Raw Data'!AY$3,FALSE))/100</f>
        <v>3.7317385844091E-2</v>
      </c>
      <c r="H12" s="91">
        <f>(VLOOKUP($A11,'Occupancy Raw Data'!$B$8:$BE$51,'Occupancy Raw Data'!BA$3,FALSE))/100</f>
        <v>-1.2372376125496401E-2</v>
      </c>
      <c r="I12" s="91">
        <f>(VLOOKUP($A11,'Occupancy Raw Data'!$B$8:$BE$51,'Occupancy Raw Data'!BB$3,FALSE))/100</f>
        <v>1.2617484521828199E-2</v>
      </c>
      <c r="J12" s="90">
        <f>(VLOOKUP($A11,'Occupancy Raw Data'!$B$8:$BE$51,'Occupancy Raw Data'!BC$3,FALSE))/100</f>
        <v>3.7557935756416905E-4</v>
      </c>
      <c r="K12" s="92">
        <f>(VLOOKUP($A11,'Occupancy Raw Data'!$B$8:$BE$51,'Occupancy Raw Data'!BE$3,FALSE))/100</f>
        <v>2.6020727564561801E-2</v>
      </c>
      <c r="M12" s="89">
        <f>(VLOOKUP($A11,'ADR Raw Data'!$B$6:$BE$49,'ADR Raw Data'!AT$1,FALSE))/100</f>
        <v>1.10973238503859E-2</v>
      </c>
      <c r="N12" s="90">
        <f>(VLOOKUP($A11,'ADR Raw Data'!$B$6:$BE$49,'ADR Raw Data'!AU$1,FALSE))/100</f>
        <v>2.0197227019785099E-2</v>
      </c>
      <c r="O12" s="90">
        <f>(VLOOKUP($A11,'ADR Raw Data'!$B$6:$BE$49,'ADR Raw Data'!AV$1,FALSE))/100</f>
        <v>3.5432117105030102E-2</v>
      </c>
      <c r="P12" s="90">
        <f>(VLOOKUP($A11,'ADR Raw Data'!$B$6:$BE$49,'ADR Raw Data'!AW$1,FALSE))/100</f>
        <v>1.7243872351061399E-2</v>
      </c>
      <c r="Q12" s="90">
        <f>(VLOOKUP($A11,'ADR Raw Data'!$B$6:$BE$49,'ADR Raw Data'!AX$1,FALSE))/100</f>
        <v>-2.3061580550968502E-2</v>
      </c>
      <c r="R12" s="90">
        <f>(VLOOKUP($A11,'ADR Raw Data'!$B$6:$BE$49,'ADR Raw Data'!AY$1,FALSE))/100</f>
        <v>1.1848816559152299E-2</v>
      </c>
      <c r="S12" s="91">
        <f>(VLOOKUP($A11,'ADR Raw Data'!$B$6:$BE$49,'ADR Raw Data'!BA$1,FALSE))/100</f>
        <v>2.8339044958712802E-3</v>
      </c>
      <c r="T12" s="91">
        <f>(VLOOKUP($A11,'ADR Raw Data'!$B$6:$BE$49,'ADR Raw Data'!BB$1,FALSE))/100</f>
        <v>-1.84948534873891E-2</v>
      </c>
      <c r="U12" s="90">
        <f>(VLOOKUP($A11,'ADR Raw Data'!$B$6:$BE$49,'ADR Raw Data'!BC$1,FALSE))/100</f>
        <v>-8.1548594750785793E-3</v>
      </c>
      <c r="V12" s="92">
        <f>(VLOOKUP($A11,'ADR Raw Data'!$B$6:$BE$49,'ADR Raw Data'!BE$1,FALSE))/100</f>
        <v>3.2065782089969203E-3</v>
      </c>
      <c r="X12" s="89">
        <f>(VLOOKUP($A11,'RevPAR Raw Data'!$B$6:$BE$49,'RevPAR Raw Data'!AT$1,FALSE))/100</f>
        <v>0.16014766211005699</v>
      </c>
      <c r="Y12" s="90">
        <f>(VLOOKUP($A11,'RevPAR Raw Data'!$B$6:$BE$49,'RevPAR Raw Data'!AU$1,FALSE))/100</f>
        <v>0.13679891258379701</v>
      </c>
      <c r="Z12" s="90">
        <f>(VLOOKUP($A11,'RevPAR Raw Data'!$B$6:$BE$49,'RevPAR Raw Data'!AV$1,FALSE))/100</f>
        <v>0.10733731933948799</v>
      </c>
      <c r="AA12" s="90">
        <f>(VLOOKUP($A11,'RevPAR Raw Data'!$B$6:$BE$49,'RevPAR Raw Data'!AW$1,FALSE))/100</f>
        <v>-1.1330873858657799E-2</v>
      </c>
      <c r="AB12" s="90">
        <f>(VLOOKUP($A11,'RevPAR Raw Data'!$B$6:$BE$49,'RevPAR Raw Data'!AX$1,FALSE))/100</f>
        <v>-8.1231846340712788E-2</v>
      </c>
      <c r="AC12" s="90">
        <f>(VLOOKUP($A11,'RevPAR Raw Data'!$B$6:$BE$49,'RevPAR Raw Data'!AY$1,FALSE))/100</f>
        <v>4.9608369262577098E-2</v>
      </c>
      <c r="AD12" s="91">
        <f>(VLOOKUP($A11,'RevPAR Raw Data'!$B$6:$BE$49,'RevPAR Raw Data'!BA$1,FALSE))/100</f>
        <v>-9.573533761951851E-3</v>
      </c>
      <c r="AE12" s="91">
        <f>(VLOOKUP($A11,'RevPAR Raw Data'!$B$6:$BE$49,'RevPAR Raw Data'!BB$1,FALSE))/100</f>
        <v>-6.1107274931714792E-3</v>
      </c>
      <c r="AF12" s="90">
        <f>(VLOOKUP($A11,'RevPAR Raw Data'!$B$6:$BE$49,'RevPAR Raw Data'!BC$1,FALSE))/100</f>
        <v>-7.7823429143970904E-3</v>
      </c>
      <c r="AG12" s="92">
        <f>(VLOOKUP($A11,'RevPAR Raw Data'!$B$6:$BE$49,'RevPAR Raw Data'!BE$1,FALSE))/100</f>
        <v>2.9310743271549498E-2</v>
      </c>
    </row>
    <row r="13" spans="1:33"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5">
      <c r="A14" s="116" t="s">
        <v>113</v>
      </c>
      <c r="B14" s="93">
        <f>(VLOOKUP($A14,'Occupancy Raw Data'!$B$8:$BE$51,'Occupancy Raw Data'!AG$3,FALSE))/100</f>
        <v>0.51654110710776202</v>
      </c>
      <c r="C14" s="99">
        <f>(VLOOKUP($A14,'Occupancy Raw Data'!$B$8:$BE$51,'Occupancy Raw Data'!AH$3,FALSE))/100</f>
        <v>0.70402518469993003</v>
      </c>
      <c r="D14" s="99">
        <f>(VLOOKUP($A14,'Occupancy Raw Data'!$B$8:$BE$51,'Occupancy Raw Data'!AI$3,FALSE))/100</f>
        <v>0.80028751319285207</v>
      </c>
      <c r="E14" s="99">
        <f>(VLOOKUP($A14,'Occupancy Raw Data'!$B$8:$BE$51,'Occupancy Raw Data'!AJ$3,FALSE))/100</f>
        <v>0.78748589729592</v>
      </c>
      <c r="F14" s="99">
        <f>(VLOOKUP($A14,'Occupancy Raw Data'!$B$8:$BE$51,'Occupancy Raw Data'!AK$3,FALSE))/100</f>
        <v>0.72488523248943193</v>
      </c>
      <c r="G14" s="100">
        <f>(VLOOKUP($A14,'Occupancy Raw Data'!$B$8:$BE$51,'Occupancy Raw Data'!AL$3,FALSE))/100</f>
        <v>0.706648205997776</v>
      </c>
      <c r="H14" s="99">
        <f>(VLOOKUP($A14,'Occupancy Raw Data'!$B$8:$BE$51,'Occupancy Raw Data'!AN$3,FALSE))/100</f>
        <v>0.76020180900868095</v>
      </c>
      <c r="I14" s="99">
        <f>(VLOOKUP($A14,'Occupancy Raw Data'!$B$8:$BE$51,'Occupancy Raw Data'!AO$3,FALSE))/100</f>
        <v>0.76400163628925899</v>
      </c>
      <c r="J14" s="100">
        <f>(VLOOKUP($A14,'Occupancy Raw Data'!$B$8:$BE$51,'Occupancy Raw Data'!AP$3,FALSE))/100</f>
        <v>0.76210172264896991</v>
      </c>
      <c r="K14" s="94">
        <f>(VLOOKUP($A14,'Occupancy Raw Data'!$B$8:$BE$51,'Occupancy Raw Data'!AR$3,FALSE))/100</f>
        <v>0.72250005522012006</v>
      </c>
      <c r="M14" s="121">
        <f>VLOOKUP($A14,'ADR Raw Data'!$B$6:$BE$49,'ADR Raw Data'!AG$1,FALSE)</f>
        <v>181.61915098992401</v>
      </c>
      <c r="N14" s="122">
        <f>VLOOKUP($A14,'ADR Raw Data'!$B$6:$BE$49,'ADR Raw Data'!AH$1,FALSE)</f>
        <v>205.82926762128699</v>
      </c>
      <c r="O14" s="122">
        <f>VLOOKUP($A14,'ADR Raw Data'!$B$6:$BE$49,'ADR Raw Data'!AI$1,FALSE)</f>
        <v>219.77850781054499</v>
      </c>
      <c r="P14" s="122">
        <f>VLOOKUP($A14,'ADR Raw Data'!$B$6:$BE$49,'ADR Raw Data'!AJ$1,FALSE)</f>
        <v>216.818921214081</v>
      </c>
      <c r="Q14" s="122">
        <f>VLOOKUP($A14,'ADR Raw Data'!$B$6:$BE$49,'ADR Raw Data'!AK$1,FALSE)</f>
        <v>201.24049058827899</v>
      </c>
      <c r="R14" s="123">
        <f>VLOOKUP($A14,'ADR Raw Data'!$B$6:$BE$49,'ADR Raw Data'!AL$1,FALSE)</f>
        <v>206.95630769824899</v>
      </c>
      <c r="S14" s="122">
        <f>VLOOKUP($A14,'ADR Raw Data'!$B$6:$BE$49,'ADR Raw Data'!AN$1,FALSE)</f>
        <v>202.09598545906701</v>
      </c>
      <c r="T14" s="122">
        <f>VLOOKUP($A14,'ADR Raw Data'!$B$6:$BE$49,'ADR Raw Data'!AO$1,FALSE)</f>
        <v>201.92768228546899</v>
      </c>
      <c r="U14" s="123">
        <f>VLOOKUP($A14,'ADR Raw Data'!$B$6:$BE$49,'ADR Raw Data'!AP$1,FALSE)</f>
        <v>202.01162408302</v>
      </c>
      <c r="V14" s="124">
        <f>VLOOKUP($A14,'ADR Raw Data'!$B$6:$BE$49,'ADR Raw Data'!AR$1,FALSE)</f>
        <v>205.46535313899301</v>
      </c>
      <c r="X14" s="121">
        <f>VLOOKUP($A14,'RevPAR Raw Data'!$B$6:$BE$49,'RevPAR Raw Data'!AG$1,FALSE)</f>
        <v>93.813757324307602</v>
      </c>
      <c r="Y14" s="122">
        <f>VLOOKUP($A14,'RevPAR Raw Data'!$B$6:$BE$49,'RevPAR Raw Data'!AH$1,FALSE)</f>
        <v>144.90898815372799</v>
      </c>
      <c r="Z14" s="122">
        <f>VLOOKUP($A14,'RevPAR Raw Data'!$B$6:$BE$49,'RevPAR Raw Data'!AI$1,FALSE)</f>
        <v>175.88599546893701</v>
      </c>
      <c r="AA14" s="122">
        <f>VLOOKUP($A14,'RevPAR Raw Data'!$B$6:$BE$49,'RevPAR Raw Data'!AJ$1,FALSE)</f>
        <v>170.741842723004</v>
      </c>
      <c r="AB14" s="122">
        <f>VLOOKUP($A14,'RevPAR Raw Data'!$B$6:$BE$49,'RevPAR Raw Data'!AK$1,FALSE)</f>
        <v>145.87625980637199</v>
      </c>
      <c r="AC14" s="123">
        <f>VLOOKUP($A14,'RevPAR Raw Data'!$B$6:$BE$49,'RevPAR Raw Data'!AL$1,FALSE)</f>
        <v>146.245303554891</v>
      </c>
      <c r="AD14" s="122">
        <f>VLOOKUP($A14,'RevPAR Raw Data'!$B$6:$BE$49,'RevPAR Raw Data'!AN$1,FALSE)</f>
        <v>153.633733739375</v>
      </c>
      <c r="AE14" s="122">
        <f>VLOOKUP($A14,'RevPAR Raw Data'!$B$6:$BE$49,'RevPAR Raw Data'!AO$1,FALSE)</f>
        <v>154.27307967819601</v>
      </c>
      <c r="AF14" s="123">
        <f>VLOOKUP($A14,'RevPAR Raw Data'!$B$6:$BE$49,'RevPAR Raw Data'!AP$1,FALSE)</f>
        <v>153.953406708785</v>
      </c>
      <c r="AG14" s="124">
        <f>VLOOKUP($A14,'RevPAR Raw Data'!$B$6:$BE$49,'RevPAR Raw Data'!AR$1,FALSE)</f>
        <v>148.44872898874399</v>
      </c>
    </row>
    <row r="15" spans="1:33" x14ac:dyDescent="0.25">
      <c r="A15" s="101" t="s">
        <v>121</v>
      </c>
      <c r="B15" s="89">
        <f>(VLOOKUP($A14,'Occupancy Raw Data'!$B$8:$BE$51,'Occupancy Raw Data'!AT$3,FALSE))/100</f>
        <v>-4.0830646482915697E-3</v>
      </c>
      <c r="C15" s="90">
        <f>(VLOOKUP($A14,'Occupancy Raw Data'!$B$8:$BE$51,'Occupancy Raw Data'!AU$3,FALSE))/100</f>
        <v>-2.33330883492915E-2</v>
      </c>
      <c r="D15" s="90">
        <f>(VLOOKUP($A14,'Occupancy Raw Data'!$B$8:$BE$51,'Occupancy Raw Data'!AV$3,FALSE))/100</f>
        <v>-2.1006363666719999E-2</v>
      </c>
      <c r="E15" s="90">
        <f>(VLOOKUP($A14,'Occupancy Raw Data'!$B$8:$BE$51,'Occupancy Raw Data'!AW$3,FALSE))/100</f>
        <v>-3.6991533221930696E-2</v>
      </c>
      <c r="F15" s="90">
        <f>(VLOOKUP($A14,'Occupancy Raw Data'!$B$8:$BE$51,'Occupancy Raw Data'!AX$3,FALSE))/100</f>
        <v>-5.2936620059168299E-2</v>
      </c>
      <c r="G15" s="90">
        <f>(VLOOKUP($A14,'Occupancy Raw Data'!$B$8:$BE$51,'Occupancy Raw Data'!AY$3,FALSE))/100</f>
        <v>-2.9392132961368399E-2</v>
      </c>
      <c r="H15" s="91">
        <f>(VLOOKUP($A14,'Occupancy Raw Data'!$B$8:$BE$51,'Occupancy Raw Data'!BA$3,FALSE))/100</f>
        <v>-1.4479586946595499E-2</v>
      </c>
      <c r="I15" s="91">
        <f>(VLOOKUP($A14,'Occupancy Raw Data'!$B$8:$BE$51,'Occupancy Raw Data'!BB$3,FALSE))/100</f>
        <v>-1.29278594148888E-2</v>
      </c>
      <c r="J15" s="90">
        <f>(VLOOKUP($A14,'Occupancy Raw Data'!$B$8:$BE$51,'Occupancy Raw Data'!BC$3,FALSE))/100</f>
        <v>-1.37023992841934E-2</v>
      </c>
      <c r="K15" s="92">
        <f>(VLOOKUP($A14,'Occupancy Raw Data'!$B$8:$BE$51,'Occupancy Raw Data'!BE$3,FALSE))/100</f>
        <v>-2.4713205550693802E-2</v>
      </c>
      <c r="M15" s="89">
        <f>(VLOOKUP($A14,'ADR Raw Data'!$B$6:$BE$49,'ADR Raw Data'!AT$1,FALSE))/100</f>
        <v>-1.97803975763804E-2</v>
      </c>
      <c r="N15" s="90">
        <f>(VLOOKUP($A14,'ADR Raw Data'!$B$6:$BE$49,'ADR Raw Data'!AU$1,FALSE))/100</f>
        <v>-1.65273398068452E-2</v>
      </c>
      <c r="O15" s="90">
        <f>(VLOOKUP($A14,'ADR Raw Data'!$B$6:$BE$49,'ADR Raw Data'!AV$1,FALSE))/100</f>
        <v>-5.45093649014829E-3</v>
      </c>
      <c r="P15" s="90">
        <f>(VLOOKUP($A14,'ADR Raw Data'!$B$6:$BE$49,'ADR Raw Data'!AW$1,FALSE))/100</f>
        <v>-1.1306297874458001E-2</v>
      </c>
      <c r="Q15" s="90">
        <f>(VLOOKUP($A14,'ADR Raw Data'!$B$6:$BE$49,'ADR Raw Data'!AX$1,FALSE))/100</f>
        <v>2.1081258020885E-3</v>
      </c>
      <c r="R15" s="90">
        <f>(VLOOKUP($A14,'ADR Raw Data'!$B$6:$BE$49,'ADR Raw Data'!AY$1,FALSE))/100</f>
        <v>-9.6007566929815595E-3</v>
      </c>
      <c r="S15" s="91">
        <f>(VLOOKUP($A14,'ADR Raw Data'!$B$6:$BE$49,'ADR Raw Data'!BA$1,FALSE))/100</f>
        <v>1.5307614591160399E-2</v>
      </c>
      <c r="T15" s="91">
        <f>(VLOOKUP($A14,'ADR Raw Data'!$B$6:$BE$49,'ADR Raw Data'!BB$1,FALSE))/100</f>
        <v>4.5147754671583003E-3</v>
      </c>
      <c r="U15" s="90">
        <f>(VLOOKUP($A14,'ADR Raw Data'!$B$6:$BE$49,'ADR Raw Data'!BC$1,FALSE))/100</f>
        <v>9.8750685796428501E-3</v>
      </c>
      <c r="V15" s="92">
        <f>(VLOOKUP($A14,'ADR Raw Data'!$B$6:$BE$49,'ADR Raw Data'!BE$1,FALSE))/100</f>
        <v>-4.0515207924001597E-3</v>
      </c>
      <c r="X15" s="89">
        <f>(VLOOKUP($A14,'RevPAR Raw Data'!$B$6:$BE$49,'RevPAR Raw Data'!AT$1,FALSE))/100</f>
        <v>-2.37826975825987E-2</v>
      </c>
      <c r="Y15" s="90">
        <f>(VLOOKUP($A14,'RevPAR Raw Data'!$B$6:$BE$49,'RevPAR Raw Data'!AU$1,FALSE))/100</f>
        <v>-3.9474794276244903E-2</v>
      </c>
      <c r="Z15" s="90">
        <f>(VLOOKUP($A14,'RevPAR Raw Data'!$B$6:$BE$49,'RevPAR Raw Data'!AV$1,FALSE))/100</f>
        <v>-2.6342795802632001E-2</v>
      </c>
      <c r="AA15" s="90">
        <f>(VLOOKUP($A14,'RevPAR Raw Data'!$B$6:$BE$49,'RevPAR Raw Data'!AW$1,FALSE))/100</f>
        <v>-4.7879593802948699E-2</v>
      </c>
      <c r="AB15" s="90">
        <f>(VLOOKUP($A14,'RevPAR Raw Data'!$B$6:$BE$49,'RevPAR Raw Data'!AX$1,FALSE))/100</f>
        <v>-5.09400913117019E-2</v>
      </c>
      <c r="AC15" s="90">
        <f>(VLOOKUP($A14,'RevPAR Raw Data'!$B$6:$BE$49,'RevPAR Raw Data'!AY$1,FALSE))/100</f>
        <v>-3.8710702937100099E-2</v>
      </c>
      <c r="AD15" s="91">
        <f>(VLOOKUP($A14,'RevPAR Raw Data'!$B$6:$BE$49,'RevPAR Raw Data'!BA$1,FALSE))/100</f>
        <v>6.0637970814731302E-4</v>
      </c>
      <c r="AE15" s="91">
        <f>(VLOOKUP($A14,'RevPAR Raw Data'!$B$6:$BE$49,'RevPAR Raw Data'!BB$1,FALSE))/100</f>
        <v>-8.4714503302597798E-3</v>
      </c>
      <c r="AF15" s="90">
        <f>(VLOOKUP($A14,'RevPAR Raw Data'!$B$6:$BE$49,'RevPAR Raw Data'!BC$1,FALSE))/100</f>
        <v>-3.9626428371876002E-3</v>
      </c>
      <c r="AG15" s="92">
        <f>(VLOOKUP($A14,'RevPAR Raw Data'!$B$6:$BE$49,'RevPAR Raw Data'!BE$1,FALSE))/100</f>
        <v>-2.8664600276958399E-2</v>
      </c>
    </row>
    <row r="16" spans="1:33"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Data'!AG$3,FALSE))/100</f>
        <v>0.52343008072174702</v>
      </c>
      <c r="C17" s="99">
        <f>(VLOOKUP($A17,'Occupancy Raw Data'!$B$8:$BE$51,'Occupancy Raw Data'!AH$3,FALSE))/100</f>
        <v>0.68776709401709402</v>
      </c>
      <c r="D17" s="99">
        <f>(VLOOKUP($A17,'Occupancy Raw Data'!$B$8:$BE$51,'Occupancy Raw Data'!AI$3,FALSE))/100</f>
        <v>0.77529973884140502</v>
      </c>
      <c r="E17" s="99">
        <f>(VLOOKUP($A17,'Occupancy Raw Data'!$B$8:$BE$51,'Occupancy Raw Data'!AJ$3,FALSE))/100</f>
        <v>0.77059591642924896</v>
      </c>
      <c r="F17" s="99">
        <f>(VLOOKUP($A17,'Occupancy Raw Data'!$B$8:$BE$51,'Occupancy Raw Data'!AK$3,FALSE))/100</f>
        <v>0.721554487179487</v>
      </c>
      <c r="G17" s="100">
        <f>(VLOOKUP($A17,'Occupancy Raw Data'!$B$8:$BE$51,'Occupancy Raw Data'!AL$3,FALSE))/100</f>
        <v>0.69572946343779607</v>
      </c>
      <c r="H17" s="99">
        <f>(VLOOKUP($A17,'Occupancy Raw Data'!$B$8:$BE$51,'Occupancy Raw Data'!AN$3,FALSE))/100</f>
        <v>0.77754036087369405</v>
      </c>
      <c r="I17" s="99">
        <f>(VLOOKUP($A17,'Occupancy Raw Data'!$B$8:$BE$51,'Occupancy Raw Data'!AO$3,FALSE))/100</f>
        <v>0.77157526115859398</v>
      </c>
      <c r="J17" s="100">
        <f>(VLOOKUP($A17,'Occupancy Raw Data'!$B$8:$BE$51,'Occupancy Raw Data'!AP$3,FALSE))/100</f>
        <v>0.77455781101614407</v>
      </c>
      <c r="K17" s="94">
        <f>(VLOOKUP($A17,'Occupancy Raw Data'!$B$8:$BE$51,'Occupancy Raw Data'!AR$3,FALSE))/100</f>
        <v>0.71825184846018109</v>
      </c>
      <c r="M17" s="121">
        <f>VLOOKUP($A17,'ADR Raw Data'!$B$6:$BE$49,'ADR Raw Data'!AG$1,FALSE)</f>
        <v>138.53293451452799</v>
      </c>
      <c r="N17" s="122">
        <f>VLOOKUP($A17,'ADR Raw Data'!$B$6:$BE$49,'ADR Raw Data'!AH$1,FALSE)</f>
        <v>153.394737971952</v>
      </c>
      <c r="O17" s="122">
        <f>VLOOKUP($A17,'ADR Raw Data'!$B$6:$BE$49,'ADR Raw Data'!AI$1,FALSE)</f>
        <v>161.44220884610201</v>
      </c>
      <c r="P17" s="122">
        <f>VLOOKUP($A17,'ADR Raw Data'!$B$6:$BE$49,'ADR Raw Data'!AJ$1,FALSE)</f>
        <v>160.037130285758</v>
      </c>
      <c r="Q17" s="122">
        <f>VLOOKUP($A17,'ADR Raw Data'!$B$6:$BE$49,'ADR Raw Data'!AK$1,FALSE)</f>
        <v>149.538358936393</v>
      </c>
      <c r="R17" s="123">
        <f>VLOOKUP($A17,'ADR Raw Data'!$B$6:$BE$49,'ADR Raw Data'!AL$1,FALSE)</f>
        <v>153.623591260616</v>
      </c>
      <c r="S17" s="122">
        <f>VLOOKUP($A17,'ADR Raw Data'!$B$6:$BE$49,'ADR Raw Data'!AN$1,FALSE)</f>
        <v>157.21418959923599</v>
      </c>
      <c r="T17" s="122">
        <f>VLOOKUP($A17,'ADR Raw Data'!$B$6:$BE$49,'ADR Raw Data'!AO$1,FALSE)</f>
        <v>156.88114062079299</v>
      </c>
      <c r="U17" s="123">
        <f>VLOOKUP($A17,'ADR Raw Data'!$B$6:$BE$49,'ADR Raw Data'!AP$1,FALSE)</f>
        <v>157.04830633728599</v>
      </c>
      <c r="V17" s="124">
        <f>VLOOKUP($A17,'ADR Raw Data'!$B$6:$BE$49,'ADR Raw Data'!AR$1,FALSE)</f>
        <v>154.678788112657</v>
      </c>
      <c r="X17" s="121">
        <f>VLOOKUP($A17,'RevPAR Raw Data'!$B$6:$BE$49,'RevPAR Raw Data'!AG$1,FALSE)</f>
        <v>72.512305095560293</v>
      </c>
      <c r="Y17" s="122">
        <f>VLOOKUP($A17,'RevPAR Raw Data'!$B$6:$BE$49,'RevPAR Raw Data'!AH$1,FALSE)</f>
        <v>105.499853172483</v>
      </c>
      <c r="Z17" s="122">
        <f>VLOOKUP($A17,'RevPAR Raw Data'!$B$6:$BE$49,'RevPAR Raw Data'!AI$1,FALSE)</f>
        <v>125.166102356362</v>
      </c>
      <c r="AA17" s="122">
        <f>VLOOKUP($A17,'RevPAR Raw Data'!$B$6:$BE$49,'RevPAR Raw Data'!AJ$1,FALSE)</f>
        <v>123.323959075261</v>
      </c>
      <c r="AB17" s="122">
        <f>VLOOKUP($A17,'RevPAR Raw Data'!$B$6:$BE$49,'RevPAR Raw Data'!AK$1,FALSE)</f>
        <v>107.90007389601099</v>
      </c>
      <c r="AC17" s="123">
        <f>VLOOKUP($A17,'RevPAR Raw Data'!$B$6:$BE$49,'RevPAR Raw Data'!AL$1,FALSE)</f>
        <v>106.88045871913501</v>
      </c>
      <c r="AD17" s="122">
        <f>VLOOKUP($A17,'RevPAR Raw Data'!$B$6:$BE$49,'RevPAR Raw Data'!AN$1,FALSE)</f>
        <v>122.240377715455</v>
      </c>
      <c r="AE17" s="122">
        <f>VLOOKUP($A17,'RevPAR Raw Data'!$B$6:$BE$49,'RevPAR Raw Data'!AO$1,FALSE)</f>
        <v>121.045607045346</v>
      </c>
      <c r="AF17" s="123">
        <f>VLOOKUP($A17,'RevPAR Raw Data'!$B$6:$BE$49,'RevPAR Raw Data'!AP$1,FALSE)</f>
        <v>121.642992380401</v>
      </c>
      <c r="AG17" s="124">
        <f>VLOOKUP($A17,'RevPAR Raw Data'!$B$6:$BE$49,'RevPAR Raw Data'!AR$1,FALSE)</f>
        <v>111.09832547949701</v>
      </c>
    </row>
    <row r="18" spans="1:33" x14ac:dyDescent="0.25">
      <c r="A18" s="101" t="s">
        <v>121</v>
      </c>
      <c r="B18" s="89">
        <f>(VLOOKUP($A17,'Occupancy Raw Data'!$B$8:$BE$51,'Occupancy Raw Data'!AT$3,FALSE))/100</f>
        <v>-3.1838595245644898E-2</v>
      </c>
      <c r="C18" s="90">
        <f>(VLOOKUP($A17,'Occupancy Raw Data'!$B$8:$BE$51,'Occupancy Raw Data'!AU$3,FALSE))/100</f>
        <v>-3.8135728048333005E-2</v>
      </c>
      <c r="D18" s="90">
        <f>(VLOOKUP($A17,'Occupancy Raw Data'!$B$8:$BE$51,'Occupancy Raw Data'!AV$3,FALSE))/100</f>
        <v>-2.9189127228053204E-2</v>
      </c>
      <c r="E18" s="90">
        <f>(VLOOKUP($A17,'Occupancy Raw Data'!$B$8:$BE$51,'Occupancy Raw Data'!AW$3,FALSE))/100</f>
        <v>-3.4220681315553399E-2</v>
      </c>
      <c r="F18" s="90">
        <f>(VLOOKUP($A17,'Occupancy Raw Data'!$B$8:$BE$51,'Occupancy Raw Data'!AX$3,FALSE))/100</f>
        <v>-3.85565989906652E-2</v>
      </c>
      <c r="G18" s="90">
        <f>(VLOOKUP($A17,'Occupancy Raw Data'!$B$8:$BE$51,'Occupancy Raw Data'!AY$3,FALSE))/100</f>
        <v>-3.4428124891964298E-2</v>
      </c>
      <c r="H18" s="91">
        <f>(VLOOKUP($A17,'Occupancy Raw Data'!$B$8:$BE$51,'Occupancy Raw Data'!BA$3,FALSE))/100</f>
        <v>-1.77547428818619E-2</v>
      </c>
      <c r="I18" s="91">
        <f>(VLOOKUP($A17,'Occupancy Raw Data'!$B$8:$BE$51,'Occupancy Raw Data'!BB$3,FALSE))/100</f>
        <v>-4.4818016167557102E-2</v>
      </c>
      <c r="J18" s="90">
        <f>(VLOOKUP($A17,'Occupancy Raw Data'!$B$8:$BE$51,'Occupancy Raw Data'!BC$3,FALSE))/100</f>
        <v>-3.1423300220900598E-2</v>
      </c>
      <c r="K18" s="92">
        <f>(VLOOKUP($A17,'Occupancy Raw Data'!$B$8:$BE$51,'Occupancy Raw Data'!BE$3,FALSE))/100</f>
        <v>-3.3504290574980902E-2</v>
      </c>
      <c r="M18" s="89">
        <f>(VLOOKUP($A17,'ADR Raw Data'!$B$6:$BE$49,'ADR Raw Data'!AT$1,FALSE))/100</f>
        <v>-3.9462961231846699E-2</v>
      </c>
      <c r="N18" s="90">
        <f>(VLOOKUP($A17,'ADR Raw Data'!$B$6:$BE$49,'ADR Raw Data'!AU$1,FALSE))/100</f>
        <v>-2.2938752363859602E-2</v>
      </c>
      <c r="O18" s="90">
        <f>(VLOOKUP($A17,'ADR Raw Data'!$B$6:$BE$49,'ADR Raw Data'!AV$1,FALSE))/100</f>
        <v>-2.0425356286838999E-2</v>
      </c>
      <c r="P18" s="90">
        <f>(VLOOKUP($A17,'ADR Raw Data'!$B$6:$BE$49,'ADR Raw Data'!AW$1,FALSE))/100</f>
        <v>-2.1623695885724402E-2</v>
      </c>
      <c r="Q18" s="90">
        <f>(VLOOKUP($A17,'ADR Raw Data'!$B$6:$BE$49,'ADR Raw Data'!AX$1,FALSE))/100</f>
        <v>-3.8039880810620402E-2</v>
      </c>
      <c r="R18" s="90">
        <f>(VLOOKUP($A17,'ADR Raw Data'!$B$6:$BE$49,'ADR Raw Data'!AY$1,FALSE))/100</f>
        <v>-2.7369014715155703E-2</v>
      </c>
      <c r="S18" s="91">
        <f>(VLOOKUP($A17,'ADR Raw Data'!$B$6:$BE$49,'ADR Raw Data'!BA$1,FALSE))/100</f>
        <v>-1.3957948423008E-2</v>
      </c>
      <c r="T18" s="91">
        <f>(VLOOKUP($A17,'ADR Raw Data'!$B$6:$BE$49,'ADR Raw Data'!BB$1,FALSE))/100</f>
        <v>-1.56606500772473E-2</v>
      </c>
      <c r="U18" s="90">
        <f>(VLOOKUP($A17,'ADR Raw Data'!$B$6:$BE$49,'ADR Raw Data'!BC$1,FALSE))/100</f>
        <v>-1.4803153845057E-2</v>
      </c>
      <c r="V18" s="92">
        <f>(VLOOKUP($A17,'ADR Raw Data'!$B$6:$BE$49,'ADR Raw Data'!BE$1,FALSE))/100</f>
        <v>-2.3466634596399798E-2</v>
      </c>
      <c r="X18" s="89">
        <f>(VLOOKUP($A17,'RevPAR Raw Data'!$B$6:$BE$49,'RevPAR Raw Data'!AT$1,FALSE))/100</f>
        <v>-7.0045111227636306E-2</v>
      </c>
      <c r="Y18" s="90">
        <f>(VLOOKUP($A17,'RevPAR Raw Data'!$B$6:$BE$49,'RevPAR Raw Data'!AU$1,FALSE))/100</f>
        <v>-6.01996943902764E-2</v>
      </c>
      <c r="Z18" s="90">
        <f>(VLOOKUP($A17,'RevPAR Raw Data'!$B$6:$BE$49,'RevPAR Raw Data'!AV$1,FALSE))/100</f>
        <v>-4.90182851915573E-2</v>
      </c>
      <c r="AA18" s="90">
        <f>(VLOOKUP($A17,'RevPAR Raw Data'!$B$6:$BE$49,'RevPAR Raw Data'!AW$1,FALSE))/100</f>
        <v>-5.51043995955081E-2</v>
      </c>
      <c r="AB18" s="90">
        <f>(VLOOKUP($A17,'RevPAR Raw Data'!$B$6:$BE$49,'RevPAR Raw Data'!AX$1,FALSE))/100</f>
        <v>-7.5129791371217808E-2</v>
      </c>
      <c r="AC18" s="90">
        <f>(VLOOKUP($A17,'RevPAR Raw Data'!$B$6:$BE$49,'RevPAR Raw Data'!AY$1,FALSE))/100</f>
        <v>-6.0854875750336601E-2</v>
      </c>
      <c r="AD18" s="91">
        <f>(VLOOKUP($A17,'RevPAR Raw Data'!$B$6:$BE$49,'RevPAR Raw Data'!BA$1,FALSE))/100</f>
        <v>-3.1464871519461098E-2</v>
      </c>
      <c r="AE18" s="91">
        <f>(VLOOKUP($A17,'RevPAR Raw Data'!$B$6:$BE$49,'RevPAR Raw Data'!BB$1,FALSE))/100</f>
        <v>-5.97767869764479E-2</v>
      </c>
      <c r="AF18" s="90">
        <f>(VLOOKUP($A17,'RevPAR Raw Data'!$B$6:$BE$49,'RevPAR Raw Data'!BC$1,FALSE))/100</f>
        <v>-4.5761290118468204E-2</v>
      </c>
      <c r="AG18" s="92">
        <f>(VLOOKUP($A17,'RevPAR Raw Data'!$B$6:$BE$49,'RevPAR Raw Data'!BE$1,FALSE))/100</f>
        <v>-5.6184692227046099E-2</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Data'!AG$3,FALSE))/100</f>
        <v>0.49734829352767101</v>
      </c>
      <c r="C20" s="99">
        <f>(VLOOKUP($A20,'Occupancy Raw Data'!$B$8:$BE$51,'Occupancy Raw Data'!AH$3,FALSE))/100</f>
        <v>0.636571902734685</v>
      </c>
      <c r="D20" s="99">
        <f>(VLOOKUP($A20,'Occupancy Raw Data'!$B$8:$BE$51,'Occupancy Raw Data'!AI$3,FALSE))/100</f>
        <v>0.70493301585010892</v>
      </c>
      <c r="E20" s="99">
        <f>(VLOOKUP($A20,'Occupancy Raw Data'!$B$8:$BE$51,'Occupancy Raw Data'!AJ$3,FALSE))/100</f>
        <v>0.71463790076243994</v>
      </c>
      <c r="F20" s="99">
        <f>(VLOOKUP($A20,'Occupancy Raw Data'!$B$8:$BE$51,'Occupancy Raw Data'!AK$3,FALSE))/100</f>
        <v>0.694281538156161</v>
      </c>
      <c r="G20" s="100">
        <f>(VLOOKUP($A20,'Occupancy Raw Data'!$B$8:$BE$51,'Occupancy Raw Data'!AL$3,FALSE))/100</f>
        <v>0.64955146407082198</v>
      </c>
      <c r="H20" s="99">
        <f>(VLOOKUP($A20,'Occupancy Raw Data'!$B$8:$BE$51,'Occupancy Raw Data'!AN$3,FALSE))/100</f>
        <v>0.76572772494601493</v>
      </c>
      <c r="I20" s="99">
        <f>(VLOOKUP($A20,'Occupancy Raw Data'!$B$8:$BE$51,'Occupancy Raw Data'!AO$3,FALSE))/100</f>
        <v>0.75177292166663601</v>
      </c>
      <c r="J20" s="100">
        <f>(VLOOKUP($A20,'Occupancy Raw Data'!$B$8:$BE$51,'Occupancy Raw Data'!AP$3,FALSE))/100</f>
        <v>0.75875032330632497</v>
      </c>
      <c r="K20" s="94">
        <f>(VLOOKUP($A20,'Occupancy Raw Data'!$B$8:$BE$51,'Occupancy Raw Data'!AR$3,FALSE))/100</f>
        <v>0.68074502678299098</v>
      </c>
      <c r="M20" s="121">
        <f>VLOOKUP($A20,'ADR Raw Data'!$B$6:$BE$49,'ADR Raw Data'!AG$1,FALSE)</f>
        <v>111.607259197465</v>
      </c>
      <c r="N20" s="122">
        <f>VLOOKUP($A20,'ADR Raw Data'!$B$6:$BE$49,'ADR Raw Data'!AH$1,FALSE)</f>
        <v>118.38177921354099</v>
      </c>
      <c r="O20" s="122">
        <f>VLOOKUP($A20,'ADR Raw Data'!$B$6:$BE$49,'ADR Raw Data'!AI$1,FALSE)</f>
        <v>122.765357142857</v>
      </c>
      <c r="P20" s="122">
        <f>VLOOKUP($A20,'ADR Raw Data'!$B$6:$BE$49,'ADR Raw Data'!AJ$1,FALSE)</f>
        <v>122.377273117374</v>
      </c>
      <c r="Q20" s="122">
        <f>VLOOKUP($A20,'ADR Raw Data'!$B$6:$BE$49,'ADR Raw Data'!AK$1,FALSE)</f>
        <v>120.977261165258</v>
      </c>
      <c r="R20" s="123">
        <f>VLOOKUP($A20,'ADR Raw Data'!$B$6:$BE$49,'ADR Raw Data'!AL$1,FALSE)</f>
        <v>119.729737655321</v>
      </c>
      <c r="S20" s="122">
        <f>VLOOKUP($A20,'ADR Raw Data'!$B$6:$BE$49,'ADR Raw Data'!AN$1,FALSE)</f>
        <v>139.02120554896501</v>
      </c>
      <c r="T20" s="122">
        <f>VLOOKUP($A20,'ADR Raw Data'!$B$6:$BE$49,'ADR Raw Data'!AO$1,FALSE)</f>
        <v>139.04921525327401</v>
      </c>
      <c r="U20" s="123">
        <f>VLOOKUP($A20,'ADR Raw Data'!$B$6:$BE$49,'ADR Raw Data'!AP$1,FALSE)</f>
        <v>139.035081613724</v>
      </c>
      <c r="V20" s="124">
        <f>VLOOKUP($A20,'ADR Raw Data'!$B$6:$BE$49,'ADR Raw Data'!AR$1,FALSE)</f>
        <v>125.876392600996</v>
      </c>
      <c r="X20" s="121">
        <f>VLOOKUP($A20,'RevPAR Raw Data'!$B$6:$BE$49,'RevPAR Raw Data'!AG$1,FALSE)</f>
        <v>55.507679907160203</v>
      </c>
      <c r="Y20" s="122">
        <f>VLOOKUP($A20,'RevPAR Raw Data'!$B$6:$BE$49,'RevPAR Raw Data'!AH$1,FALSE)</f>
        <v>75.358514443081503</v>
      </c>
      <c r="Z20" s="122">
        <f>VLOOKUP($A20,'RevPAR Raw Data'!$B$6:$BE$49,'RevPAR Raw Data'!AI$1,FALSE)</f>
        <v>86.541353452630005</v>
      </c>
      <c r="AA20" s="122">
        <f>VLOOKUP($A20,'RevPAR Raw Data'!$B$6:$BE$49,'RevPAR Raw Data'!AJ$1,FALSE)</f>
        <v>87.455437561632607</v>
      </c>
      <c r="AB20" s="122">
        <f>VLOOKUP($A20,'RevPAR Raw Data'!$B$6:$BE$49,'RevPAR Raw Data'!AK$1,FALSE)</f>
        <v>83.992278963735501</v>
      </c>
      <c r="AC20" s="123">
        <f>VLOOKUP($A20,'RevPAR Raw Data'!$B$6:$BE$49,'RevPAR Raw Data'!AL$1,FALSE)</f>
        <v>77.770626386829306</v>
      </c>
      <c r="AD20" s="122">
        <f>VLOOKUP($A20,'RevPAR Raw Data'!$B$6:$BE$49,'RevPAR Raw Data'!AN$1,FALSE)</f>
        <v>106.452391444261</v>
      </c>
      <c r="AE20" s="122">
        <f>VLOOKUP($A20,'RevPAR Raw Data'!$B$6:$BE$49,'RevPAR Raw Data'!AO$1,FALSE)</f>
        <v>104.533434806407</v>
      </c>
      <c r="AF20" s="123">
        <f>VLOOKUP($A20,'RevPAR Raw Data'!$B$6:$BE$49,'RevPAR Raw Data'!AP$1,FALSE)</f>
        <v>105.492913125334</v>
      </c>
      <c r="AG20" s="124">
        <f>VLOOKUP($A20,'RevPAR Raw Data'!$B$6:$BE$49,'RevPAR Raw Data'!AR$1,FALSE)</f>
        <v>85.689728252511799</v>
      </c>
    </row>
    <row r="21" spans="1:33" x14ac:dyDescent="0.25">
      <c r="A21" s="101" t="s">
        <v>121</v>
      </c>
      <c r="B21" s="89">
        <f>(VLOOKUP($A20,'Occupancy Raw Data'!$B$8:$BE$51,'Occupancy Raw Data'!AT$3,FALSE))/100</f>
        <v>-2.0387628027675499E-2</v>
      </c>
      <c r="C21" s="90">
        <f>(VLOOKUP($A20,'Occupancy Raw Data'!$B$8:$BE$51,'Occupancy Raw Data'!AU$3,FALSE))/100</f>
        <v>-2.2035983283603101E-2</v>
      </c>
      <c r="D21" s="90">
        <f>(VLOOKUP($A20,'Occupancy Raw Data'!$B$8:$BE$51,'Occupancy Raw Data'!AV$3,FALSE))/100</f>
        <v>-1.42050624255654E-2</v>
      </c>
      <c r="E21" s="90">
        <f>(VLOOKUP($A20,'Occupancy Raw Data'!$B$8:$BE$51,'Occupancy Raw Data'!AW$3,FALSE))/100</f>
        <v>-2.06275217110698E-2</v>
      </c>
      <c r="F21" s="90">
        <f>(VLOOKUP($A20,'Occupancy Raw Data'!$B$8:$BE$51,'Occupancy Raw Data'!AX$3,FALSE))/100</f>
        <v>-1.8062016964566201E-2</v>
      </c>
      <c r="G21" s="90">
        <f>(VLOOKUP($A20,'Occupancy Raw Data'!$B$8:$BE$51,'Occupancy Raw Data'!AY$3,FALSE))/100</f>
        <v>-1.8966778364710599E-2</v>
      </c>
      <c r="H21" s="91">
        <f>(VLOOKUP($A20,'Occupancy Raw Data'!$B$8:$BE$51,'Occupancy Raw Data'!BA$3,FALSE))/100</f>
        <v>-9.8468821161234697E-3</v>
      </c>
      <c r="I21" s="91">
        <f>(VLOOKUP($A20,'Occupancy Raw Data'!$B$8:$BE$51,'Occupancy Raw Data'!BB$3,FALSE))/100</f>
        <v>-4.12790526635008E-2</v>
      </c>
      <c r="J21" s="90">
        <f>(VLOOKUP($A20,'Occupancy Raw Data'!$B$8:$BE$51,'Occupancy Raw Data'!BC$3,FALSE))/100</f>
        <v>-2.5671934712223701E-2</v>
      </c>
      <c r="K21" s="92">
        <f>(VLOOKUP($A20,'Occupancy Raw Data'!$B$8:$BE$51,'Occupancy Raw Data'!BE$3,FALSE))/100</f>
        <v>-2.1138742817947798E-2</v>
      </c>
      <c r="M21" s="89">
        <f>(VLOOKUP($A20,'ADR Raw Data'!$B$6:$BE$49,'ADR Raw Data'!AT$1,FALSE))/100</f>
        <v>-1.9848432772437502E-2</v>
      </c>
      <c r="N21" s="90">
        <f>(VLOOKUP($A20,'ADR Raw Data'!$B$6:$BE$49,'ADR Raw Data'!AU$1,FALSE))/100</f>
        <v>-9.7783539154768489E-3</v>
      </c>
      <c r="O21" s="90">
        <f>(VLOOKUP($A20,'ADR Raw Data'!$B$6:$BE$49,'ADR Raw Data'!AV$1,FALSE))/100</f>
        <v>-6.6704478929602495E-3</v>
      </c>
      <c r="P21" s="90">
        <f>(VLOOKUP($A20,'ADR Raw Data'!$B$6:$BE$49,'ADR Raw Data'!AW$1,FALSE))/100</f>
        <v>-1.44417006042146E-2</v>
      </c>
      <c r="Q21" s="90">
        <f>(VLOOKUP($A20,'ADR Raw Data'!$B$6:$BE$49,'ADR Raw Data'!AX$1,FALSE))/100</f>
        <v>-1.25033275673833E-2</v>
      </c>
      <c r="R21" s="90">
        <f>(VLOOKUP($A20,'ADR Raw Data'!$B$6:$BE$49,'ADR Raw Data'!AY$1,FALSE))/100</f>
        <v>-1.2151736923149801E-2</v>
      </c>
      <c r="S21" s="91">
        <f>(VLOOKUP($A20,'ADR Raw Data'!$B$6:$BE$49,'ADR Raw Data'!BA$1,FALSE))/100</f>
        <v>-2.4786230295834502E-2</v>
      </c>
      <c r="T21" s="91">
        <f>(VLOOKUP($A20,'ADR Raw Data'!$B$6:$BE$49,'ADR Raw Data'!BB$1,FALSE))/100</f>
        <v>-2.1760834331262399E-2</v>
      </c>
      <c r="U21" s="90">
        <f>(VLOOKUP($A20,'ADR Raw Data'!$B$6:$BE$49,'ADR Raw Data'!BC$1,FALSE))/100</f>
        <v>-2.3266821257305899E-2</v>
      </c>
      <c r="V21" s="92">
        <f>(VLOOKUP($A20,'ADR Raw Data'!$B$6:$BE$49,'ADR Raw Data'!BE$1,FALSE))/100</f>
        <v>-1.6360244360805801E-2</v>
      </c>
      <c r="X21" s="89">
        <f>(VLOOKUP($A20,'RevPAR Raw Data'!$B$6:$BE$49,'RevPAR Raw Data'!AT$1,FALSE))/100</f>
        <v>-3.9831398335816302E-2</v>
      </c>
      <c r="Y21" s="90">
        <f>(VLOOKUP($A20,'RevPAR Raw Data'!$B$6:$BE$49,'RevPAR Raw Data'!AU$1,FALSE))/100</f>
        <v>-3.1598861555657297E-2</v>
      </c>
      <c r="Z21" s="90">
        <f>(VLOOKUP($A20,'RevPAR Raw Data'!$B$6:$BE$49,'RevPAR Raw Data'!AV$1,FALSE))/100</f>
        <v>-2.0780756189799701E-2</v>
      </c>
      <c r="AA21" s="90">
        <f>(VLOOKUP($A20,'RevPAR Raw Data'!$B$6:$BE$49,'RevPAR Raw Data'!AW$1,FALSE))/100</f>
        <v>-3.4771325822526199E-2</v>
      </c>
      <c r="AB21" s="90">
        <f>(VLOOKUP($A20,'RevPAR Raw Data'!$B$6:$BE$49,'RevPAR Raw Data'!AX$1,FALSE))/100</f>
        <v>-3.0339509217314001E-2</v>
      </c>
      <c r="AC21" s="90">
        <f>(VLOOKUP($A20,'RevPAR Raw Data'!$B$6:$BE$49,'RevPAR Raw Data'!AY$1,FALSE))/100</f>
        <v>-3.0888035986892701E-2</v>
      </c>
      <c r="AD21" s="91">
        <f>(VLOOKUP($A20,'RevPAR Raw Data'!$B$6:$BE$49,'RevPAR Raw Data'!BA$1,FALSE))/100</f>
        <v>-3.4389045324131805E-2</v>
      </c>
      <c r="AE21" s="91">
        <f>(VLOOKUP($A20,'RevPAR Raw Data'!$B$6:$BE$49,'RevPAR Raw Data'!BB$1,FALSE))/100</f>
        <v>-6.2141620368401297E-2</v>
      </c>
      <c r="AF21" s="90">
        <f>(VLOOKUP($A20,'RevPAR Raw Data'!$B$6:$BE$49,'RevPAR Raw Data'!BC$1,FALSE))/100</f>
        <v>-4.8341451653251107E-2</v>
      </c>
      <c r="AG21" s="92">
        <f>(VLOOKUP($A20,'RevPAR Raw Data'!$B$6:$BE$49,'RevPAR Raw Data'!BE$1,FALSE))/100</f>
        <v>-3.7153152180771795E-2</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Data'!AG$3,FALSE))/100</f>
        <v>0.51397536855599302</v>
      </c>
      <c r="C23" s="99">
        <f>(VLOOKUP($A23,'Occupancy Raw Data'!$B$8:$BE$51,'Occupancy Raw Data'!AH$3,FALSE))/100</f>
        <v>0.59287153191099695</v>
      </c>
      <c r="D23" s="99">
        <f>(VLOOKUP($A23,'Occupancy Raw Data'!$B$8:$BE$51,'Occupancy Raw Data'!AI$3,FALSE))/100</f>
        <v>0.628662668253822</v>
      </c>
      <c r="E23" s="99">
        <f>(VLOOKUP($A23,'Occupancy Raw Data'!$B$8:$BE$51,'Occupancy Raw Data'!AJ$3,FALSE))/100</f>
        <v>0.64356514971156398</v>
      </c>
      <c r="F23" s="99">
        <f>(VLOOKUP($A23,'Occupancy Raw Data'!$B$8:$BE$51,'Occupancy Raw Data'!AK$3,FALSE))/100</f>
        <v>0.63753010879119598</v>
      </c>
      <c r="G23" s="100">
        <f>(VLOOKUP($A23,'Occupancy Raw Data'!$B$8:$BE$51,'Occupancy Raw Data'!AL$3,FALSE))/100</f>
        <v>0.60333904560128604</v>
      </c>
      <c r="H23" s="99">
        <f>(VLOOKUP($A23,'Occupancy Raw Data'!$B$8:$BE$51,'Occupancy Raw Data'!AN$3,FALSE))/100</f>
        <v>0.70304455530314203</v>
      </c>
      <c r="I23" s="99">
        <f>(VLOOKUP($A23,'Occupancy Raw Data'!$B$8:$BE$51,'Occupancy Raw Data'!AO$3,FALSE))/100</f>
        <v>0.69764495028481999</v>
      </c>
      <c r="J23" s="100">
        <f>(VLOOKUP($A23,'Occupancy Raw Data'!$B$8:$BE$51,'Occupancy Raw Data'!AP$3,FALSE))/100</f>
        <v>0.7003447527939809</v>
      </c>
      <c r="K23" s="94">
        <f>(VLOOKUP($A23,'Occupancy Raw Data'!$B$8:$BE$51,'Occupancy Raw Data'!AR$3,FALSE))/100</f>
        <v>0.6310967891564</v>
      </c>
      <c r="M23" s="121">
        <f>VLOOKUP($A23,'ADR Raw Data'!$B$6:$BE$49,'ADR Raw Data'!AG$1,FALSE)</f>
        <v>81.488028281928507</v>
      </c>
      <c r="N23" s="122">
        <f>VLOOKUP($A23,'ADR Raw Data'!$B$6:$BE$49,'ADR Raw Data'!AH$1,FALSE)</f>
        <v>84.423218657090999</v>
      </c>
      <c r="O23" s="122">
        <f>VLOOKUP($A23,'ADR Raw Data'!$B$6:$BE$49,'ADR Raw Data'!AI$1,FALSE)</f>
        <v>86.553659899863405</v>
      </c>
      <c r="P23" s="122">
        <f>VLOOKUP($A23,'ADR Raw Data'!$B$6:$BE$49,'ADR Raw Data'!AJ$1,FALSE)</f>
        <v>87.3445174026713</v>
      </c>
      <c r="Q23" s="122">
        <f>VLOOKUP($A23,'ADR Raw Data'!$B$6:$BE$49,'ADR Raw Data'!AK$1,FALSE)</f>
        <v>87.574931867423402</v>
      </c>
      <c r="R23" s="123">
        <f>VLOOKUP($A23,'ADR Raw Data'!$B$6:$BE$49,'ADR Raw Data'!AL$1,FALSE)</f>
        <v>85.657488225345205</v>
      </c>
      <c r="S23" s="122">
        <f>VLOOKUP($A23,'ADR Raw Data'!$B$6:$BE$49,'ADR Raw Data'!AN$1,FALSE)</f>
        <v>100.11831438963399</v>
      </c>
      <c r="T23" s="122">
        <f>VLOOKUP($A23,'ADR Raw Data'!$B$6:$BE$49,'ADR Raw Data'!AO$1,FALSE)</f>
        <v>99.766509907875502</v>
      </c>
      <c r="U23" s="123">
        <f>VLOOKUP($A23,'ADR Raw Data'!$B$6:$BE$49,'ADR Raw Data'!AP$1,FALSE)</f>
        <v>99.943090245234202</v>
      </c>
      <c r="V23" s="124">
        <f>VLOOKUP($A23,'ADR Raw Data'!$B$6:$BE$49,'ADR Raw Data'!AR$1,FALSE)</f>
        <v>90.193783634100299</v>
      </c>
      <c r="X23" s="121">
        <f>VLOOKUP($A23,'RevPAR Raw Data'!$B$6:$BE$49,'RevPAR Raw Data'!AG$1,FALSE)</f>
        <v>41.882839369105298</v>
      </c>
      <c r="Y23" s="122">
        <f>VLOOKUP($A23,'RevPAR Raw Data'!$B$6:$BE$49,'RevPAR Raw Data'!AH$1,FALSE)</f>
        <v>50.0521229740866</v>
      </c>
      <c r="Z23" s="122">
        <f>VLOOKUP($A23,'RevPAR Raw Data'!$B$6:$BE$49,'RevPAR Raw Data'!AI$1,FALSE)</f>
        <v>54.413054779782001</v>
      </c>
      <c r="AA23" s="122">
        <f>VLOOKUP($A23,'RevPAR Raw Data'!$B$6:$BE$49,'RevPAR Raw Data'!AJ$1,FALSE)</f>
        <v>56.211887418734499</v>
      </c>
      <c r="AB23" s="122">
        <f>VLOOKUP($A23,'RevPAR Raw Data'!$B$6:$BE$49,'RevPAR Raw Data'!AK$1,FALSE)</f>
        <v>55.831655840820098</v>
      </c>
      <c r="AC23" s="123">
        <f>VLOOKUP($A23,'RevPAR Raw Data'!$B$6:$BE$49,'RevPAR Raw Data'!AL$1,FALSE)</f>
        <v>51.680507194483198</v>
      </c>
      <c r="AD23" s="122">
        <f>VLOOKUP($A23,'RevPAR Raw Data'!$B$6:$BE$49,'RevPAR Raw Data'!AN$1,FALSE)</f>
        <v>70.387635817760398</v>
      </c>
      <c r="AE23" s="122">
        <f>VLOOKUP($A23,'RevPAR Raw Data'!$B$6:$BE$49,'RevPAR Raw Data'!AO$1,FALSE)</f>
        <v>69.601601844769903</v>
      </c>
      <c r="AF23" s="123">
        <f>VLOOKUP($A23,'RevPAR Raw Data'!$B$6:$BE$49,'RevPAR Raw Data'!AP$1,FALSE)</f>
        <v>69.9946188312651</v>
      </c>
      <c r="AG23" s="124">
        <f>VLOOKUP($A23,'RevPAR Raw Data'!$B$6:$BE$49,'RevPAR Raw Data'!AR$1,FALSE)</f>
        <v>56.921007253347703</v>
      </c>
    </row>
    <row r="24" spans="1:33" x14ac:dyDescent="0.25">
      <c r="A24" s="101" t="s">
        <v>121</v>
      </c>
      <c r="B24" s="89">
        <f>(VLOOKUP($A23,'Occupancy Raw Data'!$B$8:$BE$51,'Occupancy Raw Data'!AT$3,FALSE))/100</f>
        <v>4.8359945367653403E-4</v>
      </c>
      <c r="C24" s="90">
        <f>(VLOOKUP($A23,'Occupancy Raw Data'!$B$8:$BE$51,'Occupancy Raw Data'!AU$3,FALSE))/100</f>
        <v>-1.15063851284734E-2</v>
      </c>
      <c r="D24" s="90">
        <f>(VLOOKUP($A23,'Occupancy Raw Data'!$B$8:$BE$51,'Occupancy Raw Data'!AV$3,FALSE))/100</f>
        <v>-1.0475829034594E-2</v>
      </c>
      <c r="E24" s="90">
        <f>(VLOOKUP($A23,'Occupancy Raw Data'!$B$8:$BE$51,'Occupancy Raw Data'!AW$3,FALSE))/100</f>
        <v>-1.18212866745393E-2</v>
      </c>
      <c r="F24" s="90">
        <f>(VLOOKUP($A23,'Occupancy Raw Data'!$B$8:$BE$51,'Occupancy Raw Data'!AX$3,FALSE))/100</f>
        <v>-1.1051575247076999E-2</v>
      </c>
      <c r="G24" s="90">
        <f>(VLOOKUP($A23,'Occupancy Raw Data'!$B$8:$BE$51,'Occupancy Raw Data'!AY$3,FALSE))/100</f>
        <v>-9.2158122579339002E-3</v>
      </c>
      <c r="H24" s="91">
        <f>(VLOOKUP($A23,'Occupancy Raw Data'!$B$8:$BE$51,'Occupancy Raw Data'!BA$3,FALSE))/100</f>
        <v>-6.2987779345164297E-3</v>
      </c>
      <c r="I24" s="91">
        <f>(VLOOKUP($A23,'Occupancy Raw Data'!$B$8:$BE$51,'Occupancy Raw Data'!BB$3,FALSE))/100</f>
        <v>-2.5062381380138003E-2</v>
      </c>
      <c r="J24" s="90">
        <f>(VLOOKUP($A23,'Occupancy Raw Data'!$B$8:$BE$51,'Occupancy Raw Data'!BC$3,FALSE))/100</f>
        <v>-1.5733835490361E-2</v>
      </c>
      <c r="K24" s="92">
        <f>(VLOOKUP($A23,'Occupancy Raw Data'!$B$8:$BE$51,'Occupancy Raw Data'!BE$3,FALSE))/100</f>
        <v>-1.1231068197794101E-2</v>
      </c>
      <c r="M24" s="89">
        <f>(VLOOKUP($A23,'ADR Raw Data'!$B$6:$BE$49,'ADR Raw Data'!AT$1,FALSE))/100</f>
        <v>-1.7421908347035999E-3</v>
      </c>
      <c r="N24" s="90">
        <f>(VLOOKUP($A23,'ADR Raw Data'!$B$6:$BE$49,'ADR Raw Data'!AU$1,FALSE))/100</f>
        <v>3.43331341880574E-3</v>
      </c>
      <c r="O24" s="90">
        <f>(VLOOKUP($A23,'ADR Raw Data'!$B$6:$BE$49,'ADR Raw Data'!AV$1,FALSE))/100</f>
        <v>9.5190863439827394E-3</v>
      </c>
      <c r="P24" s="90">
        <f>(VLOOKUP($A23,'ADR Raw Data'!$B$6:$BE$49,'ADR Raw Data'!AW$1,FALSE))/100</f>
        <v>3.7627103015631302E-3</v>
      </c>
      <c r="Q24" s="90">
        <f>(VLOOKUP($A23,'ADR Raw Data'!$B$6:$BE$49,'ADR Raw Data'!AX$1,FALSE))/100</f>
        <v>-3.93886284108663E-4</v>
      </c>
      <c r="R24" s="90">
        <f>(VLOOKUP($A23,'ADR Raw Data'!$B$6:$BE$49,'ADR Raw Data'!AY$1,FALSE))/100</f>
        <v>3.02747249326683E-3</v>
      </c>
      <c r="S24" s="91">
        <f>(VLOOKUP($A23,'ADR Raw Data'!$B$6:$BE$49,'ADR Raw Data'!BA$1,FALSE))/100</f>
        <v>-1.4602010629541301E-3</v>
      </c>
      <c r="T24" s="91">
        <f>(VLOOKUP($A23,'ADR Raw Data'!$B$6:$BE$49,'ADR Raw Data'!BB$1,FALSE))/100</f>
        <v>-9.1962557754534102E-3</v>
      </c>
      <c r="U24" s="90">
        <f>(VLOOKUP($A23,'ADR Raw Data'!$B$6:$BE$49,'ADR Raw Data'!BC$1,FALSE))/100</f>
        <v>-5.3417328987689309E-3</v>
      </c>
      <c r="V24" s="92">
        <f>(VLOOKUP($A23,'ADR Raw Data'!$B$6:$BE$49,'ADR Raw Data'!BE$1,FALSE))/100</f>
        <v>-1.01407226045865E-4</v>
      </c>
      <c r="X24" s="89">
        <f>(VLOOKUP($A23,'RevPAR Raw Data'!$B$6:$BE$49,'RevPAR Raw Data'!AT$1,FALSE))/100</f>
        <v>-1.2594339035629201E-3</v>
      </c>
      <c r="Y24" s="90">
        <f>(VLOOKUP($A23,'RevPAR Raw Data'!$B$6:$BE$49,'RevPAR Raw Data'!AU$1,FALSE))/100</f>
        <v>-8.112576736131279E-3</v>
      </c>
      <c r="Z24" s="90">
        <f>(VLOOKUP($A23,'RevPAR Raw Data'!$B$6:$BE$49,'RevPAR Raw Data'!AV$1,FALSE))/100</f>
        <v>-1.05646301171637E-3</v>
      </c>
      <c r="AA24" s="90">
        <f>(VLOOKUP($A23,'RevPAR Raw Data'!$B$6:$BE$49,'RevPAR Raw Data'!AW$1,FALSE))/100</f>
        <v>-8.103056450124279E-3</v>
      </c>
      <c r="AB24" s="90">
        <f>(VLOOKUP($A23,'RevPAR Raw Data'!$B$6:$BE$49,'RevPAR Raw Data'!AX$1,FALSE))/100</f>
        <v>-1.14411084672781E-2</v>
      </c>
      <c r="AC24" s="90">
        <f>(VLOOKUP($A23,'RevPAR Raw Data'!$B$6:$BE$49,'RevPAR Raw Data'!AY$1,FALSE))/100</f>
        <v>-6.2162403827810695E-3</v>
      </c>
      <c r="AD24" s="91">
        <f>(VLOOKUP($A23,'RevPAR Raw Data'!$B$6:$BE$49,'RevPAR Raw Data'!BA$1,FALSE))/100</f>
        <v>-7.7497815152352701E-3</v>
      </c>
      <c r="AE24" s="91">
        <f>(VLOOKUP($A23,'RevPAR Raw Data'!$B$6:$BE$49,'RevPAR Raw Data'!BB$1,FALSE))/100</f>
        <v>-3.4028157086077704E-2</v>
      </c>
      <c r="AF24" s="90">
        <f>(VLOOKUP($A23,'RevPAR Raw Data'!$B$6:$BE$49,'RevPAR Raw Data'!BC$1,FALSE))/100</f>
        <v>-2.0991522442467301E-2</v>
      </c>
      <c r="AG24" s="92">
        <f>(VLOOKUP($A23,'RevPAR Raw Data'!$B$6:$BE$49,'RevPAR Raw Data'!BE$1,FALSE))/100</f>
        <v>-1.1331336512368499E-2</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Data'!AG$3,FALSE))/100</f>
        <v>0.48580198423089199</v>
      </c>
      <c r="C26" s="99">
        <f>(VLOOKUP($A26,'Occupancy Raw Data'!$B$8:$BE$51,'Occupancy Raw Data'!AH$3,FALSE))/100</f>
        <v>0.51321608332605895</v>
      </c>
      <c r="D26" s="99">
        <f>(VLOOKUP($A26,'Occupancy Raw Data'!$B$8:$BE$51,'Occupancy Raw Data'!AI$3,FALSE))/100</f>
        <v>0.529537982601611</v>
      </c>
      <c r="E26" s="99">
        <f>(VLOOKUP($A26,'Occupancy Raw Data'!$B$8:$BE$51,'Occupancy Raw Data'!AJ$3,FALSE))/100</f>
        <v>0.54103022897209796</v>
      </c>
      <c r="F26" s="99">
        <f>(VLOOKUP($A26,'Occupancy Raw Data'!$B$8:$BE$51,'Occupancy Raw Data'!AK$3,FALSE))/100</f>
        <v>0.55262354651162704</v>
      </c>
      <c r="G26" s="100">
        <f>(VLOOKUP($A26,'Occupancy Raw Data'!$B$8:$BE$51,'Occupancy Raw Data'!AL$3,FALSE))/100</f>
        <v>0.52444671988084901</v>
      </c>
      <c r="H26" s="99">
        <f>(VLOOKUP($A26,'Occupancy Raw Data'!$B$8:$BE$51,'Occupancy Raw Data'!AN$3,FALSE))/100</f>
        <v>0.62611191860465099</v>
      </c>
      <c r="I26" s="99">
        <f>(VLOOKUP($A26,'Occupancy Raw Data'!$B$8:$BE$51,'Occupancy Raw Data'!AO$3,FALSE))/100</f>
        <v>0.63085755813953392</v>
      </c>
      <c r="J26" s="100">
        <f>(VLOOKUP($A26,'Occupancy Raw Data'!$B$8:$BE$51,'Occupancy Raw Data'!AP$3,FALSE))/100</f>
        <v>0.62848473837209295</v>
      </c>
      <c r="K26" s="94">
        <f>(VLOOKUP($A26,'Occupancy Raw Data'!$B$8:$BE$51,'Occupancy Raw Data'!AR$3,FALSE))/100</f>
        <v>0.55418619434611305</v>
      </c>
      <c r="M26" s="121">
        <f>VLOOKUP($A26,'ADR Raw Data'!$B$6:$BE$49,'ADR Raw Data'!AG$1,FALSE)</f>
        <v>62.536020651295097</v>
      </c>
      <c r="N26" s="122">
        <f>VLOOKUP($A26,'ADR Raw Data'!$B$6:$BE$49,'ADR Raw Data'!AH$1,FALSE)</f>
        <v>62.619568110375702</v>
      </c>
      <c r="O26" s="122">
        <f>VLOOKUP($A26,'ADR Raw Data'!$B$6:$BE$49,'ADR Raw Data'!AI$1,FALSE)</f>
        <v>63.015250482809698</v>
      </c>
      <c r="P26" s="122">
        <f>VLOOKUP($A26,'ADR Raw Data'!$B$6:$BE$49,'ADR Raw Data'!AJ$1,FALSE)</f>
        <v>63.139796726402501</v>
      </c>
      <c r="Q26" s="122">
        <f>VLOOKUP($A26,'ADR Raw Data'!$B$6:$BE$49,'ADR Raw Data'!AK$1,FALSE)</f>
        <v>64.004598770400094</v>
      </c>
      <c r="R26" s="123">
        <f>VLOOKUP($A26,'ADR Raw Data'!$B$6:$BE$49,'ADR Raw Data'!AL$1,FALSE)</f>
        <v>63.083387140297702</v>
      </c>
      <c r="S26" s="122">
        <f>VLOOKUP($A26,'ADR Raw Data'!$B$6:$BE$49,'ADR Raw Data'!AN$1,FALSE)</f>
        <v>72.678910297958197</v>
      </c>
      <c r="T26" s="122">
        <f>VLOOKUP($A26,'ADR Raw Data'!$B$6:$BE$49,'ADR Raw Data'!AO$1,FALSE)</f>
        <v>73.849136746307806</v>
      </c>
      <c r="U26" s="123">
        <f>VLOOKUP($A26,'ADR Raw Data'!$B$6:$BE$49,'ADR Raw Data'!AP$1,FALSE)</f>
        <v>73.266232594429795</v>
      </c>
      <c r="V26" s="124">
        <f>VLOOKUP($A26,'ADR Raw Data'!$B$6:$BE$49,'ADR Raw Data'!AR$1,FALSE)</f>
        <v>66.384416626463107</v>
      </c>
      <c r="X26" s="121">
        <f>VLOOKUP($A26,'RevPAR Raw Data'!$B$6:$BE$49,'RevPAR Raw Data'!AG$1,FALSE)</f>
        <v>30.380122918303201</v>
      </c>
      <c r="Y26" s="122">
        <f>VLOOKUP($A26,'RevPAR Raw Data'!$B$6:$BE$49,'RevPAR Raw Data'!AH$1,FALSE)</f>
        <v>32.1373694851764</v>
      </c>
      <c r="Z26" s="122">
        <f>VLOOKUP($A26,'RevPAR Raw Data'!$B$6:$BE$49,'RevPAR Raw Data'!AI$1,FALSE)</f>
        <v>33.368968613802302</v>
      </c>
      <c r="AA26" s="122">
        <f>VLOOKUP($A26,'RevPAR Raw Data'!$B$6:$BE$49,'RevPAR Raw Data'!AJ$1,FALSE)</f>
        <v>34.1605386801373</v>
      </c>
      <c r="AB26" s="122">
        <f>VLOOKUP($A26,'RevPAR Raw Data'!$B$6:$BE$49,'RevPAR Raw Data'!AK$1,FALSE)</f>
        <v>35.370448365552299</v>
      </c>
      <c r="AC26" s="123">
        <f>VLOOKUP($A26,'RevPAR Raw Data'!$B$6:$BE$49,'RevPAR Raw Data'!AL$1,FALSE)</f>
        <v>33.083875464702899</v>
      </c>
      <c r="AD26" s="122">
        <f>VLOOKUP($A26,'RevPAR Raw Data'!$B$6:$BE$49,'RevPAR Raw Data'!AN$1,FALSE)</f>
        <v>45.50513196875</v>
      </c>
      <c r="AE26" s="122">
        <f>VLOOKUP($A26,'RevPAR Raw Data'!$B$6:$BE$49,'RevPAR Raw Data'!AO$1,FALSE)</f>
        <v>46.588286078488302</v>
      </c>
      <c r="AF26" s="123">
        <f>VLOOKUP($A26,'RevPAR Raw Data'!$B$6:$BE$49,'RevPAR Raw Data'!AP$1,FALSE)</f>
        <v>46.046709023619101</v>
      </c>
      <c r="AG26" s="124">
        <f>VLOOKUP($A26,'RevPAR Raw Data'!$B$6:$BE$49,'RevPAR Raw Data'!AR$1,FALSE)</f>
        <v>36.7893272141064</v>
      </c>
    </row>
    <row r="27" spans="1:33" x14ac:dyDescent="0.25">
      <c r="A27" s="101" t="s">
        <v>121</v>
      </c>
      <c r="B27" s="89">
        <f>(VLOOKUP($A26,'Occupancy Raw Data'!$B$8:$BE$51,'Occupancy Raw Data'!AT$3,FALSE))/100</f>
        <v>3.9986608433716E-2</v>
      </c>
      <c r="C27" s="90">
        <f>(VLOOKUP($A26,'Occupancy Raw Data'!$B$8:$BE$51,'Occupancy Raw Data'!AU$3,FALSE))/100</f>
        <v>2.9553195769994801E-2</v>
      </c>
      <c r="D27" s="90">
        <f>(VLOOKUP($A26,'Occupancy Raw Data'!$B$8:$BE$51,'Occupancy Raw Data'!AV$3,FALSE))/100</f>
        <v>3.2486537947706305E-2</v>
      </c>
      <c r="E27" s="90">
        <f>(VLOOKUP($A26,'Occupancy Raw Data'!$B$8:$BE$51,'Occupancy Raw Data'!AW$3,FALSE))/100</f>
        <v>3.2033103199783301E-2</v>
      </c>
      <c r="F27" s="90">
        <f>(VLOOKUP($A26,'Occupancy Raw Data'!$B$8:$BE$51,'Occupancy Raw Data'!AX$3,FALSE))/100</f>
        <v>4.1593922185573E-2</v>
      </c>
      <c r="G27" s="90">
        <f>(VLOOKUP($A26,'Occupancy Raw Data'!$B$8:$BE$51,'Occupancy Raw Data'!AY$3,FALSE))/100</f>
        <v>3.5122965865012297E-2</v>
      </c>
      <c r="H27" s="91">
        <f>(VLOOKUP($A26,'Occupancy Raw Data'!$B$8:$BE$51,'Occupancy Raw Data'!BA$3,FALSE))/100</f>
        <v>3.0926557534124897E-2</v>
      </c>
      <c r="I27" s="91">
        <f>(VLOOKUP($A26,'Occupancy Raw Data'!$B$8:$BE$51,'Occupancy Raw Data'!BB$3,FALSE))/100</f>
        <v>1.3354238211794999E-2</v>
      </c>
      <c r="J27" s="90">
        <f>(VLOOKUP($A26,'Occupancy Raw Data'!$B$8:$BE$51,'Occupancy Raw Data'!BC$3,FALSE))/100</f>
        <v>2.20317051351793E-2</v>
      </c>
      <c r="K27" s="92">
        <f>(VLOOKUP($A26,'Occupancy Raw Data'!$B$8:$BE$51,'Occupancy Raw Data'!BE$3,FALSE))/100</f>
        <v>3.0882670626921498E-2</v>
      </c>
      <c r="M27" s="89">
        <f>(VLOOKUP($A26,'ADR Raw Data'!$B$6:$BE$49,'ADR Raw Data'!AT$1,FALSE))/100</f>
        <v>-1.52042249116013E-2</v>
      </c>
      <c r="N27" s="90">
        <f>(VLOOKUP($A26,'ADR Raw Data'!$B$6:$BE$49,'ADR Raw Data'!AU$1,FALSE))/100</f>
        <v>-1.5906881800999299E-2</v>
      </c>
      <c r="O27" s="90">
        <f>(VLOOKUP($A26,'ADR Raw Data'!$B$6:$BE$49,'ADR Raw Data'!AV$1,FALSE))/100</f>
        <v>-1.8045935466131299E-2</v>
      </c>
      <c r="P27" s="90">
        <f>(VLOOKUP($A26,'ADR Raw Data'!$B$6:$BE$49,'ADR Raw Data'!AW$1,FALSE))/100</f>
        <v>-2.0455946530619398E-2</v>
      </c>
      <c r="Q27" s="90">
        <f>(VLOOKUP($A26,'ADR Raw Data'!$B$6:$BE$49,'ADR Raw Data'!AX$1,FALSE))/100</f>
        <v>-1.3838045471262399E-2</v>
      </c>
      <c r="R27" s="90">
        <f>(VLOOKUP($A26,'ADR Raw Data'!$B$6:$BE$49,'ADR Raw Data'!AY$1,FALSE))/100</f>
        <v>-1.6696177381814E-2</v>
      </c>
      <c r="S27" s="91">
        <f>(VLOOKUP($A26,'ADR Raw Data'!$B$6:$BE$49,'ADR Raw Data'!BA$1,FALSE))/100</f>
        <v>-2.7881990877147999E-2</v>
      </c>
      <c r="T27" s="91">
        <f>(VLOOKUP($A26,'ADR Raw Data'!$B$6:$BE$49,'ADR Raw Data'!BB$1,FALSE))/100</f>
        <v>-1.9858453507346399E-2</v>
      </c>
      <c r="U27" s="90">
        <f>(VLOOKUP($A26,'ADR Raw Data'!$B$6:$BE$49,'ADR Raw Data'!BC$1,FALSE))/100</f>
        <v>-2.3872049603516399E-2</v>
      </c>
      <c r="V27" s="92">
        <f>(VLOOKUP($A26,'ADR Raw Data'!$B$6:$BE$49,'ADR Raw Data'!BE$1,FALSE))/100</f>
        <v>-1.9684049776442402E-2</v>
      </c>
      <c r="X27" s="89">
        <f>(VLOOKUP($A26,'RevPAR Raw Data'!$B$6:$BE$49,'RevPAR Raw Data'!AT$1,FALSE))/100</f>
        <v>2.4174418134036299E-2</v>
      </c>
      <c r="Y27" s="90">
        <f>(VLOOKUP($A26,'RevPAR Raw Data'!$B$6:$BE$49,'RevPAR Raw Data'!AU$1,FALSE))/100</f>
        <v>1.3176214777040401E-2</v>
      </c>
      <c r="Z27" s="90">
        <f>(VLOOKUP($A26,'RevPAR Raw Data'!$B$6:$BE$49,'RevPAR Raw Data'!AV$1,FALSE))/100</f>
        <v>1.3854352514252499E-2</v>
      </c>
      <c r="AA27" s="90">
        <f>(VLOOKUP($A26,'RevPAR Raw Data'!$B$6:$BE$49,'RevPAR Raw Data'!AW$1,FALSE))/100</f>
        <v>1.0921889222899299E-2</v>
      </c>
      <c r="AB27" s="90">
        <f>(VLOOKUP($A26,'RevPAR Raw Data'!$B$6:$BE$49,'RevPAR Raw Data'!AX$1,FALSE))/100</f>
        <v>2.7180298127778401E-2</v>
      </c>
      <c r="AC27" s="90">
        <f>(VLOOKUP($A26,'RevPAR Raw Data'!$B$6:$BE$49,'RevPAR Raw Data'!AY$1,FALSE))/100</f>
        <v>1.7840369214940598E-2</v>
      </c>
      <c r="AD27" s="91">
        <f>(VLOOKUP($A26,'RevPAR Raw Data'!$B$6:$BE$49,'RevPAR Raw Data'!BA$1,FALSE))/100</f>
        <v>2.1822726619488901E-3</v>
      </c>
      <c r="AE27" s="91">
        <f>(VLOOKUP($A26,'RevPAR Raw Data'!$B$6:$BE$49,'RevPAR Raw Data'!BB$1,FALSE))/100</f>
        <v>-6.7694098142063201E-3</v>
      </c>
      <c r="AF27" s="90">
        <f>(VLOOKUP($A26,'RevPAR Raw Data'!$B$6:$BE$49,'RevPAR Raw Data'!BC$1,FALSE))/100</f>
        <v>-2.3662864261741502E-3</v>
      </c>
      <c r="AG27" s="92">
        <f>(VLOOKUP($A26,'RevPAR Raw Data'!$B$6:$BE$49,'RevPAR Raw Data'!BE$1,FALSE))/100</f>
        <v>1.0590724824629201E-2</v>
      </c>
    </row>
    <row r="28" spans="1:33" x14ac:dyDescent="0.25">
      <c r="A28" s="155" t="s">
        <v>122</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Data'!AG$3,FALSE))/100</f>
        <v>0.48757887036303205</v>
      </c>
      <c r="C29" s="118">
        <f>(VLOOKUP($A29,'Occupancy Raw Data'!$B$8:$BE$45,'Occupancy Raw Data'!AH$3,FALSE))/100</f>
        <v>0.629751272594263</v>
      </c>
      <c r="D29" s="118">
        <f>(VLOOKUP($A29,'Occupancy Raw Data'!$B$8:$BE$45,'Occupancy Raw Data'!AI$3,FALSE))/100</f>
        <v>0.69589569299234899</v>
      </c>
      <c r="E29" s="118">
        <f>(VLOOKUP($A29,'Occupancy Raw Data'!$B$8:$BE$45,'Occupancy Raw Data'!AJ$3,FALSE))/100</f>
        <v>0.68087603255402795</v>
      </c>
      <c r="F29" s="118">
        <f>(VLOOKUP($A29,'Occupancy Raw Data'!$B$8:$BE$45,'Occupancy Raw Data'!AK$3,FALSE))/100</f>
        <v>0.66939042575854402</v>
      </c>
      <c r="G29" s="119">
        <f>(VLOOKUP($A29,'Occupancy Raw Data'!$B$8:$BE$45,'Occupancy Raw Data'!AL$3,FALSE))/100</f>
        <v>0.63271008672228701</v>
      </c>
      <c r="H29" s="99">
        <f>(VLOOKUP($A29,'Occupancy Raw Data'!$B$8:$BE$45,'Occupancy Raw Data'!AN$3,FALSE))/100</f>
        <v>0.75044888767156603</v>
      </c>
      <c r="I29" s="99">
        <f>(VLOOKUP($A29,'Occupancy Raw Data'!$B$8:$BE$45,'Occupancy Raw Data'!AO$3,FALSE))/100</f>
        <v>0.7392190876167859</v>
      </c>
      <c r="J29" s="119">
        <f>(VLOOKUP($A29,'Occupancy Raw Data'!$B$8:$BE$45,'Occupancy Raw Data'!AP$3,FALSE))/100</f>
        <v>0.74483398764417597</v>
      </c>
      <c r="K29" s="120">
        <f>(VLOOKUP($A29,'Occupancy Raw Data'!$B$8:$BE$45,'Occupancy Raw Data'!AR$3,FALSE))/100</f>
        <v>0.66477448271360506</v>
      </c>
      <c r="M29" s="121">
        <f>VLOOKUP($A29,'ADR Raw Data'!$B$6:$BE$43,'ADR Raw Data'!AG$1,FALSE)</f>
        <v>108.678810171292</v>
      </c>
      <c r="N29" s="122">
        <f>VLOOKUP($A29,'ADR Raw Data'!$B$6:$BE$43,'ADR Raw Data'!AH$1,FALSE)</f>
        <v>117.137542987137</v>
      </c>
      <c r="O29" s="122">
        <f>VLOOKUP($A29,'ADR Raw Data'!$B$6:$BE$43,'ADR Raw Data'!AI$1,FALSE)</f>
        <v>121.846848151027</v>
      </c>
      <c r="P29" s="122">
        <f>VLOOKUP($A29,'ADR Raw Data'!$B$6:$BE$43,'ADR Raw Data'!AJ$1,FALSE)</f>
        <v>119.750041522104</v>
      </c>
      <c r="Q29" s="122">
        <f>VLOOKUP($A29,'ADR Raw Data'!$B$6:$BE$43,'ADR Raw Data'!AK$1,FALSE)</f>
        <v>122.205864608669</v>
      </c>
      <c r="R29" s="123">
        <f>VLOOKUP($A29,'ADR Raw Data'!$B$6:$BE$43,'ADR Raw Data'!AL$1,FALSE)</f>
        <v>118.505741431041</v>
      </c>
      <c r="S29" s="122">
        <f>VLOOKUP($A29,'ADR Raw Data'!$B$6:$BE$43,'ADR Raw Data'!AN$1,FALSE)</f>
        <v>144.95114146964499</v>
      </c>
      <c r="T29" s="122">
        <f>VLOOKUP($A29,'ADR Raw Data'!$B$6:$BE$43,'ADR Raw Data'!AO$1,FALSE)</f>
        <v>144.52879147797401</v>
      </c>
      <c r="U29" s="123">
        <f>VLOOKUP($A29,'ADR Raw Data'!$B$6:$BE$43,'ADR Raw Data'!AP$1,FALSE)</f>
        <v>144.74155840773</v>
      </c>
      <c r="V29" s="124">
        <f>VLOOKUP($A29,'ADR Raw Data'!$B$6:$BE$43,'ADR Raw Data'!AR$1,FALSE)</f>
        <v>126.912035956365</v>
      </c>
      <c r="X29" s="121">
        <f>VLOOKUP($A29,'RevPAR Raw Data'!$B$6:$BE$43,'RevPAR Raw Data'!AG$1,FALSE)</f>
        <v>52.989491495717303</v>
      </c>
      <c r="Y29" s="122">
        <f>VLOOKUP($A29,'RevPAR Raw Data'!$B$6:$BE$43,'RevPAR Raw Data'!AH$1,FALSE)</f>
        <v>73.767516764714799</v>
      </c>
      <c r="Z29" s="122">
        <f>VLOOKUP($A29,'RevPAR Raw Data'!$B$6:$BE$43,'RevPAR Raw Data'!AI$1,FALSE)</f>
        <v>84.792696832992903</v>
      </c>
      <c r="AA29" s="122">
        <f>VLOOKUP($A29,'RevPAR Raw Data'!$B$6:$BE$43,'RevPAR Raw Data'!AJ$1,FALSE)</f>
        <v>81.534933169750303</v>
      </c>
      <c r="AB29" s="122">
        <f>VLOOKUP($A29,'RevPAR Raw Data'!$B$6:$BE$43,'RevPAR Raw Data'!AK$1,FALSE)</f>
        <v>81.803435740588498</v>
      </c>
      <c r="AC29" s="123">
        <f>VLOOKUP($A29,'RevPAR Raw Data'!$B$6:$BE$43,'RevPAR Raw Data'!AL$1,FALSE)</f>
        <v>74.979777937923103</v>
      </c>
      <c r="AD29" s="122">
        <f>VLOOKUP($A29,'RevPAR Raw Data'!$B$6:$BE$43,'RevPAR Raw Data'!AN$1,FALSE)</f>
        <v>108.778422882619</v>
      </c>
      <c r="AE29" s="122">
        <f>VLOOKUP($A29,'RevPAR Raw Data'!$B$6:$BE$43,'RevPAR Raw Data'!AO$1,FALSE)</f>
        <v>106.838441370705</v>
      </c>
      <c r="AF29" s="123">
        <f>VLOOKUP($A29,'RevPAR Raw Data'!$B$6:$BE$43,'RevPAR Raw Data'!AP$1,FALSE)</f>
        <v>107.808432126662</v>
      </c>
      <c r="AG29" s="124">
        <f>VLOOKUP($A29,'RevPAR Raw Data'!$B$6:$BE$43,'RevPAR Raw Data'!AR$1,FALSE)</f>
        <v>84.367883053023206</v>
      </c>
    </row>
    <row r="30" spans="1:33" x14ac:dyDescent="0.25">
      <c r="A30" s="101" t="s">
        <v>121</v>
      </c>
      <c r="B30" s="89">
        <f>(VLOOKUP($A29,'Occupancy Raw Data'!$B$8:$BE$51,'Occupancy Raw Data'!AT$3,FALSE))/100</f>
        <v>3.4888357248408101E-2</v>
      </c>
      <c r="C30" s="90">
        <f>(VLOOKUP($A29,'Occupancy Raw Data'!$B$8:$BE$51,'Occupancy Raw Data'!AU$3,FALSE))/100</f>
        <v>3.1348038526528399E-2</v>
      </c>
      <c r="D30" s="90">
        <f>(VLOOKUP($A29,'Occupancy Raw Data'!$B$8:$BE$51,'Occupancy Raw Data'!AV$3,FALSE))/100</f>
        <v>2.9555339892671603E-2</v>
      </c>
      <c r="E30" s="90">
        <f>(VLOOKUP($A29,'Occupancy Raw Data'!$B$8:$BE$51,'Occupancy Raw Data'!AW$3,FALSE))/100</f>
        <v>1.3900719392021E-2</v>
      </c>
      <c r="F30" s="90">
        <f>(VLOOKUP($A29,'Occupancy Raw Data'!$B$8:$BE$51,'Occupancy Raw Data'!AX$3,FALSE))/100</f>
        <v>2.3668528354716098E-2</v>
      </c>
      <c r="G30" s="90">
        <f>(VLOOKUP($A29,'Occupancy Raw Data'!$B$8:$BE$51,'Occupancy Raw Data'!AY$3,FALSE))/100</f>
        <v>2.6107711918539601E-2</v>
      </c>
      <c r="H30" s="91">
        <f>(VLOOKUP($A29,'Occupancy Raw Data'!$B$8:$BE$51,'Occupancy Raw Data'!BA$3,FALSE))/100</f>
        <v>2.2473209436658901E-2</v>
      </c>
      <c r="I30" s="91">
        <f>(VLOOKUP($A29,'Occupancy Raw Data'!$B$8:$BE$51,'Occupancy Raw Data'!BB$3,FALSE))/100</f>
        <v>-2.8205301640448897E-2</v>
      </c>
      <c r="J30" s="90">
        <f>(VLOOKUP($A29,'Occupancy Raw Data'!$B$8:$BE$51,'Occupancy Raw Data'!BC$3,FALSE))/100</f>
        <v>-3.3190373422126501E-3</v>
      </c>
      <c r="K30" s="92">
        <f>(VLOOKUP($A29,'Occupancy Raw Data'!$B$8:$BE$51,'Occupancy Raw Data'!BE$3,FALSE))/100</f>
        <v>1.65618371701475E-2</v>
      </c>
      <c r="M30" s="89">
        <f>(VLOOKUP($A29,'ADR Raw Data'!$B$6:$BE$49,'ADR Raw Data'!AT$1,FALSE))/100</f>
        <v>1.6792863831647899E-3</v>
      </c>
      <c r="N30" s="90">
        <f>(VLOOKUP($A29,'ADR Raw Data'!$B$6:$BE$49,'ADR Raw Data'!AU$1,FALSE))/100</f>
        <v>1.80494691915036E-2</v>
      </c>
      <c r="O30" s="90">
        <f>(VLOOKUP($A29,'ADR Raw Data'!$B$6:$BE$49,'ADR Raw Data'!AV$1,FALSE))/100</f>
        <v>1.8092845003151701E-2</v>
      </c>
      <c r="P30" s="90">
        <f>(VLOOKUP($A29,'ADR Raw Data'!$B$6:$BE$49,'ADR Raw Data'!AW$1,FALSE))/100</f>
        <v>-2.09515364959053E-3</v>
      </c>
      <c r="Q30" s="90">
        <f>(VLOOKUP($A29,'ADR Raw Data'!$B$6:$BE$49,'ADR Raw Data'!AX$1,FALSE))/100</f>
        <v>-1.0375684767410701E-2</v>
      </c>
      <c r="R30" s="90">
        <f>(VLOOKUP($A29,'ADR Raw Data'!$B$6:$BE$49,'ADR Raw Data'!AY$1,FALSE))/100</f>
        <v>4.8577869356973506E-3</v>
      </c>
      <c r="S30" s="91">
        <f>(VLOOKUP($A29,'ADR Raw Data'!$B$6:$BE$49,'ADR Raw Data'!BA$1,FALSE))/100</f>
        <v>-2.3849160994970701E-2</v>
      </c>
      <c r="T30" s="91">
        <f>(VLOOKUP($A29,'ADR Raw Data'!$B$6:$BE$49,'ADR Raw Data'!BB$1,FALSE))/100</f>
        <v>-3.1027520950962201E-2</v>
      </c>
      <c r="U30" s="90">
        <f>(VLOOKUP($A29,'ADR Raw Data'!$B$6:$BE$49,'ADR Raw Data'!BC$1,FALSE))/100</f>
        <v>-2.7474449210274299E-2</v>
      </c>
      <c r="V30" s="92">
        <f>(VLOOKUP($A29,'ADR Raw Data'!$B$6:$BE$49,'ADR Raw Data'!BE$1,FALSE))/100</f>
        <v>-8.6403258685674705E-3</v>
      </c>
      <c r="X30" s="89">
        <f>(VLOOKUP($A29,'RevPAR Raw Data'!$B$6:$BE$49,'RevPAR Raw Data'!AT$1,FALSE))/100</f>
        <v>3.66262311748312E-2</v>
      </c>
      <c r="Y30" s="90">
        <f>(VLOOKUP($A29,'RevPAR Raw Data'!$B$6:$BE$49,'RevPAR Raw Data'!AU$1,FALSE))/100</f>
        <v>4.9963323173630697E-2</v>
      </c>
      <c r="Z30" s="90">
        <f>(VLOOKUP($A29,'RevPAR Raw Data'!$B$6:$BE$49,'RevPAR Raw Data'!AV$1,FALSE))/100</f>
        <v>4.8182925079516901E-2</v>
      </c>
      <c r="AA30" s="90">
        <f>(VLOOKUP($A29,'RevPAR Raw Data'!$B$6:$BE$49,'RevPAR Raw Data'!AW$1,FALSE))/100</f>
        <v>1.17764415994644E-2</v>
      </c>
      <c r="AB30" s="90">
        <f>(VLOOKUP($A29,'RevPAR Raw Data'!$B$6:$BE$49,'RevPAR Raw Data'!AX$1,FALSE))/100</f>
        <v>1.30472663981883E-2</v>
      </c>
      <c r="AC30" s="90">
        <f>(VLOOKUP($A29,'RevPAR Raw Data'!$B$6:$BE$49,'RevPAR Raw Data'!AY$1,FALSE))/100</f>
        <v>3.10923245561158E-2</v>
      </c>
      <c r="AD30" s="91">
        <f>(VLOOKUP($A29,'RevPAR Raw Data'!$B$6:$BE$49,'RevPAR Raw Data'!BA$1,FALSE))/100</f>
        <v>-1.9119187482403699E-3</v>
      </c>
      <c r="AE30" s="91">
        <f>(VLOOKUP($A29,'RevPAR Raw Data'!$B$6:$BE$49,'RevPAR Raw Data'!BB$1,FALSE))/100</f>
        <v>-5.8357682003833899E-2</v>
      </c>
      <c r="AF30" s="90">
        <f>(VLOOKUP($A29,'RevPAR Raw Data'!$B$6:$BE$49,'RevPAR Raw Data'!BC$1,FALSE))/100</f>
        <v>-3.0702297829601301E-2</v>
      </c>
      <c r="AG30" s="92">
        <f>(VLOOKUP($A29,'RevPAR Raw Data'!$B$6:$BE$49,'RevPAR Raw Data'!BE$1,FALSE))/100</f>
        <v>7.77841163144784E-3</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Data'!AG$3,FALSE))/100</f>
        <v>0.47028928850664498</v>
      </c>
      <c r="C32" s="118">
        <f>(VLOOKUP($A32,'Occupancy Raw Data'!$B$8:$BE$45,'Occupancy Raw Data'!AH$3,FALSE))/100</f>
        <v>0.60652853792024997</v>
      </c>
      <c r="D32" s="118">
        <f>(VLOOKUP($A32,'Occupancy Raw Data'!$B$8:$BE$45,'Occupancy Raw Data'!AI$3,FALSE))/100</f>
        <v>0.66731821735731001</v>
      </c>
      <c r="E32" s="118">
        <f>(VLOOKUP($A32,'Occupancy Raw Data'!$B$8:$BE$45,'Occupancy Raw Data'!AJ$3,FALSE))/100</f>
        <v>0.6428850664581699</v>
      </c>
      <c r="F32" s="118">
        <f>(VLOOKUP($A32,'Occupancy Raw Data'!$B$8:$BE$45,'Occupancy Raw Data'!AK$3,FALSE))/100</f>
        <v>0.60789679437060196</v>
      </c>
      <c r="G32" s="119">
        <f>(VLOOKUP($A32,'Occupancy Raw Data'!$B$8:$BE$45,'Occupancy Raw Data'!AL$3,FALSE))/100</f>
        <v>0.59898358092259496</v>
      </c>
      <c r="H32" s="99">
        <f>(VLOOKUP($A32,'Occupancy Raw Data'!$B$8:$BE$45,'Occupancy Raw Data'!AN$3,FALSE))/100</f>
        <v>0.64249413604378403</v>
      </c>
      <c r="I32" s="99">
        <f>(VLOOKUP($A32,'Occupancy Raw Data'!$B$8:$BE$45,'Occupancy Raw Data'!AO$3,FALSE))/100</f>
        <v>0.65187646598905302</v>
      </c>
      <c r="J32" s="119">
        <f>(VLOOKUP($A32,'Occupancy Raw Data'!$B$8:$BE$45,'Occupancy Raw Data'!AP$3,FALSE))/100</f>
        <v>0.64718530101641902</v>
      </c>
      <c r="K32" s="120">
        <f>(VLOOKUP($A32,'Occupancy Raw Data'!$B$8:$BE$45,'Occupancy Raw Data'!AR$3,FALSE))/100</f>
        <v>0.61275550094940201</v>
      </c>
      <c r="M32" s="121">
        <f>VLOOKUP($A32,'ADR Raw Data'!$B$6:$BE$43,'ADR Raw Data'!AG$1,FALSE)</f>
        <v>104.483183707398</v>
      </c>
      <c r="N32" s="122">
        <f>VLOOKUP($A32,'ADR Raw Data'!$B$6:$BE$43,'ADR Raw Data'!AH$1,FALSE)</f>
        <v>109.09992910087</v>
      </c>
      <c r="O32" s="122">
        <f>VLOOKUP($A32,'ADR Raw Data'!$B$6:$BE$43,'ADR Raw Data'!AI$1,FALSE)</f>
        <v>111.257659636789</v>
      </c>
      <c r="P32" s="122">
        <f>VLOOKUP($A32,'ADR Raw Data'!$B$6:$BE$43,'ADR Raw Data'!AJ$1,FALSE)</f>
        <v>111.656774095469</v>
      </c>
      <c r="Q32" s="122">
        <f>VLOOKUP($A32,'ADR Raw Data'!$B$6:$BE$43,'ADR Raw Data'!AK$1,FALSE)</f>
        <v>113.08540514469399</v>
      </c>
      <c r="R32" s="123">
        <f>VLOOKUP($A32,'ADR Raw Data'!$B$6:$BE$43,'ADR Raw Data'!AL$1,FALSE)</f>
        <v>110.213549797676</v>
      </c>
      <c r="S32" s="122">
        <f>VLOOKUP($A32,'ADR Raw Data'!$B$6:$BE$43,'ADR Raw Data'!AN$1,FALSE)</f>
        <v>137.01495588682599</v>
      </c>
      <c r="T32" s="122">
        <f>VLOOKUP($A32,'ADR Raw Data'!$B$6:$BE$43,'ADR Raw Data'!AO$1,FALSE)</f>
        <v>136.91686656671601</v>
      </c>
      <c r="U32" s="123">
        <f>VLOOKUP($A32,'ADR Raw Data'!$B$6:$BE$43,'ADR Raw Data'!AP$1,FALSE)</f>
        <v>136.965555723346</v>
      </c>
      <c r="V32" s="124">
        <f>VLOOKUP($A32,'ADR Raw Data'!$B$6:$BE$43,'ADR Raw Data'!AR$1,FALSE)</f>
        <v>118.286452788917</v>
      </c>
      <c r="X32" s="121">
        <f>VLOOKUP($A32,'RevPAR Raw Data'!$B$6:$BE$43,'RevPAR Raw Data'!AG$1,FALSE)</f>
        <v>49.137322126661402</v>
      </c>
      <c r="Y32" s="122">
        <f>VLOOKUP($A32,'RevPAR Raw Data'!$B$6:$BE$43,'RevPAR Raw Data'!AH$1,FALSE)</f>
        <v>66.172220484753694</v>
      </c>
      <c r="Z32" s="122">
        <f>VLOOKUP($A32,'RevPAR Raw Data'!$B$6:$BE$43,'RevPAR Raw Data'!AI$1,FALSE)</f>
        <v>74.244263096168794</v>
      </c>
      <c r="AA32" s="122">
        <f>VLOOKUP($A32,'RevPAR Raw Data'!$B$6:$BE$43,'RevPAR Raw Data'!AJ$1,FALSE)</f>
        <v>71.782472634870899</v>
      </c>
      <c r="AB32" s="122">
        <f>VLOOKUP($A32,'RevPAR Raw Data'!$B$6:$BE$43,'RevPAR Raw Data'!AK$1,FALSE)</f>
        <v>68.744255277560498</v>
      </c>
      <c r="AC32" s="123">
        <f>VLOOKUP($A32,'RevPAR Raw Data'!$B$6:$BE$43,'RevPAR Raw Data'!AL$1,FALSE)</f>
        <v>66.016106724003095</v>
      </c>
      <c r="AD32" s="122">
        <f>VLOOKUP($A32,'RevPAR Raw Data'!$B$6:$BE$43,'RevPAR Raw Data'!AN$1,FALSE)</f>
        <v>88.031305707583996</v>
      </c>
      <c r="AE32" s="122">
        <f>VLOOKUP($A32,'RevPAR Raw Data'!$B$6:$BE$43,'RevPAR Raw Data'!AO$1,FALSE)</f>
        <v>89.252883111806</v>
      </c>
      <c r="AF32" s="123">
        <f>VLOOKUP($A32,'RevPAR Raw Data'!$B$6:$BE$43,'RevPAR Raw Data'!AP$1,FALSE)</f>
        <v>88.642094409695005</v>
      </c>
      <c r="AG32" s="124">
        <f>VLOOKUP($A32,'RevPAR Raw Data'!$B$6:$BE$43,'RevPAR Raw Data'!AR$1,FALSE)</f>
        <v>72.480674634200795</v>
      </c>
    </row>
    <row r="33" spans="1:33" x14ac:dyDescent="0.25">
      <c r="A33" s="101" t="s">
        <v>121</v>
      </c>
      <c r="B33" s="89">
        <f>(VLOOKUP($A32,'Occupancy Raw Data'!$B$8:$BE$51,'Occupancy Raw Data'!AT$3,FALSE))/100</f>
        <v>-2.0358306188925E-2</v>
      </c>
      <c r="C33" s="90">
        <f>(VLOOKUP($A32,'Occupancy Raw Data'!$B$8:$BE$51,'Occupancy Raw Data'!AU$3,FALSE))/100</f>
        <v>-7.3731343283581996E-2</v>
      </c>
      <c r="D33" s="90">
        <f>(VLOOKUP($A32,'Occupancy Raw Data'!$B$8:$BE$51,'Occupancy Raw Data'!AV$3,FALSE))/100</f>
        <v>-3.7496475895122595E-2</v>
      </c>
      <c r="E33" s="90">
        <f>(VLOOKUP($A32,'Occupancy Raw Data'!$B$8:$BE$51,'Occupancy Raw Data'!AW$3,FALSE))/100</f>
        <v>-6.6420664206641999E-2</v>
      </c>
      <c r="F33" s="90">
        <f>(VLOOKUP($A32,'Occupancy Raw Data'!$B$8:$BE$51,'Occupancy Raw Data'!AX$3,FALSE))/100</f>
        <v>-6.6346442509756798E-2</v>
      </c>
      <c r="G33" s="90">
        <f>(VLOOKUP($A32,'Occupancy Raw Data'!$B$8:$BE$51,'Occupancy Raw Data'!AY$3,FALSE))/100</f>
        <v>-5.4606034429567393E-2</v>
      </c>
      <c r="H33" s="91">
        <f>(VLOOKUP($A32,'Occupancy Raw Data'!$B$8:$BE$51,'Occupancy Raw Data'!BA$3,FALSE))/100</f>
        <v>-6.0857142857142804E-2</v>
      </c>
      <c r="I33" s="91">
        <f>(VLOOKUP($A32,'Occupancy Raw Data'!$B$8:$BE$51,'Occupancy Raw Data'!BB$3,FALSE))/100</f>
        <v>-5.4169030062393597E-2</v>
      </c>
      <c r="J33" s="90">
        <f>(VLOOKUP($A32,'Occupancy Raw Data'!$B$8:$BE$51,'Occupancy Raw Data'!BC$3,FALSE))/100</f>
        <v>-5.7500711642470802E-2</v>
      </c>
      <c r="K33" s="92">
        <f>(VLOOKUP($A32,'Occupancy Raw Data'!$B$8:$BE$51,'Occupancy Raw Data'!BE$3,FALSE))/100</f>
        <v>-5.5481427280161803E-2</v>
      </c>
      <c r="M33" s="89">
        <f>(VLOOKUP($A32,'ADR Raw Data'!$B$6:$BE$49,'ADR Raw Data'!AT$1,FALSE))/100</f>
        <v>1.6065073860495101E-2</v>
      </c>
      <c r="N33" s="90">
        <f>(VLOOKUP($A32,'ADR Raw Data'!$B$6:$BE$49,'ADR Raw Data'!AU$1,FALSE))/100</f>
        <v>1.44741167105645E-2</v>
      </c>
      <c r="O33" s="90">
        <f>(VLOOKUP($A32,'ADR Raw Data'!$B$6:$BE$49,'ADR Raw Data'!AV$1,FALSE))/100</f>
        <v>5.29124669041404E-2</v>
      </c>
      <c r="P33" s="90">
        <f>(VLOOKUP($A32,'ADR Raw Data'!$B$6:$BE$49,'ADR Raw Data'!AW$1,FALSE))/100</f>
        <v>6.6825828427567902E-2</v>
      </c>
      <c r="Q33" s="90">
        <f>(VLOOKUP($A32,'ADR Raw Data'!$B$6:$BE$49,'ADR Raw Data'!AX$1,FALSE))/100</f>
        <v>4.1536194875545903E-3</v>
      </c>
      <c r="R33" s="90">
        <f>(VLOOKUP($A32,'ADR Raw Data'!$B$6:$BE$49,'ADR Raw Data'!AY$1,FALSE))/100</f>
        <v>3.1621730692979501E-2</v>
      </c>
      <c r="S33" s="91">
        <f>(VLOOKUP($A32,'ADR Raw Data'!$B$6:$BE$49,'ADR Raw Data'!BA$1,FALSE))/100</f>
        <v>4.92136801739603E-2</v>
      </c>
      <c r="T33" s="91">
        <f>(VLOOKUP($A32,'ADR Raw Data'!$B$6:$BE$49,'ADR Raw Data'!BB$1,FALSE))/100</f>
        <v>2.0360293501094501E-2</v>
      </c>
      <c r="U33" s="90">
        <f>(VLOOKUP($A32,'ADR Raw Data'!$B$6:$BE$49,'ADR Raw Data'!BC$1,FALSE))/100</f>
        <v>3.4536330689544197E-2</v>
      </c>
      <c r="V33" s="92">
        <f>(VLOOKUP($A32,'ADR Raw Data'!$B$6:$BE$49,'ADR Raw Data'!BE$1,FALSE))/100</f>
        <v>3.2489345271340897E-2</v>
      </c>
      <c r="X33" s="89">
        <f>(VLOOKUP($A32,'RevPAR Raw Data'!$B$6:$BE$49,'RevPAR Raw Data'!AT$1,FALSE))/100</f>
        <v>-4.6202900210296103E-3</v>
      </c>
      <c r="Y33" s="90">
        <f>(VLOOKUP($A32,'RevPAR Raw Data'!$B$6:$BE$49,'RevPAR Raw Data'!AU$1,FALSE))/100</f>
        <v>-6.0324422640930804E-2</v>
      </c>
      <c r="Z33" s="90">
        <f>(VLOOKUP($A32,'RevPAR Raw Data'!$B$6:$BE$49,'RevPAR Raw Data'!AV$1,FALSE))/100</f>
        <v>1.34319599691952E-2</v>
      </c>
      <c r="AA33" s="90">
        <f>(VLOOKUP($A32,'RevPAR Raw Data'!$B$6:$BE$49,'RevPAR Raw Data'!AW$1,FALSE))/100</f>
        <v>-4.0334516893923197E-3</v>
      </c>
      <c r="AB33" s="90">
        <f>(VLOOKUP($A32,'RevPAR Raw Data'!$B$6:$BE$49,'RevPAR Raw Data'!AX$1,FALSE))/100</f>
        <v>-6.2468400898740596E-2</v>
      </c>
      <c r="AC33" s="90">
        <f>(VLOOKUP($A32,'RevPAR Raw Data'!$B$6:$BE$49,'RevPAR Raw Data'!AY$1,FALSE))/100</f>
        <v>-2.4711041051531303E-2</v>
      </c>
      <c r="AD33" s="91">
        <f>(VLOOKUP($A32,'RevPAR Raw Data'!$B$6:$BE$49,'RevPAR Raw Data'!BA$1,FALSE))/100</f>
        <v>-1.4638466648054899E-2</v>
      </c>
      <c r="AE33" s="91">
        <f>(VLOOKUP($A32,'RevPAR Raw Data'!$B$6:$BE$49,'RevPAR Raw Data'!BB$1,FALSE))/100</f>
        <v>-3.4911633912039004E-2</v>
      </c>
      <c r="AF33" s="90">
        <f>(VLOOKUP($A32,'RevPAR Raw Data'!$B$6:$BE$49,'RevPAR Raw Data'!BC$1,FALSE))/100</f>
        <v>-2.4950244545095E-2</v>
      </c>
      <c r="AG33" s="92">
        <f>(VLOOKUP($A32,'RevPAR Raw Data'!$B$6:$BE$49,'RevPAR Raw Data'!BE$1,FALSE))/100</f>
        <v>-2.47946372558728E-2</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Data'!AG$3,FALSE))/100</f>
        <v>0.38409563409563396</v>
      </c>
      <c r="C35" s="118">
        <f>(VLOOKUP($A35,'Occupancy Raw Data'!$B$8:$BE$45,'Occupancy Raw Data'!AH$3,FALSE))/100</f>
        <v>0.51143451143451102</v>
      </c>
      <c r="D35" s="118">
        <f>(VLOOKUP($A35,'Occupancy Raw Data'!$B$8:$BE$45,'Occupancy Raw Data'!AI$3,FALSE))/100</f>
        <v>0.54625779625779602</v>
      </c>
      <c r="E35" s="118">
        <f>(VLOOKUP($A35,'Occupancy Raw Data'!$B$8:$BE$45,'Occupancy Raw Data'!AJ$3,FALSE))/100</f>
        <v>0.561677061677061</v>
      </c>
      <c r="F35" s="118">
        <f>(VLOOKUP($A35,'Occupancy Raw Data'!$B$8:$BE$45,'Occupancy Raw Data'!AK$3,FALSE))/100</f>
        <v>0.55308130502330299</v>
      </c>
      <c r="G35" s="119">
        <f>(VLOOKUP($A35,'Occupancy Raw Data'!$B$8:$BE$45,'Occupancy Raw Data'!AL$3,FALSE))/100</f>
        <v>0.511339635054187</v>
      </c>
      <c r="H35" s="99">
        <f>(VLOOKUP($A35,'Occupancy Raw Data'!$B$8:$BE$45,'Occupancy Raw Data'!AN$3,FALSE))/100</f>
        <v>0.67080959779043592</v>
      </c>
      <c r="I35" s="99">
        <f>(VLOOKUP($A35,'Occupancy Raw Data'!$B$8:$BE$45,'Occupancy Raw Data'!AO$3,FALSE))/100</f>
        <v>0.63404108406697701</v>
      </c>
      <c r="J35" s="119">
        <f>(VLOOKUP($A35,'Occupancy Raw Data'!$B$8:$BE$45,'Occupancy Raw Data'!AP$3,FALSE))/100</f>
        <v>0.65242534092870696</v>
      </c>
      <c r="K35" s="120">
        <f>(VLOOKUP($A35,'Occupancy Raw Data'!$B$8:$BE$45,'Occupancy Raw Data'!AR$3,FALSE))/100</f>
        <v>0.55173351125608494</v>
      </c>
      <c r="M35" s="121">
        <f>VLOOKUP($A35,'ADR Raw Data'!$B$6:$BE$43,'ADR Raw Data'!AG$1,FALSE)</f>
        <v>101.721299052774</v>
      </c>
      <c r="N35" s="122">
        <f>VLOOKUP($A35,'ADR Raw Data'!$B$6:$BE$43,'ADR Raw Data'!AH$1,FALSE)</f>
        <v>105.477408536585</v>
      </c>
      <c r="O35" s="122">
        <f>VLOOKUP($A35,'ADR Raw Data'!$B$6:$BE$43,'ADR Raw Data'!AI$1,FALSE)</f>
        <v>105.45987313669499</v>
      </c>
      <c r="P35" s="122">
        <f>VLOOKUP($A35,'ADR Raw Data'!$B$6:$BE$43,'ADR Raw Data'!AJ$1,FALSE)</f>
        <v>107.565009253547</v>
      </c>
      <c r="Q35" s="122">
        <f>VLOOKUP($A35,'ADR Raw Data'!$B$6:$BE$43,'ADR Raw Data'!AK$1,FALSE)</f>
        <v>109.24803370786501</v>
      </c>
      <c r="R35" s="123">
        <f>VLOOKUP($A35,'ADR Raw Data'!$B$6:$BE$43,'ADR Raw Data'!AL$1,FALSE)</f>
        <v>106.186136917659</v>
      </c>
      <c r="S35" s="122">
        <f>VLOOKUP($A35,'ADR Raw Data'!$B$6:$BE$43,'ADR Raw Data'!AN$1,FALSE)</f>
        <v>127.571626351003</v>
      </c>
      <c r="T35" s="122">
        <f>VLOOKUP($A35,'ADR Raw Data'!$B$6:$BE$43,'ADR Raw Data'!AO$1,FALSE)</f>
        <v>128.82747073237101</v>
      </c>
      <c r="U35" s="123">
        <f>VLOOKUP($A35,'ADR Raw Data'!$B$6:$BE$43,'ADR Raw Data'!AP$1,FALSE)</f>
        <v>128.18185474269001</v>
      </c>
      <c r="V35" s="124">
        <f>VLOOKUP($A35,'ADR Raw Data'!$B$6:$BE$43,'ADR Raw Data'!AR$1,FALSE)</f>
        <v>113.63297845657701</v>
      </c>
      <c r="X35" s="121">
        <f>VLOOKUP($A35,'RevPAR Raw Data'!$B$6:$BE$43,'RevPAR Raw Data'!AG$1,FALSE)</f>
        <v>39.0707068607068</v>
      </c>
      <c r="Y35" s="122">
        <f>VLOOKUP($A35,'RevPAR Raw Data'!$B$6:$BE$43,'RevPAR Raw Data'!AH$1,FALSE)</f>
        <v>53.9447869022869</v>
      </c>
      <c r="Z35" s="122">
        <f>VLOOKUP($A35,'RevPAR Raw Data'!$B$6:$BE$43,'RevPAR Raw Data'!AI$1,FALSE)</f>
        <v>57.608277893277801</v>
      </c>
      <c r="AA35" s="122">
        <f>VLOOKUP($A35,'RevPAR Raw Data'!$B$6:$BE$43,'RevPAR Raw Data'!AJ$1,FALSE)</f>
        <v>60.416798336798301</v>
      </c>
      <c r="AB35" s="122">
        <f>VLOOKUP($A35,'RevPAR Raw Data'!$B$6:$BE$43,'RevPAR Raw Data'!AK$1,FALSE)</f>
        <v>60.423045054375898</v>
      </c>
      <c r="AC35" s="123">
        <f>VLOOKUP($A35,'RevPAR Raw Data'!$B$6:$BE$43,'RevPAR Raw Data'!AL$1,FALSE)</f>
        <v>54.2971804992901</v>
      </c>
      <c r="AD35" s="122">
        <f>VLOOKUP($A35,'RevPAR Raw Data'!$B$6:$BE$43,'RevPAR Raw Data'!AN$1,FALSE)</f>
        <v>85.576271361988603</v>
      </c>
      <c r="AE35" s="122">
        <f>VLOOKUP($A35,'RevPAR Raw Data'!$B$6:$BE$43,'RevPAR Raw Data'!AO$1,FALSE)</f>
        <v>81.681909200759506</v>
      </c>
      <c r="AF35" s="123">
        <f>VLOOKUP($A35,'RevPAR Raw Data'!$B$6:$BE$43,'RevPAR Raw Data'!AP$1,FALSE)</f>
        <v>83.629090281374005</v>
      </c>
      <c r="AG35" s="124">
        <f>VLOOKUP($A35,'RevPAR Raw Data'!$B$6:$BE$43,'RevPAR Raw Data'!AR$1,FALSE)</f>
        <v>62.695122198334403</v>
      </c>
    </row>
    <row r="36" spans="1:33" x14ac:dyDescent="0.25">
      <c r="A36" s="101" t="s">
        <v>121</v>
      </c>
      <c r="B36" s="89">
        <f>(VLOOKUP($A35,'Occupancy Raw Data'!$B$8:$BE$51,'Occupancy Raw Data'!AT$3,FALSE))/100</f>
        <v>-8.9817926863647812E-2</v>
      </c>
      <c r="C36" s="90">
        <f>(VLOOKUP($A35,'Occupancy Raw Data'!$B$8:$BE$51,'Occupancy Raw Data'!AU$3,FALSE))/100</f>
        <v>-1.48224659025167E-2</v>
      </c>
      <c r="D36" s="90">
        <f>(VLOOKUP($A35,'Occupancy Raw Data'!$B$8:$BE$51,'Occupancy Raw Data'!AV$3,FALSE))/100</f>
        <v>-6.1484318910061397E-3</v>
      </c>
      <c r="E36" s="90">
        <f>(VLOOKUP($A35,'Occupancy Raw Data'!$B$8:$BE$51,'Occupancy Raw Data'!AW$3,FALSE))/100</f>
        <v>2.7293333424983503E-2</v>
      </c>
      <c r="F36" s="90">
        <f>(VLOOKUP($A35,'Occupancy Raw Data'!$B$8:$BE$51,'Occupancy Raw Data'!AX$3,FALSE))/100</f>
        <v>3.20453054482688E-2</v>
      </c>
      <c r="G36" s="90">
        <f>(VLOOKUP($A35,'Occupancy Raw Data'!$B$8:$BE$51,'Occupancy Raw Data'!AY$3,FALSE))/100</f>
        <v>-6.5719222219572408E-3</v>
      </c>
      <c r="H36" s="91">
        <f>(VLOOKUP($A35,'Occupancy Raw Data'!$B$8:$BE$51,'Occupancy Raw Data'!BA$3,FALSE))/100</f>
        <v>3.4433959086367795E-2</v>
      </c>
      <c r="I36" s="91">
        <f>(VLOOKUP($A35,'Occupancy Raw Data'!$B$8:$BE$51,'Occupancy Raw Data'!BB$3,FALSE))/100</f>
        <v>-3.8589584712794001E-2</v>
      </c>
      <c r="J36" s="90">
        <f>(VLOOKUP($A35,'Occupancy Raw Data'!$B$8:$BE$51,'Occupancy Raw Data'!BC$3,FALSE))/100</f>
        <v>-2.3851741296186803E-3</v>
      </c>
      <c r="K36" s="92">
        <f>(VLOOKUP($A35,'Occupancy Raw Data'!$B$8:$BE$51,'Occupancy Raw Data'!BE$3,FALSE))/100</f>
        <v>-5.1159663906467099E-3</v>
      </c>
      <c r="M36" s="89">
        <f>(VLOOKUP($A35,'ADR Raw Data'!$B$6:$BE$49,'ADR Raw Data'!AT$1,FALSE))/100</f>
        <v>1.8270566519808401E-3</v>
      </c>
      <c r="N36" s="90">
        <f>(VLOOKUP($A35,'ADR Raw Data'!$B$6:$BE$49,'ADR Raw Data'!AU$1,FALSE))/100</f>
        <v>3.3735177344630302E-2</v>
      </c>
      <c r="O36" s="90">
        <f>(VLOOKUP($A35,'ADR Raw Data'!$B$6:$BE$49,'ADR Raw Data'!AV$1,FALSE))/100</f>
        <v>2.7808996268094202E-2</v>
      </c>
      <c r="P36" s="90">
        <f>(VLOOKUP($A35,'ADR Raw Data'!$B$6:$BE$49,'ADR Raw Data'!AW$1,FALSE))/100</f>
        <v>4.6892150805495601E-2</v>
      </c>
      <c r="Q36" s="90">
        <f>(VLOOKUP($A35,'ADR Raw Data'!$B$6:$BE$49,'ADR Raw Data'!AX$1,FALSE))/100</f>
        <v>3.2351063623760501E-2</v>
      </c>
      <c r="R36" s="90">
        <f>(VLOOKUP($A35,'ADR Raw Data'!$B$6:$BE$49,'ADR Raw Data'!AY$1,FALSE))/100</f>
        <v>3.07583481462647E-2</v>
      </c>
      <c r="S36" s="91">
        <f>(VLOOKUP($A35,'ADR Raw Data'!$B$6:$BE$49,'ADR Raw Data'!BA$1,FALSE))/100</f>
        <v>3.3984903208072099E-3</v>
      </c>
      <c r="T36" s="91">
        <f>(VLOOKUP($A35,'ADR Raw Data'!$B$6:$BE$49,'ADR Raw Data'!BB$1,FALSE))/100</f>
        <v>3.2685793473496601E-3</v>
      </c>
      <c r="U36" s="90">
        <f>(VLOOKUP($A35,'ADR Raw Data'!$B$6:$BE$49,'ADR Raw Data'!BC$1,FALSE))/100</f>
        <v>3.1528259881167804E-3</v>
      </c>
      <c r="V36" s="92">
        <f>(VLOOKUP($A35,'ADR Raw Data'!$B$6:$BE$49,'ADR Raw Data'!BE$1,FALSE))/100</f>
        <v>2.02937843381686E-2</v>
      </c>
      <c r="X36" s="89">
        <f>(VLOOKUP($A35,'RevPAR Raw Data'!$B$6:$BE$49,'RevPAR Raw Data'!AT$1,FALSE))/100</f>
        <v>-8.8154972652410291E-2</v>
      </c>
      <c r="Y36" s="90">
        <f>(VLOOKUP($A35,'RevPAR Raw Data'!$B$6:$BE$49,'RevPAR Raw Data'!AU$1,FALSE))/100</f>
        <v>1.8412672926207501E-2</v>
      </c>
      <c r="Z36" s="90">
        <f>(VLOOKUP($A35,'RevPAR Raw Data'!$B$6:$BE$49,'RevPAR Raw Data'!AV$1,FALSE))/100</f>
        <v>2.14895826575764E-2</v>
      </c>
      <c r="AA36" s="90">
        <f>(VLOOKUP($A35,'RevPAR Raw Data'!$B$6:$BE$49,'RevPAR Raw Data'!AW$1,FALSE))/100</f>
        <v>7.5465327337428209E-2</v>
      </c>
      <c r="AB36" s="90">
        <f>(VLOOKUP($A35,'RevPAR Raw Data'!$B$6:$BE$49,'RevPAR Raw Data'!AX$1,FALSE))/100</f>
        <v>6.5433068787429202E-2</v>
      </c>
      <c r="AC36" s="90">
        <f>(VLOOKUP($A35,'RevPAR Raw Data'!$B$6:$BE$49,'RevPAR Raw Data'!AY$1,FALSE))/100</f>
        <v>2.3984284452614402E-2</v>
      </c>
      <c r="AD36" s="91">
        <f>(VLOOKUP($A35,'RevPAR Raw Data'!$B$6:$BE$49,'RevPAR Raw Data'!BA$1,FALSE))/100</f>
        <v>3.7949472883837099E-2</v>
      </c>
      <c r="AE36" s="91">
        <f>(VLOOKUP($A35,'RevPAR Raw Data'!$B$6:$BE$49,'RevPAR Raw Data'!BB$1,FALSE))/100</f>
        <v>-3.5447138485059398E-2</v>
      </c>
      <c r="AF36" s="90">
        <f>(VLOOKUP($A35,'RevPAR Raw Data'!$B$6:$BE$49,'RevPAR Raw Data'!BC$1,FALSE))/100</f>
        <v>7.6013181951605792E-4</v>
      </c>
      <c r="AG36" s="92">
        <f>(VLOOKUP($A35,'RevPAR Raw Data'!$B$6:$BE$49,'RevPAR Raw Data'!BE$1,FALSE))/100</f>
        <v>1.5073995628908701E-2</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Data'!AG$3,FALSE))/100</f>
        <v>0.51040122668029608</v>
      </c>
      <c r="C38" s="118">
        <f>(VLOOKUP($A38,'Occupancy Raw Data'!$B$8:$BE$45,'Occupancy Raw Data'!AH$3,FALSE))/100</f>
        <v>0.58950932788141996</v>
      </c>
      <c r="D38" s="118">
        <f>(VLOOKUP($A38,'Occupancy Raw Data'!$B$8:$BE$45,'Occupancy Raw Data'!AI$3,FALSE))/100</f>
        <v>0.63289036544850397</v>
      </c>
      <c r="E38" s="118">
        <f>(VLOOKUP($A38,'Occupancy Raw Data'!$B$8:$BE$45,'Occupancy Raw Data'!AJ$3,FALSE))/100</f>
        <v>0.64502938921543507</v>
      </c>
      <c r="F38" s="118">
        <f>(VLOOKUP($A38,'Occupancy Raw Data'!$B$8:$BE$45,'Occupancy Raw Data'!AK$3,FALSE))/100</f>
        <v>0.65596719908545698</v>
      </c>
      <c r="G38" s="119">
        <f>(VLOOKUP($A38,'Occupancy Raw Data'!$B$8:$BE$45,'Occupancy Raw Data'!AL$3,FALSE))/100</f>
        <v>0.60676333687254103</v>
      </c>
      <c r="H38" s="99">
        <f>(VLOOKUP($A38,'Occupancy Raw Data'!$B$8:$BE$45,'Occupancy Raw Data'!AN$3,FALSE))/100</f>
        <v>0.76210395897330996</v>
      </c>
      <c r="I38" s="99">
        <f>(VLOOKUP($A38,'Occupancy Raw Data'!$B$8:$BE$45,'Occupancy Raw Data'!AO$3,FALSE))/100</f>
        <v>0.765163078534432</v>
      </c>
      <c r="J38" s="119">
        <f>(VLOOKUP($A38,'Occupancy Raw Data'!$B$8:$BE$45,'Occupancy Raw Data'!AP$3,FALSE))/100</f>
        <v>0.76363351875387098</v>
      </c>
      <c r="K38" s="120">
        <f>(VLOOKUP($A38,'Occupancy Raw Data'!$B$8:$BE$45,'Occupancy Raw Data'!AR$3,FALSE))/100</f>
        <v>0.65159336863708806</v>
      </c>
      <c r="M38" s="121">
        <f>VLOOKUP($A38,'ADR Raw Data'!$B$6:$BE$43,'ADR Raw Data'!AG$1,FALSE)</f>
        <v>108.45671602743801</v>
      </c>
      <c r="N38" s="122">
        <f>VLOOKUP($A38,'ADR Raw Data'!$B$6:$BE$43,'ADR Raw Data'!AH$1,FALSE)</f>
        <v>113.067848271377</v>
      </c>
      <c r="O38" s="122">
        <f>VLOOKUP($A38,'ADR Raw Data'!$B$6:$BE$43,'ADR Raw Data'!AI$1,FALSE)</f>
        <v>118.022504744599</v>
      </c>
      <c r="P38" s="122">
        <f>VLOOKUP($A38,'ADR Raw Data'!$B$6:$BE$43,'ADR Raw Data'!AJ$1,FALSE)</f>
        <v>118.747489005546</v>
      </c>
      <c r="Q38" s="122">
        <f>VLOOKUP($A38,'ADR Raw Data'!$B$6:$BE$43,'ADR Raw Data'!AK$1,FALSE)</f>
        <v>121.48159961835</v>
      </c>
      <c r="R38" s="123">
        <f>VLOOKUP($A38,'ADR Raw Data'!$B$6:$BE$43,'ADR Raw Data'!AL$1,FALSE)</f>
        <v>116.352911958558</v>
      </c>
      <c r="S38" s="122">
        <f>VLOOKUP($A38,'ADR Raw Data'!$B$6:$BE$43,'ADR Raw Data'!AN$1,FALSE)</f>
        <v>148.046213724849</v>
      </c>
      <c r="T38" s="122">
        <f>VLOOKUP($A38,'ADR Raw Data'!$B$6:$BE$43,'ADR Raw Data'!AO$1,FALSE)</f>
        <v>150.78583523912801</v>
      </c>
      <c r="U38" s="123">
        <f>VLOOKUP($A38,'ADR Raw Data'!$B$6:$BE$43,'ADR Raw Data'!AP$1,FALSE)</f>
        <v>149.41876821624001</v>
      </c>
      <c r="V38" s="124">
        <f>VLOOKUP($A38,'ADR Raw Data'!$B$6:$BE$43,'ADR Raw Data'!AR$1,FALSE)</f>
        <v>127.42722376199301</v>
      </c>
      <c r="X38" s="121">
        <f>VLOOKUP($A38,'RevPAR Raw Data'!$B$6:$BE$43,'RevPAR Raw Data'!AG$1,FALSE)</f>
        <v>55.356440902121101</v>
      </c>
      <c r="Y38" s="122">
        <f>VLOOKUP($A38,'RevPAR Raw Data'!$B$6:$BE$43,'RevPAR Raw Data'!AH$1,FALSE)</f>
        <v>66.6545512394582</v>
      </c>
      <c r="Z38" s="122">
        <f>VLOOKUP($A38,'RevPAR Raw Data'!$B$6:$BE$43,'RevPAR Raw Data'!AI$1,FALSE)</f>
        <v>74.695306158957294</v>
      </c>
      <c r="AA38" s="122">
        <f>VLOOKUP($A38,'RevPAR Raw Data'!$B$6:$BE$43,'RevPAR Raw Data'!AJ$1,FALSE)</f>
        <v>76.595620304114405</v>
      </c>
      <c r="AB38" s="122">
        <f>VLOOKUP($A38,'RevPAR Raw Data'!$B$6:$BE$43,'RevPAR Raw Data'!AK$1,FALSE)</f>
        <v>79.687944642070207</v>
      </c>
      <c r="AC38" s="123">
        <f>VLOOKUP($A38,'RevPAR Raw Data'!$B$6:$BE$43,'RevPAR Raw Data'!AL$1,FALSE)</f>
        <v>70.598681114812095</v>
      </c>
      <c r="AD38" s="122">
        <f>VLOOKUP($A38,'RevPAR Raw Data'!$B$6:$BE$43,'RevPAR Raw Data'!AN$1,FALSE)</f>
        <v>112.826605590716</v>
      </c>
      <c r="AE38" s="122">
        <f>VLOOKUP($A38,'RevPAR Raw Data'!$B$6:$BE$43,'RevPAR Raw Data'!AO$1,FALSE)</f>
        <v>115.375753890957</v>
      </c>
      <c r="AF38" s="123">
        <f>VLOOKUP($A38,'RevPAR Raw Data'!$B$6:$BE$43,'RevPAR Raw Data'!AP$1,FALSE)</f>
        <v>114.101179740837</v>
      </c>
      <c r="AG38" s="124">
        <f>VLOOKUP($A38,'RevPAR Raw Data'!$B$6:$BE$43,'RevPAR Raw Data'!AR$1,FALSE)</f>
        <v>83.030733987149304</v>
      </c>
    </row>
    <row r="39" spans="1:33" x14ac:dyDescent="0.25">
      <c r="A39" s="101" t="s">
        <v>121</v>
      </c>
      <c r="B39" s="89">
        <f>(VLOOKUP($A38,'Occupancy Raw Data'!$B$8:$BE$51,'Occupancy Raw Data'!AT$3,FALSE))/100</f>
        <v>2.0214395876099099E-2</v>
      </c>
      <c r="C39" s="90">
        <f>(VLOOKUP($A38,'Occupancy Raw Data'!$B$8:$BE$51,'Occupancy Raw Data'!AU$3,FALSE))/100</f>
        <v>4.3203146807410497E-2</v>
      </c>
      <c r="D39" s="90">
        <f>(VLOOKUP($A38,'Occupancy Raw Data'!$B$8:$BE$51,'Occupancy Raw Data'!AV$3,FALSE))/100</f>
        <v>4.2542771278018802E-2</v>
      </c>
      <c r="E39" s="90">
        <f>(VLOOKUP($A38,'Occupancy Raw Data'!$B$8:$BE$51,'Occupancy Raw Data'!AW$3,FALSE))/100</f>
        <v>3.7934011089908001E-2</v>
      </c>
      <c r="F39" s="90">
        <f>(VLOOKUP($A38,'Occupancy Raw Data'!$B$8:$BE$51,'Occupancy Raw Data'!AX$3,FALSE))/100</f>
        <v>1.7552043248324101E-2</v>
      </c>
      <c r="G39" s="90">
        <f>(VLOOKUP($A38,'Occupancy Raw Data'!$B$8:$BE$51,'Occupancy Raw Data'!AY$3,FALSE))/100</f>
        <v>3.24178165500493E-2</v>
      </c>
      <c r="H39" s="91">
        <f>(VLOOKUP($A38,'Occupancy Raw Data'!$B$8:$BE$51,'Occupancy Raw Data'!BA$3,FALSE))/100</f>
        <v>1.4856013527097501E-2</v>
      </c>
      <c r="I39" s="91">
        <f>(VLOOKUP($A38,'Occupancy Raw Data'!$B$8:$BE$51,'Occupancy Raw Data'!BB$3,FALSE))/100</f>
        <v>5.5258810460402201E-3</v>
      </c>
      <c r="J39" s="90">
        <f>(VLOOKUP($A38,'Occupancy Raw Data'!$B$8:$BE$51,'Occupancy Raw Data'!BC$3,FALSE))/100</f>
        <v>1.0160060136905201E-2</v>
      </c>
      <c r="K39" s="92">
        <f>(VLOOKUP($A38,'Occupancy Raw Data'!$B$8:$BE$51,'Occupancy Raw Data'!BE$3,FALSE))/100</f>
        <v>2.4872131837133299E-2</v>
      </c>
      <c r="M39" s="89">
        <f>(VLOOKUP($A38,'ADR Raw Data'!$B$6:$BE$49,'ADR Raw Data'!AT$1,FALSE))/100</f>
        <v>2.66535177117792E-2</v>
      </c>
      <c r="N39" s="90">
        <f>(VLOOKUP($A38,'ADR Raw Data'!$B$6:$BE$49,'ADR Raw Data'!AU$1,FALSE))/100</f>
        <v>6.2520408054630605E-2</v>
      </c>
      <c r="O39" s="90">
        <f>(VLOOKUP($A38,'ADR Raw Data'!$B$6:$BE$49,'ADR Raw Data'!AV$1,FALSE))/100</f>
        <v>6.8516248714566505E-2</v>
      </c>
      <c r="P39" s="90">
        <f>(VLOOKUP($A38,'ADR Raw Data'!$B$6:$BE$49,'ADR Raw Data'!AW$1,FALSE))/100</f>
        <v>4.6416377163253399E-2</v>
      </c>
      <c r="Q39" s="90">
        <f>(VLOOKUP($A38,'ADR Raw Data'!$B$6:$BE$49,'ADR Raw Data'!AX$1,FALSE))/100</f>
        <v>3.1013972490717499E-2</v>
      </c>
      <c r="R39" s="90">
        <f>(VLOOKUP($A38,'ADR Raw Data'!$B$6:$BE$49,'ADR Raw Data'!AY$1,FALSE))/100</f>
        <v>4.7135204063057996E-2</v>
      </c>
      <c r="S39" s="91">
        <f>(VLOOKUP($A38,'ADR Raw Data'!$B$6:$BE$49,'ADR Raw Data'!BA$1,FALSE))/100</f>
        <v>-3.3522937535295102E-4</v>
      </c>
      <c r="T39" s="91">
        <f>(VLOOKUP($A38,'ADR Raw Data'!$B$6:$BE$49,'ADR Raw Data'!BB$1,FALSE))/100</f>
        <v>4.6584399772898102E-3</v>
      </c>
      <c r="U39" s="90">
        <f>(VLOOKUP($A38,'ADR Raw Data'!$B$6:$BE$49,'ADR Raw Data'!BC$1,FALSE))/100</f>
        <v>2.1523787188731701E-3</v>
      </c>
      <c r="V39" s="92">
        <f>(VLOOKUP($A38,'ADR Raw Data'!$B$6:$BE$49,'ADR Raw Data'!BE$1,FALSE))/100</f>
        <v>2.7483121201951399E-2</v>
      </c>
      <c r="X39" s="89">
        <f>(VLOOKUP($A38,'RevPAR Raw Data'!$B$6:$BE$49,'RevPAR Raw Data'!AT$1,FALSE))/100</f>
        <v>4.7406698346394903E-2</v>
      </c>
      <c r="Y39" s="90">
        <f>(VLOOKUP($A38,'RevPAR Raw Data'!$B$6:$BE$49,'RevPAR Raw Data'!AU$1,FALSE))/100</f>
        <v>0.10842463322968401</v>
      </c>
      <c r="Z39" s="90">
        <f>(VLOOKUP($A38,'RevPAR Raw Data'!$B$6:$BE$49,'RevPAR Raw Data'!AV$1,FALSE))/100</f>
        <v>0.11397389109047699</v>
      </c>
      <c r="AA39" s="90">
        <f>(VLOOKUP($A38,'RevPAR Raw Data'!$B$6:$BE$49,'RevPAR Raw Data'!AW$1,FALSE))/100</f>
        <v>8.6111147619225697E-2</v>
      </c>
      <c r="AB39" s="90">
        <f>(VLOOKUP($A38,'RevPAR Raw Data'!$B$6:$BE$49,'RevPAR Raw Data'!AX$1,FALSE))/100</f>
        <v>4.9110374325500999E-2</v>
      </c>
      <c r="AC39" s="90">
        <f>(VLOOKUP($A38,'RevPAR Raw Data'!$B$6:$BE$49,'RevPAR Raw Data'!AY$1,FALSE))/100</f>
        <v>8.108104101147269E-2</v>
      </c>
      <c r="AD39" s="91">
        <f>(VLOOKUP($A38,'RevPAR Raw Data'!$B$6:$BE$49,'RevPAR Raw Data'!BA$1,FALSE))/100</f>
        <v>1.4515803979609601E-2</v>
      </c>
      <c r="AE39" s="91">
        <f>(VLOOKUP($A38,'RevPAR Raw Data'!$B$6:$BE$49,'RevPAR Raw Data'!BB$1,FALSE))/100</f>
        <v>1.02100630085046E-2</v>
      </c>
      <c r="AF39" s="90">
        <f>(VLOOKUP($A38,'RevPAR Raw Data'!$B$6:$BE$49,'RevPAR Raw Data'!BC$1,FALSE))/100</f>
        <v>1.2334307152999499E-2</v>
      </c>
      <c r="AG39" s="92">
        <f>(VLOOKUP($A38,'RevPAR Raw Data'!$B$6:$BE$49,'RevPAR Raw Data'!BE$1,FALSE))/100</f>
        <v>5.3038816852915505E-2</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Data'!AG$3,FALSE))/100</f>
        <v>0.55077015666434692</v>
      </c>
      <c r="C41" s="118">
        <f>(VLOOKUP($A41,'Occupancy Raw Data'!$B$8:$BE$45,'Occupancy Raw Data'!AH$3,FALSE))/100</f>
        <v>0.70353200052660203</v>
      </c>
      <c r="D41" s="118">
        <f>(VLOOKUP($A41,'Occupancy Raw Data'!$B$8:$BE$45,'Occupancy Raw Data'!AI$3,FALSE))/100</f>
        <v>0.78887927629722898</v>
      </c>
      <c r="E41" s="118">
        <f>(VLOOKUP($A41,'Occupancy Raw Data'!$B$8:$BE$45,'Occupancy Raw Data'!AJ$3,FALSE))/100</f>
        <v>0.791187865565815</v>
      </c>
      <c r="F41" s="118">
        <f>(VLOOKUP($A41,'Occupancy Raw Data'!$B$8:$BE$45,'Occupancy Raw Data'!AK$3,FALSE))/100</f>
        <v>0.71638675217693804</v>
      </c>
      <c r="G41" s="119">
        <f>(VLOOKUP($A41,'Occupancy Raw Data'!$B$8:$BE$45,'Occupancy Raw Data'!AL$3,FALSE))/100</f>
        <v>0.71015121024618599</v>
      </c>
      <c r="H41" s="99">
        <f>(VLOOKUP($A41,'Occupancy Raw Data'!$B$8:$BE$45,'Occupancy Raw Data'!AN$3,FALSE))/100</f>
        <v>0.70971018036147493</v>
      </c>
      <c r="I41" s="99">
        <f>(VLOOKUP($A41,'Occupancy Raw Data'!$B$8:$BE$45,'Occupancy Raw Data'!AO$3,FALSE))/100</f>
        <v>0.71838032009930197</v>
      </c>
      <c r="J41" s="119">
        <f>(VLOOKUP($A41,'Occupancy Raw Data'!$B$8:$BE$45,'Occupancy Raw Data'!AP$3,FALSE))/100</f>
        <v>0.71404525023038801</v>
      </c>
      <c r="K41" s="120">
        <f>(VLOOKUP($A41,'Occupancy Raw Data'!$B$8:$BE$45,'Occupancy Raw Data'!AR$3,FALSE))/100</f>
        <v>0.71126379309881504</v>
      </c>
      <c r="M41" s="121">
        <f>VLOOKUP($A41,'ADR Raw Data'!$B$6:$BE$43,'ADR Raw Data'!AG$1,FALSE)</f>
        <v>140.72978854362299</v>
      </c>
      <c r="N41" s="122">
        <f>VLOOKUP($A41,'ADR Raw Data'!$B$6:$BE$43,'ADR Raw Data'!AH$1,FALSE)</f>
        <v>168.28161043908301</v>
      </c>
      <c r="O41" s="122">
        <f>VLOOKUP($A41,'ADR Raw Data'!$B$6:$BE$43,'ADR Raw Data'!AI$1,FALSE)</f>
        <v>181.402825630878</v>
      </c>
      <c r="P41" s="122">
        <f>VLOOKUP($A41,'ADR Raw Data'!$B$6:$BE$43,'ADR Raw Data'!AJ$1,FALSE)</f>
        <v>177.16682076149999</v>
      </c>
      <c r="Q41" s="122">
        <f>VLOOKUP($A41,'ADR Raw Data'!$B$6:$BE$43,'ADR Raw Data'!AK$1,FALSE)</f>
        <v>155.30773214145</v>
      </c>
      <c r="R41" s="123">
        <f>VLOOKUP($A41,'ADR Raw Data'!$B$6:$BE$43,'ADR Raw Data'!AL$1,FALSE)</f>
        <v>166.28538474474601</v>
      </c>
      <c r="S41" s="122">
        <f>VLOOKUP($A41,'ADR Raw Data'!$B$6:$BE$43,'ADR Raw Data'!AN$1,FALSE)</f>
        <v>139.491643125927</v>
      </c>
      <c r="T41" s="122">
        <f>VLOOKUP($A41,'ADR Raw Data'!$B$6:$BE$43,'ADR Raw Data'!AO$1,FALSE)</f>
        <v>138.206400568107</v>
      </c>
      <c r="U41" s="123">
        <f>VLOOKUP($A41,'ADR Raw Data'!$B$6:$BE$43,'ADR Raw Data'!AP$1,FALSE)</f>
        <v>138.84512040219599</v>
      </c>
      <c r="V41" s="124">
        <f>VLOOKUP($A41,'ADR Raw Data'!$B$6:$BE$43,'ADR Raw Data'!AR$1,FALSE)</f>
        <v>158.414649940836</v>
      </c>
      <c r="X41" s="121">
        <f>VLOOKUP($A41,'RevPAR Raw Data'!$B$6:$BE$43,'RevPAR Raw Data'!AG$1,FALSE)</f>
        <v>77.509767683511598</v>
      </c>
      <c r="Y41" s="122">
        <f>VLOOKUP($A41,'RevPAR Raw Data'!$B$6:$BE$43,'RevPAR Raw Data'!AH$1,FALSE)</f>
        <v>118.391498044046</v>
      </c>
      <c r="Z41" s="122">
        <f>VLOOKUP($A41,'RevPAR Raw Data'!$B$6:$BE$43,'RevPAR Raw Data'!AI$1,FALSE)</f>
        <v>143.104929801959</v>
      </c>
      <c r="AA41" s="122">
        <f>VLOOKUP($A41,'RevPAR Raw Data'!$B$6:$BE$43,'RevPAR Raw Data'!AJ$1,FALSE)</f>
        <v>140.17223876737299</v>
      </c>
      <c r="AB41" s="122">
        <f>VLOOKUP($A41,'RevPAR Raw Data'!$B$6:$BE$43,'RevPAR Raw Data'!AK$1,FALSE)</f>
        <v>111.26040181677899</v>
      </c>
      <c r="AC41" s="123">
        <f>VLOOKUP($A41,'RevPAR Raw Data'!$B$6:$BE$43,'RevPAR Raw Data'!AL$1,FALSE)</f>
        <v>118.087767222734</v>
      </c>
      <c r="AD41" s="122">
        <f>VLOOKUP($A41,'RevPAR Raw Data'!$B$6:$BE$43,'RevPAR Raw Data'!AN$1,FALSE)</f>
        <v>98.998639201820495</v>
      </c>
      <c r="AE41" s="122">
        <f>VLOOKUP($A41,'RevPAR Raw Data'!$B$6:$BE$43,'RevPAR Raw Data'!AO$1,FALSE)</f>
        <v>99.284758279889402</v>
      </c>
      <c r="AF41" s="123">
        <f>VLOOKUP($A41,'RevPAR Raw Data'!$B$6:$BE$43,'RevPAR Raw Data'!AP$1,FALSE)</f>
        <v>99.141698740854906</v>
      </c>
      <c r="AG41" s="124">
        <f>VLOOKUP($A41,'RevPAR Raw Data'!$B$6:$BE$43,'RevPAR Raw Data'!AR$1,FALSE)</f>
        <v>112.67460479934</v>
      </c>
    </row>
    <row r="42" spans="1:33" x14ac:dyDescent="0.25">
      <c r="A42" s="101" t="s">
        <v>121</v>
      </c>
      <c r="B42" s="89">
        <f>(VLOOKUP($A41,'Occupancy Raw Data'!$B$8:$BE$51,'Occupancy Raw Data'!AT$3,FALSE))/100</f>
        <v>-4.51559496065458E-2</v>
      </c>
      <c r="C42" s="90">
        <f>(VLOOKUP($A41,'Occupancy Raw Data'!$B$8:$BE$51,'Occupancy Raw Data'!AU$3,FALSE))/100</f>
        <v>-7.5687744573927698E-2</v>
      </c>
      <c r="D42" s="90">
        <f>(VLOOKUP($A41,'Occupancy Raw Data'!$B$8:$BE$51,'Occupancy Raw Data'!AV$3,FALSE))/100</f>
        <v>-6.7664237292114196E-2</v>
      </c>
      <c r="E42" s="90">
        <f>(VLOOKUP($A41,'Occupancy Raw Data'!$B$8:$BE$51,'Occupancy Raw Data'!AW$3,FALSE))/100</f>
        <v>-7.5058400451318799E-2</v>
      </c>
      <c r="F42" s="90">
        <f>(VLOOKUP($A41,'Occupancy Raw Data'!$B$8:$BE$51,'Occupancy Raw Data'!AX$3,FALSE))/100</f>
        <v>-7.5176115084777603E-2</v>
      </c>
      <c r="G42" s="90">
        <f>(VLOOKUP($A41,'Occupancy Raw Data'!$B$8:$BE$51,'Occupancy Raw Data'!AY$3,FALSE))/100</f>
        <v>-6.9064915748948505E-2</v>
      </c>
      <c r="H42" s="91">
        <f>(VLOOKUP($A41,'Occupancy Raw Data'!$B$8:$BE$51,'Occupancy Raw Data'!BA$3,FALSE))/100</f>
        <v>-4.8104702546527697E-2</v>
      </c>
      <c r="I42" s="91">
        <f>(VLOOKUP($A41,'Occupancy Raw Data'!$B$8:$BE$51,'Occupancy Raw Data'!BB$3,FALSE))/100</f>
        <v>-5.3689713917309902E-2</v>
      </c>
      <c r="J42" s="90">
        <f>(VLOOKUP($A41,'Occupancy Raw Data'!$B$8:$BE$51,'Occupancy Raw Data'!BC$3,FALSE))/100</f>
        <v>-5.0922377753313597E-2</v>
      </c>
      <c r="K42" s="92">
        <f>(VLOOKUP($A41,'Occupancy Raw Data'!$B$8:$BE$51,'Occupancy Raw Data'!BE$3,FALSE))/100</f>
        <v>-6.3931182027352804E-2</v>
      </c>
      <c r="M42" s="89">
        <f>(VLOOKUP($A41,'ADR Raw Data'!$B$6:$BE$49,'ADR Raw Data'!AT$1,FALSE))/100</f>
        <v>-5.3599255816903495E-2</v>
      </c>
      <c r="N42" s="90">
        <f>(VLOOKUP($A41,'ADR Raw Data'!$B$6:$BE$49,'ADR Raw Data'!AU$1,FALSE))/100</f>
        <v>-3.9698915845423899E-2</v>
      </c>
      <c r="O42" s="90">
        <f>(VLOOKUP($A41,'ADR Raw Data'!$B$6:$BE$49,'ADR Raw Data'!AV$1,FALSE))/100</f>
        <v>-3.2064197139923596E-2</v>
      </c>
      <c r="P42" s="90">
        <f>(VLOOKUP($A41,'ADR Raw Data'!$B$6:$BE$49,'ADR Raw Data'!AW$1,FALSE))/100</f>
        <v>-3.6420060323917799E-2</v>
      </c>
      <c r="Q42" s="90">
        <f>(VLOOKUP($A41,'ADR Raw Data'!$B$6:$BE$49,'ADR Raw Data'!AX$1,FALSE))/100</f>
        <v>-5.1839551283439304E-2</v>
      </c>
      <c r="R42" s="90">
        <f>(VLOOKUP($A41,'ADR Raw Data'!$B$6:$BE$49,'ADR Raw Data'!AY$1,FALSE))/100</f>
        <v>-4.1786193737252501E-2</v>
      </c>
      <c r="S42" s="91">
        <f>(VLOOKUP($A41,'ADR Raw Data'!$B$6:$BE$49,'ADR Raw Data'!BA$1,FALSE))/100</f>
        <v>-2.7795587747191802E-2</v>
      </c>
      <c r="T42" s="91">
        <f>(VLOOKUP($A41,'ADR Raw Data'!$B$6:$BE$49,'ADR Raw Data'!BB$1,FALSE))/100</f>
        <v>-3.13493605949089E-2</v>
      </c>
      <c r="U42" s="90">
        <f>(VLOOKUP($A41,'ADR Raw Data'!$B$6:$BE$49,'ADR Raw Data'!BC$1,FALSE))/100</f>
        <v>-2.9570305317440902E-2</v>
      </c>
      <c r="V42" s="92">
        <f>(VLOOKUP($A41,'ADR Raw Data'!$B$6:$BE$49,'ADR Raw Data'!BE$1,FALSE))/100</f>
        <v>-3.9425661934324896E-2</v>
      </c>
      <c r="X42" s="89">
        <f>(VLOOKUP($A41,'RevPAR Raw Data'!$B$6:$BE$49,'RevPAR Raw Data'!AT$1,FALSE))/100</f>
        <v>-9.6334880128832803E-2</v>
      </c>
      <c r="Y42" s="90">
        <f>(VLOOKUP($A41,'RevPAR Raw Data'!$B$6:$BE$49,'RevPAR Raw Data'!AU$1,FALSE))/100</f>
        <v>-0.112381939016981</v>
      </c>
      <c r="Z42" s="90">
        <f>(VLOOKUP($A41,'RevPAR Raw Data'!$B$6:$BE$49,'RevPAR Raw Data'!AV$1,FALSE))/100</f>
        <v>-9.7558834988181006E-2</v>
      </c>
      <c r="AA42" s="90">
        <f>(VLOOKUP($A41,'RevPAR Raw Data'!$B$6:$BE$49,'RevPAR Raw Data'!AW$1,FALSE))/100</f>
        <v>-0.108744829302982</v>
      </c>
      <c r="AB42" s="90">
        <f>(VLOOKUP($A41,'RevPAR Raw Data'!$B$6:$BE$49,'RevPAR Raw Data'!AX$1,FALSE))/100</f>
        <v>-0.12311857029498899</v>
      </c>
      <c r="AC42" s="90">
        <f>(VLOOKUP($A41,'RevPAR Raw Data'!$B$6:$BE$49,'RevPAR Raw Data'!AY$1,FALSE))/100</f>
        <v>-0.10796514953626801</v>
      </c>
      <c r="AD42" s="91">
        <f>(VLOOKUP($A41,'RevPAR Raw Data'!$B$6:$BE$49,'RevPAR Raw Data'!BA$1,FALSE))/100</f>
        <v>-7.4563191813035001E-2</v>
      </c>
      <c r="AE42" s="91">
        <f>(VLOOKUP($A41,'RevPAR Raw Data'!$B$6:$BE$49,'RevPAR Raw Data'!BB$1,FALSE))/100</f>
        <v>-8.3355936310387596E-2</v>
      </c>
      <c r="AF42" s="90">
        <f>(VLOOKUP($A41,'RevPAR Raw Data'!$B$6:$BE$49,'RevPAR Raw Data'!BC$1,FALSE))/100</f>
        <v>-7.8986892813098897E-2</v>
      </c>
      <c r="AG42" s="92">
        <f>(VLOOKUP($A41,'RevPAR Raw Data'!$B$6:$BE$49,'RevPAR Raw Data'!BE$1,FALSE))/100</f>
        <v>-0.100836314792005</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Data'!AG$3,FALSE))/100</f>
        <v>0.443591870593114</v>
      </c>
      <c r="C44" s="118">
        <f>(VLOOKUP($A44,'Occupancy Raw Data'!$B$8:$BE$45,'Occupancy Raw Data'!AH$3,FALSE))/100</f>
        <v>0.54232683533803405</v>
      </c>
      <c r="D44" s="118">
        <f>(VLOOKUP($A44,'Occupancy Raw Data'!$B$8:$BE$45,'Occupancy Raw Data'!AI$3,FALSE))/100</f>
        <v>0.57930319369556205</v>
      </c>
      <c r="E44" s="118">
        <f>(VLOOKUP($A44,'Occupancy Raw Data'!$B$8:$BE$45,'Occupancy Raw Data'!AJ$3,FALSE))/100</f>
        <v>0.60118208212360003</v>
      </c>
      <c r="F44" s="118">
        <f>(VLOOKUP($A44,'Occupancy Raw Data'!$B$8:$BE$45,'Occupancy Raw Data'!AK$3,FALSE))/100</f>
        <v>0.62009230705548701</v>
      </c>
      <c r="G44" s="119">
        <f>(VLOOKUP($A44,'Occupancy Raw Data'!$B$8:$BE$45,'Occupancy Raw Data'!AL$3,FALSE))/100</f>
        <v>0.55732451066970101</v>
      </c>
      <c r="H44" s="99">
        <f>(VLOOKUP($A44,'Occupancy Raw Data'!$B$8:$BE$45,'Occupancy Raw Data'!AN$3,FALSE))/100</f>
        <v>0.75319245814102598</v>
      </c>
      <c r="I44" s="99">
        <f>(VLOOKUP($A44,'Occupancy Raw Data'!$B$8:$BE$45,'Occupancy Raw Data'!AO$3,FALSE))/100</f>
        <v>0.71254423908769093</v>
      </c>
      <c r="J44" s="119">
        <f>(VLOOKUP($A44,'Occupancy Raw Data'!$B$8:$BE$45,'Occupancy Raw Data'!AP$3,FALSE))/100</f>
        <v>0.73286834861435901</v>
      </c>
      <c r="K44" s="120">
        <f>(VLOOKUP($A44,'Occupancy Raw Data'!$B$8:$BE$45,'Occupancy Raw Data'!AR$3,FALSE))/100</f>
        <v>0.60753749655893008</v>
      </c>
      <c r="M44" s="121">
        <f>VLOOKUP($A44,'ADR Raw Data'!$B$6:$BE$43,'ADR Raw Data'!AG$1,FALSE)</f>
        <v>94.142596540439399</v>
      </c>
      <c r="N44" s="122">
        <f>VLOOKUP($A44,'ADR Raw Data'!$B$6:$BE$43,'ADR Raw Data'!AH$1,FALSE)</f>
        <v>97.128460479522701</v>
      </c>
      <c r="O44" s="122">
        <f>VLOOKUP($A44,'ADR Raw Data'!$B$6:$BE$43,'ADR Raw Data'!AI$1,FALSE)</f>
        <v>98.902564974582901</v>
      </c>
      <c r="P44" s="122">
        <f>VLOOKUP($A44,'ADR Raw Data'!$B$6:$BE$43,'ADR Raw Data'!AJ$1,FALSE)</f>
        <v>99.191928662596098</v>
      </c>
      <c r="Q44" s="122">
        <f>VLOOKUP($A44,'ADR Raw Data'!$B$6:$BE$43,'ADR Raw Data'!AK$1,FALSE)</f>
        <v>103.483721504622</v>
      </c>
      <c r="R44" s="123">
        <f>VLOOKUP($A44,'ADR Raw Data'!$B$6:$BE$43,'ADR Raw Data'!AL$1,FALSE)</f>
        <v>98.8834767342384</v>
      </c>
      <c r="S44" s="122">
        <f>VLOOKUP($A44,'ADR Raw Data'!$B$6:$BE$43,'ADR Raw Data'!AN$1,FALSE)</f>
        <v>123.54802676412299</v>
      </c>
      <c r="T44" s="122">
        <f>VLOOKUP($A44,'ADR Raw Data'!$B$6:$BE$43,'ADR Raw Data'!AO$1,FALSE)</f>
        <v>122.098604333681</v>
      </c>
      <c r="U44" s="123">
        <f>VLOOKUP($A44,'ADR Raw Data'!$B$6:$BE$43,'ADR Raw Data'!AP$1,FALSE)</f>
        <v>122.84341344252999</v>
      </c>
      <c r="V44" s="124">
        <f>VLOOKUP($A44,'ADR Raw Data'!$B$6:$BE$43,'ADR Raw Data'!AR$1,FALSE)</f>
        <v>107.15087773149099</v>
      </c>
      <c r="X44" s="121">
        <f>VLOOKUP($A44,'RevPAR Raw Data'!$B$6:$BE$43,'RevPAR Raw Data'!AG$1,FALSE)</f>
        <v>41.760890501866399</v>
      </c>
      <c r="Y44" s="122">
        <f>VLOOKUP($A44,'RevPAR Raw Data'!$B$6:$BE$43,'RevPAR Raw Data'!AH$1,FALSE)</f>
        <v>52.675370593114799</v>
      </c>
      <c r="Z44" s="122">
        <f>VLOOKUP($A44,'RevPAR Raw Data'!$B$6:$BE$43,'RevPAR Raw Data'!AI$1,FALSE)</f>
        <v>57.294571754458701</v>
      </c>
      <c r="AA44" s="122">
        <f>VLOOKUP($A44,'RevPAR Raw Data'!$B$6:$BE$43,'RevPAR Raw Data'!AJ$1,FALSE)</f>
        <v>59.632410203235104</v>
      </c>
      <c r="AB44" s="122">
        <f>VLOOKUP($A44,'RevPAR Raw Data'!$B$6:$BE$43,'RevPAR Raw Data'!AK$1,FALSE)</f>
        <v>64.169459610489</v>
      </c>
      <c r="AC44" s="123">
        <f>VLOOKUP($A44,'RevPAR Raw Data'!$B$6:$BE$43,'RevPAR Raw Data'!AL$1,FALSE)</f>
        <v>55.110185284228201</v>
      </c>
      <c r="AD44" s="122">
        <f>VLOOKUP($A44,'RevPAR Raw Data'!$B$6:$BE$43,'RevPAR Raw Data'!AN$1,FALSE)</f>
        <v>93.055441976943897</v>
      </c>
      <c r="AE44" s="122">
        <f>VLOOKUP($A44,'RevPAR Raw Data'!$B$6:$BE$43,'RevPAR Raw Data'!AO$1,FALSE)</f>
        <v>87.000657118612395</v>
      </c>
      <c r="AF44" s="123">
        <f>VLOOKUP($A44,'RevPAR Raw Data'!$B$6:$BE$43,'RevPAR Raw Data'!AP$1,FALSE)</f>
        <v>90.028049547778195</v>
      </c>
      <c r="AG44" s="124">
        <f>VLOOKUP($A44,'RevPAR Raw Data'!$B$6:$BE$43,'RevPAR Raw Data'!AR$1,FALSE)</f>
        <v>65.098176011082401</v>
      </c>
    </row>
    <row r="45" spans="1:33" x14ac:dyDescent="0.25">
      <c r="A45" s="101" t="s">
        <v>121</v>
      </c>
      <c r="B45" s="89">
        <f>(VLOOKUP($A44,'Occupancy Raw Data'!$B$8:$BE$51,'Occupancy Raw Data'!AT$3,FALSE))/100</f>
        <v>1.29651744377222E-2</v>
      </c>
      <c r="C45" s="90">
        <f>(VLOOKUP($A44,'Occupancy Raw Data'!$B$8:$BE$51,'Occupancy Raw Data'!AU$3,FALSE))/100</f>
        <v>2.4485572391596301E-2</v>
      </c>
      <c r="D45" s="90">
        <f>(VLOOKUP($A44,'Occupancy Raw Data'!$B$8:$BE$51,'Occupancy Raw Data'!AV$3,FALSE))/100</f>
        <v>2.4609586985616199E-2</v>
      </c>
      <c r="E45" s="90">
        <f>(VLOOKUP($A44,'Occupancy Raw Data'!$B$8:$BE$51,'Occupancy Raw Data'!AW$3,FALSE))/100</f>
        <v>3.1747389813009799E-2</v>
      </c>
      <c r="F45" s="90">
        <f>(VLOOKUP($A44,'Occupancy Raw Data'!$B$8:$BE$51,'Occupancy Raw Data'!AX$3,FALSE))/100</f>
        <v>1.3079398083226199E-2</v>
      </c>
      <c r="G45" s="90">
        <f>(VLOOKUP($A44,'Occupancy Raw Data'!$B$8:$BE$51,'Occupancy Raw Data'!AY$3,FALSE))/100</f>
        <v>2.15980186200091E-2</v>
      </c>
      <c r="H45" s="91">
        <f>(VLOOKUP($A44,'Occupancy Raw Data'!$B$8:$BE$51,'Occupancy Raw Data'!BA$3,FALSE))/100</f>
        <v>3.6669186811366099E-2</v>
      </c>
      <c r="I45" s="91">
        <f>(VLOOKUP($A44,'Occupancy Raw Data'!$B$8:$BE$51,'Occupancy Raw Data'!BB$3,FALSE))/100</f>
        <v>-1.2589324051114901E-2</v>
      </c>
      <c r="J45" s="90">
        <f>(VLOOKUP($A44,'Occupancy Raw Data'!$B$8:$BE$51,'Occupancy Raw Data'!BC$3,FALSE))/100</f>
        <v>1.2123629566943701E-2</v>
      </c>
      <c r="K45" s="92">
        <f>(VLOOKUP($A44,'Occupancy Raw Data'!$B$8:$BE$51,'Occupancy Raw Data'!BE$3,FALSE))/100</f>
        <v>1.8311514395184202E-2</v>
      </c>
      <c r="M45" s="89">
        <f>(VLOOKUP($A44,'ADR Raw Data'!$B$6:$BE$49,'ADR Raw Data'!AT$1,FALSE))/100</f>
        <v>-1.0583185706763899E-2</v>
      </c>
      <c r="N45" s="90">
        <f>(VLOOKUP($A44,'ADR Raw Data'!$B$6:$BE$49,'ADR Raw Data'!AU$1,FALSE))/100</f>
        <v>1.0518027595412302E-3</v>
      </c>
      <c r="O45" s="90">
        <f>(VLOOKUP($A44,'ADR Raw Data'!$B$6:$BE$49,'ADR Raw Data'!AV$1,FALSE))/100</f>
        <v>4.0196069732828001E-3</v>
      </c>
      <c r="P45" s="90">
        <f>(VLOOKUP($A44,'ADR Raw Data'!$B$6:$BE$49,'ADR Raw Data'!AW$1,FALSE))/100</f>
        <v>7.41242218036868E-4</v>
      </c>
      <c r="Q45" s="90">
        <f>(VLOOKUP($A44,'ADR Raw Data'!$B$6:$BE$49,'ADR Raw Data'!AX$1,FALSE))/100</f>
        <v>-1.94781205353111E-3</v>
      </c>
      <c r="R45" s="90">
        <f>(VLOOKUP($A44,'ADR Raw Data'!$B$6:$BE$49,'ADR Raw Data'!AY$1,FALSE))/100</f>
        <v>-9.3633307342509697E-4</v>
      </c>
      <c r="S45" s="91">
        <f>(VLOOKUP($A44,'ADR Raw Data'!$B$6:$BE$49,'ADR Raw Data'!BA$1,FALSE))/100</f>
        <v>1.4021714557295499E-2</v>
      </c>
      <c r="T45" s="91">
        <f>(VLOOKUP($A44,'ADR Raw Data'!$B$6:$BE$49,'ADR Raw Data'!BB$1,FALSE))/100</f>
        <v>-3.4796864575967301E-3</v>
      </c>
      <c r="U45" s="90">
        <f>(VLOOKUP($A44,'ADR Raw Data'!$B$6:$BE$49,'ADR Raw Data'!BC$1,FALSE))/100</f>
        <v>5.4205458942838403E-3</v>
      </c>
      <c r="V45" s="92">
        <f>(VLOOKUP($A44,'ADR Raw Data'!$B$6:$BE$49,'ADR Raw Data'!BE$1,FALSE))/100</f>
        <v>1.1129045704148599E-3</v>
      </c>
      <c r="X45" s="89">
        <f>(VLOOKUP($A44,'RevPAR Raw Data'!$B$6:$BE$49,'RevPAR Raw Data'!AT$1,FALSE))/100</f>
        <v>2.24477588216326E-3</v>
      </c>
      <c r="Y45" s="90">
        <f>(VLOOKUP($A44,'RevPAR Raw Data'!$B$6:$BE$49,'RevPAR Raw Data'!AU$1,FALSE))/100</f>
        <v>2.5563129143748E-2</v>
      </c>
      <c r="Z45" s="90">
        <f>(VLOOKUP($A44,'RevPAR Raw Data'!$B$6:$BE$49,'RevPAR Raw Data'!AV$1,FALSE))/100</f>
        <v>2.8728114826356E-2</v>
      </c>
      <c r="AA45" s="90">
        <f>(VLOOKUP($A44,'RevPAR Raw Data'!$B$6:$BE$49,'RevPAR Raw Data'!AW$1,FALSE))/100</f>
        <v>3.2512164536688599E-2</v>
      </c>
      <c r="AB45" s="90">
        <f>(VLOOKUP($A44,'RevPAR Raw Data'!$B$6:$BE$49,'RevPAR Raw Data'!AX$1,FALSE))/100</f>
        <v>1.1106109820455701E-2</v>
      </c>
      <c r="AC45" s="90">
        <f>(VLOOKUP($A44,'RevPAR Raw Data'!$B$6:$BE$49,'RevPAR Raw Data'!AY$1,FALSE))/100</f>
        <v>2.06414626074297E-2</v>
      </c>
      <c r="AD45" s="91">
        <f>(VLOOKUP($A44,'RevPAR Raw Data'!$B$6:$BE$49,'RevPAR Raw Data'!BA$1,FALSE))/100</f>
        <v>5.1205066239178795E-2</v>
      </c>
      <c r="AE45" s="91">
        <f>(VLOOKUP($A44,'RevPAR Raw Data'!$B$6:$BE$49,'RevPAR Raw Data'!BB$1,FALSE))/100</f>
        <v>-1.60252036083007E-2</v>
      </c>
      <c r="AF45" s="90">
        <f>(VLOOKUP($A44,'RevPAR Raw Data'!$B$6:$BE$49,'RevPAR Raw Data'!BC$1,FALSE))/100</f>
        <v>1.7609892151700498E-2</v>
      </c>
      <c r="AG45" s="92">
        <f>(VLOOKUP($A44,'RevPAR Raw Data'!$B$6:$BE$49,'RevPAR Raw Data'!BE$1,FALSE))/100</f>
        <v>1.9444797933660701E-2</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Data'!AG$3,FALSE))/100</f>
        <v>0.46041527870308596</v>
      </c>
      <c r="C47" s="118">
        <f>(VLOOKUP($A47,'Occupancy Raw Data'!$B$8:$BE$45,'Occupancy Raw Data'!AH$3,FALSE))/100</f>
        <v>0.60937153009105005</v>
      </c>
      <c r="D47" s="118">
        <f>(VLOOKUP($A47,'Occupancy Raw Data'!$B$8:$BE$45,'Occupancy Raw Data'!AI$3,FALSE))/100</f>
        <v>0.66061514545858302</v>
      </c>
      <c r="E47" s="118">
        <f>(VLOOKUP($A47,'Occupancy Raw Data'!$B$8:$BE$45,'Occupancy Raw Data'!AJ$3,FALSE))/100</f>
        <v>0.65134354874528</v>
      </c>
      <c r="F47" s="118">
        <f>(VLOOKUP($A47,'Occupancy Raw Data'!$B$8:$BE$45,'Occupancy Raw Data'!AK$3,FALSE))/100</f>
        <v>0.60681767710415202</v>
      </c>
      <c r="G47" s="119">
        <f>(VLOOKUP($A47,'Occupancy Raw Data'!$B$8:$BE$45,'Occupancy Raw Data'!AL$3,FALSE))/100</f>
        <v>0.59771263602043001</v>
      </c>
      <c r="H47" s="99">
        <f>(VLOOKUP($A47,'Occupancy Raw Data'!$B$8:$BE$45,'Occupancy Raw Data'!AN$3,FALSE))/100</f>
        <v>0.66411281367976893</v>
      </c>
      <c r="I47" s="99">
        <f>(VLOOKUP($A47,'Occupancy Raw Data'!$B$8:$BE$45,'Occupancy Raw Data'!AO$3,FALSE))/100</f>
        <v>0.67649344881190299</v>
      </c>
      <c r="J47" s="119">
        <f>(VLOOKUP($A47,'Occupancy Raw Data'!$B$8:$BE$45,'Occupancy Raw Data'!AP$3,FALSE))/100</f>
        <v>0.67030313124583596</v>
      </c>
      <c r="K47" s="120">
        <f>(VLOOKUP($A47,'Occupancy Raw Data'!$B$8:$BE$45,'Occupancy Raw Data'!AR$3,FALSE))/100</f>
        <v>0.618452777513403</v>
      </c>
      <c r="M47" s="121">
        <f>VLOOKUP($A47,'ADR Raw Data'!$B$6:$BE$43,'ADR Raw Data'!AG$1,FALSE)</f>
        <v>96.655022307970498</v>
      </c>
      <c r="N47" s="122">
        <f>VLOOKUP($A47,'ADR Raw Data'!$B$6:$BE$43,'ADR Raw Data'!AH$1,FALSE)</f>
        <v>108.554774052478</v>
      </c>
      <c r="O47" s="122">
        <f>VLOOKUP($A47,'ADR Raw Data'!$B$6:$BE$43,'ADR Raw Data'!AI$1,FALSE)</f>
        <v>111.812801916127</v>
      </c>
      <c r="P47" s="122">
        <f>VLOOKUP($A47,'ADR Raw Data'!$B$6:$BE$43,'ADR Raw Data'!AJ$1,FALSE)</f>
        <v>109.359411864984</v>
      </c>
      <c r="Q47" s="122">
        <f>VLOOKUP($A47,'ADR Raw Data'!$B$6:$BE$43,'ADR Raw Data'!AK$1,FALSE)</f>
        <v>107.43241811527901</v>
      </c>
      <c r="R47" s="123">
        <f>VLOOKUP($A47,'ADR Raw Data'!$B$6:$BE$43,'ADR Raw Data'!AL$1,FALSE)</f>
        <v>107.389165521084</v>
      </c>
      <c r="S47" s="122">
        <f>VLOOKUP($A47,'ADR Raw Data'!$B$6:$BE$43,'ADR Raw Data'!AN$1,FALSE)</f>
        <v>115.91200300953</v>
      </c>
      <c r="T47" s="122">
        <f>VLOOKUP($A47,'ADR Raw Data'!$B$6:$BE$43,'ADR Raw Data'!AO$1,FALSE)</f>
        <v>117.010064833812</v>
      </c>
      <c r="U47" s="123">
        <f>VLOOKUP($A47,'ADR Raw Data'!$B$6:$BE$43,'ADR Raw Data'!AP$1,FALSE)</f>
        <v>116.46610427796401</v>
      </c>
      <c r="V47" s="124">
        <f>VLOOKUP($A47,'ADR Raw Data'!$B$6:$BE$43,'ADR Raw Data'!AR$1,FALSE)</f>
        <v>110.200005129717</v>
      </c>
      <c r="X47" s="121">
        <f>VLOOKUP($A47,'RevPAR Raw Data'!$B$6:$BE$43,'RevPAR Raw Data'!AG$1,FALSE)</f>
        <v>44.501449033977302</v>
      </c>
      <c r="Y47" s="122">
        <f>VLOOKUP($A47,'RevPAR Raw Data'!$B$6:$BE$43,'RevPAR Raw Data'!AH$1,FALSE)</f>
        <v>66.150188763046799</v>
      </c>
      <c r="Z47" s="122">
        <f>VLOOKUP($A47,'RevPAR Raw Data'!$B$6:$BE$43,'RevPAR Raw Data'!AI$1,FALSE)</f>
        <v>73.865230401954193</v>
      </c>
      <c r="AA47" s="122">
        <f>VLOOKUP($A47,'RevPAR Raw Data'!$B$6:$BE$43,'RevPAR Raw Data'!AJ$1,FALSE)</f>
        <v>71.230547412835804</v>
      </c>
      <c r="AB47" s="122">
        <f>VLOOKUP($A47,'RevPAR Raw Data'!$B$6:$BE$43,'RevPAR Raw Data'!AK$1,FALSE)</f>
        <v>65.1918904063957</v>
      </c>
      <c r="AC47" s="123">
        <f>VLOOKUP($A47,'RevPAR Raw Data'!$B$6:$BE$43,'RevPAR Raw Data'!AL$1,FALSE)</f>
        <v>64.187861203642001</v>
      </c>
      <c r="AD47" s="122">
        <f>VLOOKUP($A47,'RevPAR Raw Data'!$B$6:$BE$43,'RevPAR Raw Data'!AN$1,FALSE)</f>
        <v>76.978646457916895</v>
      </c>
      <c r="AE47" s="122">
        <f>VLOOKUP($A47,'RevPAR Raw Data'!$B$6:$BE$43,'RevPAR Raw Data'!AO$1,FALSE)</f>
        <v>79.156542305129904</v>
      </c>
      <c r="AF47" s="123">
        <f>VLOOKUP($A47,'RevPAR Raw Data'!$B$6:$BE$43,'RevPAR Raw Data'!AP$1,FALSE)</f>
        <v>78.067594381523406</v>
      </c>
      <c r="AG47" s="124">
        <f>VLOOKUP($A47,'RevPAR Raw Data'!$B$6:$BE$43,'RevPAR Raw Data'!AR$1,FALSE)</f>
        <v>68.153499254465203</v>
      </c>
    </row>
    <row r="48" spans="1:33" x14ac:dyDescent="0.25">
      <c r="A48" s="101" t="s">
        <v>121</v>
      </c>
      <c r="B48" s="89">
        <f>(VLOOKUP($A47,'Occupancy Raw Data'!$B$8:$BE$51,'Occupancy Raw Data'!AT$3,FALSE))/100</f>
        <v>-4.52140259096264E-2</v>
      </c>
      <c r="C48" s="90">
        <f>(VLOOKUP($A47,'Occupancy Raw Data'!$B$8:$BE$51,'Occupancy Raw Data'!AU$3,FALSE))/100</f>
        <v>-7.9592172779689389E-3</v>
      </c>
      <c r="D48" s="90">
        <f>(VLOOKUP($A47,'Occupancy Raw Data'!$B$8:$BE$51,'Occupancy Raw Data'!AV$3,FALSE))/100</f>
        <v>2.56840162746475E-2</v>
      </c>
      <c r="E48" s="90">
        <f>(VLOOKUP($A47,'Occupancy Raw Data'!$B$8:$BE$51,'Occupancy Raw Data'!AW$3,FALSE))/100</f>
        <v>5.3133242761984505E-4</v>
      </c>
      <c r="F48" s="90">
        <f>(VLOOKUP($A47,'Occupancy Raw Data'!$B$8:$BE$51,'Occupancy Raw Data'!AX$3,FALSE))/100</f>
        <v>-1.81743239166295E-3</v>
      </c>
      <c r="G48" s="90">
        <f>(VLOOKUP($A47,'Occupancy Raw Data'!$B$8:$BE$51,'Occupancy Raw Data'!AY$3,FALSE))/100</f>
        <v>-3.63685725302368E-3</v>
      </c>
      <c r="H48" s="91">
        <f>(VLOOKUP($A47,'Occupancy Raw Data'!$B$8:$BE$51,'Occupancy Raw Data'!BA$3,FALSE))/100</f>
        <v>3.0781800612255701E-4</v>
      </c>
      <c r="I48" s="91">
        <f>(VLOOKUP($A47,'Occupancy Raw Data'!$B$8:$BE$51,'Occupancy Raw Data'!BB$3,FALSE))/100</f>
        <v>-1.8606473032961802E-2</v>
      </c>
      <c r="J48" s="90">
        <f>(VLOOKUP($A47,'Occupancy Raw Data'!$B$8:$BE$51,'Occupancy Raw Data'!BC$3,FALSE))/100</f>
        <v>-9.3269130119218203E-3</v>
      </c>
      <c r="K48" s="92">
        <f>(VLOOKUP($A47,'Occupancy Raw Data'!$B$8:$BE$51,'Occupancy Raw Data'!BE$3,FALSE))/100</f>
        <v>-5.4058608359336506E-3</v>
      </c>
      <c r="M48" s="89">
        <f>(VLOOKUP($A47,'ADR Raw Data'!$B$6:$BE$49,'ADR Raw Data'!AT$1,FALSE))/100</f>
        <v>-8.391926977686931E-2</v>
      </c>
      <c r="N48" s="90">
        <f>(VLOOKUP($A47,'ADR Raw Data'!$B$6:$BE$49,'ADR Raw Data'!AU$1,FALSE))/100</f>
        <v>1.9772730650995898E-2</v>
      </c>
      <c r="O48" s="90">
        <f>(VLOOKUP($A47,'ADR Raw Data'!$B$6:$BE$49,'ADR Raw Data'!AV$1,FALSE))/100</f>
        <v>2.7199186592789699E-2</v>
      </c>
      <c r="P48" s="90">
        <f>(VLOOKUP($A47,'ADR Raw Data'!$B$6:$BE$49,'ADR Raw Data'!AW$1,FALSE))/100</f>
        <v>8.8671658529273709E-3</v>
      </c>
      <c r="Q48" s="90">
        <f>(VLOOKUP($A47,'ADR Raw Data'!$B$6:$BE$49,'ADR Raw Data'!AX$1,FALSE))/100</f>
        <v>1.5127953427607701E-2</v>
      </c>
      <c r="R48" s="90">
        <f>(VLOOKUP($A47,'ADR Raw Data'!$B$6:$BE$49,'ADR Raw Data'!AY$1,FALSE))/100</f>
        <v>2.5874095314553304E-3</v>
      </c>
      <c r="S48" s="91">
        <f>(VLOOKUP($A47,'ADR Raw Data'!$B$6:$BE$49,'ADR Raw Data'!BA$1,FALSE))/100</f>
        <v>2.86241012895832E-2</v>
      </c>
      <c r="T48" s="91">
        <f>(VLOOKUP($A47,'ADR Raw Data'!$B$6:$BE$49,'ADR Raw Data'!BB$1,FALSE))/100</f>
        <v>3.00200135449082E-2</v>
      </c>
      <c r="U48" s="90">
        <f>(VLOOKUP($A47,'ADR Raw Data'!$B$6:$BE$49,'ADR Raw Data'!BC$1,FALSE))/100</f>
        <v>2.9291676150125002E-2</v>
      </c>
      <c r="V48" s="92">
        <f>(VLOOKUP($A47,'ADR Raw Data'!$B$6:$BE$49,'ADR Raw Data'!BE$1,FALSE))/100</f>
        <v>1.1104562132983499E-2</v>
      </c>
      <c r="X48" s="89">
        <f>(VLOOKUP($A47,'RevPAR Raw Data'!$B$6:$BE$49,'RevPAR Raw Data'!AT$1,FALSE))/100</f>
        <v>-0.12533896764848701</v>
      </c>
      <c r="Y48" s="90">
        <f>(VLOOKUP($A47,'RevPAR Raw Data'!$B$6:$BE$49,'RevPAR Raw Data'!AU$1,FALSE))/100</f>
        <v>1.16561379135969E-2</v>
      </c>
      <c r="Z48" s="90">
        <f>(VLOOKUP($A47,'RevPAR Raw Data'!$B$6:$BE$49,'RevPAR Raw Data'!AV$1,FALSE))/100</f>
        <v>5.3581787218543696E-2</v>
      </c>
      <c r="AA48" s="90">
        <f>(VLOOKUP($A47,'RevPAR Raw Data'!$B$6:$BE$49,'RevPAR Raw Data'!AW$1,FALSE))/100</f>
        <v>9.4032096933059587E-3</v>
      </c>
      <c r="AB48" s="90">
        <f>(VLOOKUP($A47,'RevPAR Raw Data'!$B$6:$BE$49,'RevPAR Raw Data'!AX$1,FALSE))/100</f>
        <v>1.32830270033658E-2</v>
      </c>
      <c r="AC48" s="90">
        <f>(VLOOKUP($A47,'RevPAR Raw Data'!$B$6:$BE$49,'RevPAR Raw Data'!AY$1,FALSE))/100</f>
        <v>-1.0588577606893599E-3</v>
      </c>
      <c r="AD48" s="91">
        <f>(VLOOKUP($A47,'RevPAR Raw Data'!$B$6:$BE$49,'RevPAR Raw Data'!BA$1,FALSE))/100</f>
        <v>2.8940730309491798E-2</v>
      </c>
      <c r="AE48" s="91">
        <f>(VLOOKUP($A47,'RevPAR Raw Data'!$B$6:$BE$49,'RevPAR Raw Data'!BB$1,FALSE))/100</f>
        <v>1.08549739394739E-2</v>
      </c>
      <c r="AF48" s="90">
        <f>(VLOOKUP($A47,'RevPAR Raw Data'!$B$6:$BE$49,'RevPAR Raw Data'!BC$1,FALSE))/100</f>
        <v>1.9691562222777501E-2</v>
      </c>
      <c r="AG48" s="92">
        <f>(VLOOKUP($A47,'RevPAR Raw Data'!$B$6:$BE$49,'RevPAR Raw Data'!BE$1,FALSE))/100</f>
        <v>5.6386715795150397E-3</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Data'!AG$3,FALSE))/100</f>
        <v>0.481138506987842</v>
      </c>
      <c r="C50" s="118">
        <f>(VLOOKUP($A50,'Occupancy Raw Data'!$B$8:$BE$45,'Occupancy Raw Data'!AH$3,FALSE))/100</f>
        <v>0.53113282581524801</v>
      </c>
      <c r="D50" s="118">
        <f>(VLOOKUP($A50,'Occupancy Raw Data'!$B$8:$BE$45,'Occupancy Raw Data'!AI$3,FALSE))/100</f>
        <v>0.57152596295875402</v>
      </c>
      <c r="E50" s="118">
        <f>(VLOOKUP($A50,'Occupancy Raw Data'!$B$8:$BE$45,'Occupancy Raw Data'!AJ$3,FALSE))/100</f>
        <v>0.59836950346551498</v>
      </c>
      <c r="F50" s="118">
        <f>(VLOOKUP($A50,'Occupancy Raw Data'!$B$8:$BE$45,'Occupancy Raw Data'!AK$3,FALSE))/100</f>
        <v>0.60629473923417698</v>
      </c>
      <c r="G50" s="119">
        <f>(VLOOKUP($A50,'Occupancy Raw Data'!$B$8:$BE$45,'Occupancy Raw Data'!AL$3,FALSE))/100</f>
        <v>0.55769230769230704</v>
      </c>
      <c r="H50" s="99">
        <f>(VLOOKUP($A50,'Occupancy Raw Data'!$B$8:$BE$45,'Occupancy Raw Data'!AN$3,FALSE))/100</f>
        <v>0.69017725258493301</v>
      </c>
      <c r="I50" s="99">
        <f>(VLOOKUP($A50,'Occupancy Raw Data'!$B$8:$BE$45,'Occupancy Raw Data'!AO$3,FALSE))/100</f>
        <v>0.67532098625156189</v>
      </c>
      <c r="J50" s="119">
        <f>(VLOOKUP($A50,'Occupancy Raw Data'!$B$8:$BE$45,'Occupancy Raw Data'!AP$3,FALSE))/100</f>
        <v>0.68274911941824701</v>
      </c>
      <c r="K50" s="120">
        <f>(VLOOKUP($A50,'Occupancy Raw Data'!$B$8:$BE$45,'Occupancy Raw Data'!AR$3,FALSE))/100</f>
        <v>0.59342282532829005</v>
      </c>
      <c r="M50" s="121">
        <f>VLOOKUP($A50,'ADR Raw Data'!$B$6:$BE$43,'ADR Raw Data'!AG$1,FALSE)</f>
        <v>112.734285039556</v>
      </c>
      <c r="N50" s="122">
        <f>VLOOKUP($A50,'ADR Raw Data'!$B$6:$BE$43,'ADR Raw Data'!AH$1,FALSE)</f>
        <v>107.222738260776</v>
      </c>
      <c r="O50" s="122">
        <f>VLOOKUP($A50,'ADR Raw Data'!$B$6:$BE$43,'ADR Raw Data'!AI$1,FALSE)</f>
        <v>110.92842395626199</v>
      </c>
      <c r="P50" s="122">
        <f>VLOOKUP($A50,'ADR Raw Data'!$B$6:$BE$43,'ADR Raw Data'!AJ$1,FALSE)</f>
        <v>110.48328317113599</v>
      </c>
      <c r="Q50" s="122">
        <f>VLOOKUP($A50,'ADR Raw Data'!$B$6:$BE$43,'ADR Raw Data'!AK$1,FALSE)</f>
        <v>116.409092953523</v>
      </c>
      <c r="R50" s="123">
        <f>VLOOKUP($A50,'ADR Raw Data'!$B$6:$BE$43,'ADR Raw Data'!AL$1,FALSE)</f>
        <v>111.63031640605099</v>
      </c>
      <c r="S50" s="122">
        <f>VLOOKUP($A50,'ADR Raw Data'!$B$6:$BE$43,'ADR Raw Data'!AN$1,FALSE)</f>
        <v>150.331882948512</v>
      </c>
      <c r="T50" s="122">
        <f>VLOOKUP($A50,'ADR Raw Data'!$B$6:$BE$43,'ADR Raw Data'!AO$1,FALSE)</f>
        <v>153.58713847059801</v>
      </c>
      <c r="U50" s="123">
        <f>VLOOKUP($A50,'ADR Raw Data'!$B$6:$BE$43,'ADR Raw Data'!AP$1,FALSE)</f>
        <v>151.94180254207299</v>
      </c>
      <c r="V50" s="124">
        <f>VLOOKUP($A50,'ADR Raw Data'!$B$6:$BE$43,'ADR Raw Data'!AR$1,FALSE)</f>
        <v>124.881591400202</v>
      </c>
      <c r="X50" s="121">
        <f>VLOOKUP($A50,'RevPAR Raw Data'!$B$6:$BE$43,'RevPAR Raw Data'!AG$1,FALSE)</f>
        <v>54.240805590273801</v>
      </c>
      <c r="Y50" s="122">
        <f>VLOOKUP($A50,'RevPAR Raw Data'!$B$6:$BE$43,'RevPAR Raw Data'!AH$1,FALSE)</f>
        <v>56.9495159640949</v>
      </c>
      <c r="Z50" s="122">
        <f>VLOOKUP($A50,'RevPAR Raw Data'!$B$6:$BE$43,'RevPAR Raw Data'!AI$1,FALSE)</f>
        <v>63.398474321099798</v>
      </c>
      <c r="AA50" s="122">
        <f>VLOOKUP($A50,'RevPAR Raw Data'!$B$6:$BE$43,'RevPAR Raw Data'!AJ$1,FALSE)</f>
        <v>66.109827292353103</v>
      </c>
      <c r="AB50" s="122">
        <f>VLOOKUP($A50,'RevPAR Raw Data'!$B$6:$BE$43,'RevPAR Raw Data'!AK$1,FALSE)</f>
        <v>70.578220656743497</v>
      </c>
      <c r="AC50" s="123">
        <f>VLOOKUP($A50,'RevPAR Raw Data'!$B$6:$BE$43,'RevPAR Raw Data'!AL$1,FALSE)</f>
        <v>62.255368764913001</v>
      </c>
      <c r="AD50" s="122">
        <f>VLOOKUP($A50,'RevPAR Raw Data'!$B$6:$BE$43,'RevPAR Raw Data'!AN$1,FALSE)</f>
        <v>103.755645949323</v>
      </c>
      <c r="AE50" s="122">
        <f>VLOOKUP($A50,'RevPAR Raw Data'!$B$6:$BE$43,'RevPAR Raw Data'!AO$1,FALSE)</f>
        <v>103.72061782751901</v>
      </c>
      <c r="AF50" s="123">
        <f>VLOOKUP($A50,'RevPAR Raw Data'!$B$6:$BE$43,'RevPAR Raw Data'!AP$1,FALSE)</f>
        <v>103.73813188842099</v>
      </c>
      <c r="AG50" s="124">
        <f>VLOOKUP($A50,'RevPAR Raw Data'!$B$6:$BE$43,'RevPAR Raw Data'!AR$1,FALSE)</f>
        <v>74.107586800201204</v>
      </c>
    </row>
    <row r="51" spans="1:33" x14ac:dyDescent="0.25">
      <c r="A51" s="101" t="s">
        <v>121</v>
      </c>
      <c r="B51" s="89">
        <f>(VLOOKUP($A50,'Occupancy Raw Data'!$B$8:$BE$51,'Occupancy Raw Data'!AT$3,FALSE))/100</f>
        <v>0.10485055351203201</v>
      </c>
      <c r="C51" s="90">
        <f>(VLOOKUP($A50,'Occupancy Raw Data'!$B$8:$BE$51,'Occupancy Raw Data'!AU$3,FALSE))/100</f>
        <v>5.8444239758166103E-3</v>
      </c>
      <c r="D51" s="90">
        <f>(VLOOKUP($A50,'Occupancy Raw Data'!$B$8:$BE$51,'Occupancy Raw Data'!AV$3,FALSE))/100</f>
        <v>1.9141498812463201E-2</v>
      </c>
      <c r="E51" s="90">
        <f>(VLOOKUP($A50,'Occupancy Raw Data'!$B$8:$BE$51,'Occupancy Raw Data'!AW$3,FALSE))/100</f>
        <v>1.8698771715007799E-2</v>
      </c>
      <c r="F51" s="90">
        <f>(VLOOKUP($A50,'Occupancy Raw Data'!$B$8:$BE$51,'Occupancy Raw Data'!AX$3,FALSE))/100</f>
        <v>4.5828646458955201E-2</v>
      </c>
      <c r="G51" s="90">
        <f>(VLOOKUP($A50,'Occupancy Raw Data'!$B$8:$BE$51,'Occupancy Raw Data'!AY$3,FALSE))/100</f>
        <v>3.6052275433166796E-2</v>
      </c>
      <c r="H51" s="91">
        <f>(VLOOKUP($A50,'Occupancy Raw Data'!$B$8:$BE$51,'Occupancy Raw Data'!BA$3,FALSE))/100</f>
        <v>3.5015376864206998E-2</v>
      </c>
      <c r="I51" s="91">
        <f>(VLOOKUP($A50,'Occupancy Raw Data'!$B$8:$BE$51,'Occupancy Raw Data'!BB$3,FALSE))/100</f>
        <v>4.2059448029651503E-2</v>
      </c>
      <c r="J51" s="90">
        <f>(VLOOKUP($A50,'Occupancy Raw Data'!$B$8:$BE$51,'Occupancy Raw Data'!BC$3,FALSE))/100</f>
        <v>3.8487151041333295E-2</v>
      </c>
      <c r="K51" s="92">
        <f>(VLOOKUP($A50,'Occupancy Raw Data'!$B$8:$BE$51,'Occupancy Raw Data'!BE$3,FALSE))/100</f>
        <v>3.6851412053183E-2</v>
      </c>
      <c r="M51" s="89">
        <f>(VLOOKUP($A50,'ADR Raw Data'!$B$6:$BE$49,'ADR Raw Data'!AT$1,FALSE))/100</f>
        <v>0.10709919345780899</v>
      </c>
      <c r="N51" s="90">
        <f>(VLOOKUP($A50,'ADR Raw Data'!$B$6:$BE$49,'ADR Raw Data'!AU$1,FALSE))/100</f>
        <v>3.5840088137788002E-2</v>
      </c>
      <c r="O51" s="90">
        <f>(VLOOKUP($A50,'ADR Raw Data'!$B$6:$BE$49,'ADR Raw Data'!AV$1,FALSE))/100</f>
        <v>5.1170167428194198E-2</v>
      </c>
      <c r="P51" s="90">
        <f>(VLOOKUP($A50,'ADR Raw Data'!$B$6:$BE$49,'ADR Raw Data'!AW$1,FALSE))/100</f>
        <v>4.891528450266E-2</v>
      </c>
      <c r="Q51" s="90">
        <f>(VLOOKUP($A50,'ADR Raw Data'!$B$6:$BE$49,'ADR Raw Data'!AX$1,FALSE))/100</f>
        <v>5.0089160308346301E-2</v>
      </c>
      <c r="R51" s="90">
        <f>(VLOOKUP($A50,'ADR Raw Data'!$B$6:$BE$49,'ADR Raw Data'!AY$1,FALSE))/100</f>
        <v>5.6716182469660301E-2</v>
      </c>
      <c r="S51" s="91">
        <f>(VLOOKUP($A50,'ADR Raw Data'!$B$6:$BE$49,'ADR Raw Data'!BA$1,FALSE))/100</f>
        <v>4.4795470098561496E-2</v>
      </c>
      <c r="T51" s="91">
        <f>(VLOOKUP($A50,'ADR Raw Data'!$B$6:$BE$49,'ADR Raw Data'!BB$1,FALSE))/100</f>
        <v>8.06629778470212E-2</v>
      </c>
      <c r="U51" s="90">
        <f>(VLOOKUP($A50,'ADR Raw Data'!$B$6:$BE$49,'ADR Raw Data'!BC$1,FALSE))/100</f>
        <v>6.2401352971081805E-2</v>
      </c>
      <c r="V51" s="92">
        <f>(VLOOKUP($A50,'ADR Raw Data'!$B$6:$BE$49,'ADR Raw Data'!BE$1,FALSE))/100</f>
        <v>5.9156485605265402E-2</v>
      </c>
      <c r="X51" s="89">
        <f>(VLOOKUP($A50,'RevPAR Raw Data'!$B$6:$BE$49,'RevPAR Raw Data'!AT$1,FALSE))/100</f>
        <v>0.22317915668458499</v>
      </c>
      <c r="Y51" s="90">
        <f>(VLOOKUP($A50,'RevPAR Raw Data'!$B$6:$BE$49,'RevPAR Raw Data'!AU$1,FALSE))/100</f>
        <v>4.18939767840125E-2</v>
      </c>
      <c r="Z51" s="90">
        <f>(VLOOKUP($A50,'RevPAR Raw Data'!$B$6:$BE$49,'RevPAR Raw Data'!AV$1,FALSE))/100</f>
        <v>7.1291139939717793E-2</v>
      </c>
      <c r="AA51" s="90">
        <f>(VLOOKUP($A50,'RevPAR Raw Data'!$B$6:$BE$49,'RevPAR Raw Data'!AW$1,FALSE))/100</f>
        <v>6.8528711955957805E-2</v>
      </c>
      <c r="AB51" s="90">
        <f>(VLOOKUP($A50,'RevPAR Raw Data'!$B$6:$BE$49,'RevPAR Raw Data'!AX$1,FALSE))/100</f>
        <v>9.8213325186498612E-2</v>
      </c>
      <c r="AC51" s="90">
        <f>(VLOOKUP($A50,'RevPAR Raw Data'!$B$6:$BE$49,'RevPAR Raw Data'!AY$1,FALSE))/100</f>
        <v>9.4813205334741094E-2</v>
      </c>
      <c r="AD51" s="91">
        <f>(VLOOKUP($A50,'RevPAR Raw Data'!$B$6:$BE$49,'RevPAR Raw Data'!BA$1,FALSE))/100</f>
        <v>8.1379377230079E-2</v>
      </c>
      <c r="AE51" s="91">
        <f>(VLOOKUP($A50,'RevPAR Raw Data'!$B$6:$BE$49,'RevPAR Raw Data'!BB$1,FALSE))/100</f>
        <v>0.12611506620134599</v>
      </c>
      <c r="AF51" s="90">
        <f>(VLOOKUP($A50,'RevPAR Raw Data'!$B$6:$BE$49,'RevPAR Raw Data'!BC$1,FALSE))/100</f>
        <v>0.103290154309396</v>
      </c>
      <c r="AG51" s="92">
        <f>(VLOOKUP($A50,'RevPAR Raw Data'!$B$6:$BE$49,'RevPAR Raw Data'!BE$1,FALSE))/100</f>
        <v>9.8187897685106301E-2</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Data'!AG$3,FALSE))/100</f>
        <v>0.43265503875968903</v>
      </c>
      <c r="C53" s="118">
        <f>(VLOOKUP($A53,'Occupancy Raw Data'!$B$8:$BE$45,'Occupancy Raw Data'!AH$3,FALSE))/100</f>
        <v>0.55394056847545203</v>
      </c>
      <c r="D53" s="118">
        <f>(VLOOKUP($A53,'Occupancy Raw Data'!$B$8:$BE$45,'Occupancy Raw Data'!AI$3,FALSE))/100</f>
        <v>0.593992248062015</v>
      </c>
      <c r="E53" s="118">
        <f>(VLOOKUP($A53,'Occupancy Raw Data'!$B$8:$BE$45,'Occupancy Raw Data'!AJ$3,FALSE))/100</f>
        <v>0.58607881136950901</v>
      </c>
      <c r="F53" s="118">
        <f>(VLOOKUP($A53,'Occupancy Raw Data'!$B$8:$BE$45,'Occupancy Raw Data'!AK$3,FALSE))/100</f>
        <v>0.53762919896640804</v>
      </c>
      <c r="G53" s="119">
        <f>(VLOOKUP($A53,'Occupancy Raw Data'!$B$8:$BE$45,'Occupancy Raw Data'!AL$3,FALSE))/100</f>
        <v>0.54085917312661402</v>
      </c>
      <c r="H53" s="99">
        <f>(VLOOKUP($A53,'Occupancy Raw Data'!$B$8:$BE$45,'Occupancy Raw Data'!AN$3,FALSE))/100</f>
        <v>0.57961886304909493</v>
      </c>
      <c r="I53" s="99">
        <f>(VLOOKUP($A53,'Occupancy Raw Data'!$B$8:$BE$45,'Occupancy Raw Data'!AO$3,FALSE))/100</f>
        <v>0.56298449612403101</v>
      </c>
      <c r="J53" s="119">
        <f>(VLOOKUP($A53,'Occupancy Raw Data'!$B$8:$BE$45,'Occupancy Raw Data'!AP$3,FALSE))/100</f>
        <v>0.57130167958656297</v>
      </c>
      <c r="K53" s="120">
        <f>(VLOOKUP($A53,'Occupancy Raw Data'!$B$8:$BE$45,'Occupancy Raw Data'!AR$3,FALSE))/100</f>
        <v>0.54955703211517093</v>
      </c>
      <c r="M53" s="121">
        <f>VLOOKUP($A53,'ADR Raw Data'!$B$6:$BE$43,'ADR Raw Data'!AG$1,FALSE)</f>
        <v>85.055266890630804</v>
      </c>
      <c r="N53" s="122">
        <f>VLOOKUP($A53,'ADR Raw Data'!$B$6:$BE$43,'ADR Raw Data'!AH$1,FALSE)</f>
        <v>88.235559766763799</v>
      </c>
      <c r="O53" s="122">
        <f>VLOOKUP($A53,'ADR Raw Data'!$B$6:$BE$43,'ADR Raw Data'!AI$1,FALSE)</f>
        <v>89.366120174007605</v>
      </c>
      <c r="P53" s="122">
        <f>VLOOKUP($A53,'ADR Raw Data'!$B$6:$BE$43,'ADR Raw Data'!AJ$1,FALSE)</f>
        <v>88.933281895839002</v>
      </c>
      <c r="Q53" s="122">
        <f>VLOOKUP($A53,'ADR Raw Data'!$B$6:$BE$43,'ADR Raw Data'!AK$1,FALSE)</f>
        <v>88.919306097927304</v>
      </c>
      <c r="R53" s="123">
        <f>VLOOKUP($A53,'ADR Raw Data'!$B$6:$BE$43,'ADR Raw Data'!AL$1,FALSE)</f>
        <v>88.262219767094606</v>
      </c>
      <c r="S53" s="122">
        <f>VLOOKUP($A53,'ADR Raw Data'!$B$6:$BE$43,'ADR Raw Data'!AN$1,FALSE)</f>
        <v>94.4282474226804</v>
      </c>
      <c r="T53" s="122">
        <f>VLOOKUP($A53,'ADR Raw Data'!$B$6:$BE$43,'ADR Raw Data'!AO$1,FALSE)</f>
        <v>95.031339644291407</v>
      </c>
      <c r="U53" s="123">
        <f>VLOOKUP($A53,'ADR Raw Data'!$B$6:$BE$43,'ADR Raw Data'!AP$1,FALSE)</f>
        <v>94.725403533568894</v>
      </c>
      <c r="V53" s="124">
        <f>VLOOKUP($A53,'ADR Raw Data'!$B$6:$BE$43,'ADR Raw Data'!AR$1,FALSE)</f>
        <v>90.181910159529806</v>
      </c>
      <c r="X53" s="121">
        <f>VLOOKUP($A53,'RevPAR Raw Data'!$B$6:$BE$43,'RevPAR Raw Data'!AG$1,FALSE)</f>
        <v>36.799589793281598</v>
      </c>
      <c r="Y53" s="122">
        <f>VLOOKUP($A53,'RevPAR Raw Data'!$B$6:$BE$43,'RevPAR Raw Data'!AH$1,FALSE)</f>
        <v>48.877256136950898</v>
      </c>
      <c r="Z53" s="122">
        <f>VLOOKUP($A53,'RevPAR Raw Data'!$B$6:$BE$43,'RevPAR Raw Data'!AI$1,FALSE)</f>
        <v>53.082782622739003</v>
      </c>
      <c r="AA53" s="122">
        <f>VLOOKUP($A53,'RevPAR Raw Data'!$B$6:$BE$43,'RevPAR Raw Data'!AJ$1,FALSE)</f>
        <v>52.121912144702797</v>
      </c>
      <c r="AB53" s="122">
        <f>VLOOKUP($A53,'RevPAR Raw Data'!$B$6:$BE$43,'RevPAR Raw Data'!AK$1,FALSE)</f>
        <v>47.805615310077499</v>
      </c>
      <c r="AC53" s="123">
        <f>VLOOKUP($A53,'RevPAR Raw Data'!$B$6:$BE$43,'RevPAR Raw Data'!AL$1,FALSE)</f>
        <v>47.737431201550301</v>
      </c>
      <c r="AD53" s="122">
        <f>VLOOKUP($A53,'RevPAR Raw Data'!$B$6:$BE$43,'RevPAR Raw Data'!AN$1,FALSE)</f>
        <v>54.732393410852701</v>
      </c>
      <c r="AE53" s="122">
        <f>VLOOKUP($A53,'RevPAR Raw Data'!$B$6:$BE$43,'RevPAR Raw Data'!AO$1,FALSE)</f>
        <v>53.501170865633</v>
      </c>
      <c r="AF53" s="123">
        <f>VLOOKUP($A53,'RevPAR Raw Data'!$B$6:$BE$43,'RevPAR Raw Data'!AP$1,FALSE)</f>
        <v>54.116782138242797</v>
      </c>
      <c r="AG53" s="124">
        <f>VLOOKUP($A53,'RevPAR Raw Data'!$B$6:$BE$43,'RevPAR Raw Data'!AR$1,FALSE)</f>
        <v>49.560102897748202</v>
      </c>
    </row>
    <row r="54" spans="1:33" x14ac:dyDescent="0.25">
      <c r="A54" s="101" t="s">
        <v>121</v>
      </c>
      <c r="B54" s="89">
        <f>(VLOOKUP($A53,'Occupancy Raw Data'!$B$8:$BE$51,'Occupancy Raw Data'!AT$3,FALSE))/100</f>
        <v>0.11439267886855201</v>
      </c>
      <c r="C54" s="90">
        <f>(VLOOKUP($A53,'Occupancy Raw Data'!$B$8:$BE$51,'Occupancy Raw Data'!AU$3,FALSE))/100</f>
        <v>9.0273363000635709E-2</v>
      </c>
      <c r="D54" s="90">
        <f>(VLOOKUP($A53,'Occupancy Raw Data'!$B$8:$BE$51,'Occupancy Raw Data'!AV$3,FALSE))/100</f>
        <v>9.8566308243727502E-2</v>
      </c>
      <c r="E54" s="90">
        <f>(VLOOKUP($A53,'Occupancy Raw Data'!$B$8:$BE$51,'Occupancy Raw Data'!AW$3,FALSE))/100</f>
        <v>0.10505481120584599</v>
      </c>
      <c r="F54" s="90">
        <f>(VLOOKUP($A53,'Occupancy Raw Data'!$B$8:$BE$51,'Occupancy Raw Data'!AX$3,FALSE))/100</f>
        <v>0.10195299569678901</v>
      </c>
      <c r="G54" s="90">
        <f>(VLOOKUP($A53,'Occupancy Raw Data'!$B$8:$BE$51,'Occupancy Raw Data'!AY$3,FALSE))/100</f>
        <v>0.101427349865158</v>
      </c>
      <c r="H54" s="91">
        <f>(VLOOKUP($A53,'Occupancy Raw Data'!$B$8:$BE$51,'Occupancy Raw Data'!BA$3,FALSE))/100</f>
        <v>0.118765586034912</v>
      </c>
      <c r="I54" s="91">
        <f>(VLOOKUP($A53,'Occupancy Raw Data'!$B$8:$BE$51,'Occupancy Raw Data'!BB$3,FALSE))/100</f>
        <v>0.10913140311804</v>
      </c>
      <c r="J54" s="90">
        <f>(VLOOKUP($A53,'Occupancy Raw Data'!$B$8:$BE$51,'Occupancy Raw Data'!BC$3,FALSE))/100</f>
        <v>0.113997795622736</v>
      </c>
      <c r="K54" s="92">
        <f>(VLOOKUP($A53,'Occupancy Raw Data'!$B$8:$BE$51,'Occupancy Raw Data'!BE$3,FALSE))/100</f>
        <v>0.10513129813491601</v>
      </c>
      <c r="M54" s="89">
        <f>(VLOOKUP($A53,'ADR Raw Data'!$B$6:$BE$49,'ADR Raw Data'!AT$1,FALSE))/100</f>
        <v>1.77429006580066E-3</v>
      </c>
      <c r="N54" s="90">
        <f>(VLOOKUP($A53,'ADR Raw Data'!$B$6:$BE$49,'ADR Raw Data'!AU$1,FALSE))/100</f>
        <v>2.4731329556663202E-3</v>
      </c>
      <c r="O54" s="90">
        <f>(VLOOKUP($A53,'ADR Raw Data'!$B$6:$BE$49,'ADR Raw Data'!AV$1,FALSE))/100</f>
        <v>-2.08406442923656E-3</v>
      </c>
      <c r="P54" s="90">
        <f>(VLOOKUP($A53,'ADR Raw Data'!$B$6:$BE$49,'ADR Raw Data'!AW$1,FALSE))/100</f>
        <v>-3.4728424325418698E-3</v>
      </c>
      <c r="Q54" s="90">
        <f>(VLOOKUP($A53,'ADR Raw Data'!$B$6:$BE$49,'ADR Raw Data'!AX$1,FALSE))/100</f>
        <v>1.19127552502864E-2</v>
      </c>
      <c r="R54" s="90">
        <f>(VLOOKUP($A53,'ADR Raw Data'!$B$6:$BE$49,'ADR Raw Data'!AY$1,FALSE))/100</f>
        <v>1.8481880846210699E-3</v>
      </c>
      <c r="S54" s="91">
        <f>(VLOOKUP($A53,'ADR Raw Data'!$B$6:$BE$49,'ADR Raw Data'!BA$1,FALSE))/100</f>
        <v>-1.6865487394186198E-3</v>
      </c>
      <c r="T54" s="91">
        <f>(VLOOKUP($A53,'ADR Raw Data'!$B$6:$BE$49,'ADR Raw Data'!BB$1,FALSE))/100</f>
        <v>1.23060117013992E-2</v>
      </c>
      <c r="U54" s="90">
        <f>(VLOOKUP($A53,'ADR Raw Data'!$B$6:$BE$49,'ADR Raw Data'!BC$1,FALSE))/100</f>
        <v>5.1978763388459207E-3</v>
      </c>
      <c r="V54" s="92">
        <f>(VLOOKUP($A53,'ADR Raw Data'!$B$6:$BE$49,'ADR Raw Data'!BE$1,FALSE))/100</f>
        <v>3.0526485355225202E-3</v>
      </c>
      <c r="X54" s="89">
        <f>(VLOOKUP($A53,'RevPAR Raw Data'!$B$6:$BE$49,'RevPAR Raw Data'!AT$1,FALSE))/100</f>
        <v>0.116369934728069</v>
      </c>
      <c r="Y54" s="90">
        <f>(VLOOKUP($A53,'RevPAR Raw Data'!$B$6:$BE$49,'RevPAR Raw Data'!AU$1,FALSE))/100</f>
        <v>9.29697539853577E-2</v>
      </c>
      <c r="Z54" s="90">
        <f>(VLOOKUP($A53,'RevPAR Raw Data'!$B$6:$BE$49,'RevPAR Raw Data'!AV$1,FALSE))/100</f>
        <v>9.6276825277559097E-2</v>
      </c>
      <c r="AA54" s="90">
        <f>(VLOOKUP($A53,'RevPAR Raw Data'!$B$6:$BE$49,'RevPAR Raw Data'!AW$1,FALSE))/100</f>
        <v>0.101217129967206</v>
      </c>
      <c r="AB54" s="90">
        <f>(VLOOKUP($A53,'RevPAR Raw Data'!$B$6:$BE$49,'RevPAR Raw Data'!AX$1,FALSE))/100</f>
        <v>0.115080292031844</v>
      </c>
      <c r="AC54" s="90">
        <f>(VLOOKUP($A53,'RevPAR Raw Data'!$B$6:$BE$49,'RevPAR Raw Data'!AY$1,FALSE))/100</f>
        <v>0.10346299476925401</v>
      </c>
      <c r="AD54" s="91">
        <f>(VLOOKUP($A53,'RevPAR Raw Data'!$B$6:$BE$49,'RevPAR Raw Data'!BA$1,FALSE))/100</f>
        <v>0.11687873334608</v>
      </c>
      <c r="AE54" s="91">
        <f>(VLOOKUP($A53,'RevPAR Raw Data'!$B$6:$BE$49,'RevPAR Raw Data'!BB$1,FALSE))/100</f>
        <v>0.1227803871432</v>
      </c>
      <c r="AF54" s="90">
        <f>(VLOOKUP($A53,'RevPAR Raw Data'!$B$6:$BE$49,'RevPAR Raw Data'!BC$1,FALSE))/100</f>
        <v>0.11978821840612999</v>
      </c>
      <c r="AG54" s="92">
        <f>(VLOOKUP($A53,'RevPAR Raw Data'!$B$6:$BE$49,'RevPAR Raw Data'!BE$1,FALSE))/100</f>
        <v>0.108504875573728</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Data'!AG$3,FALSE))/100</f>
        <v>0.43745727956254199</v>
      </c>
      <c r="C56" s="118">
        <f>(VLOOKUP($A56,'Occupancy Raw Data'!$B$8:$BE$45,'Occupancy Raw Data'!AH$3,FALSE))/100</f>
        <v>0.56927546138072405</v>
      </c>
      <c r="D56" s="118">
        <f>(VLOOKUP($A56,'Occupancy Raw Data'!$B$8:$BE$45,'Occupancy Raw Data'!AI$3,FALSE))/100</f>
        <v>0.62836637047163302</v>
      </c>
      <c r="E56" s="118">
        <f>(VLOOKUP($A56,'Occupancy Raw Data'!$B$8:$BE$45,'Occupancy Raw Data'!AJ$3,FALSE))/100</f>
        <v>0.62173615857826303</v>
      </c>
      <c r="F56" s="118">
        <f>(VLOOKUP($A56,'Occupancy Raw Data'!$B$8:$BE$45,'Occupancy Raw Data'!AK$3,FALSE))/100</f>
        <v>0.59234449760765495</v>
      </c>
      <c r="G56" s="118">
        <f>(VLOOKUP($A56,'Occupancy Raw Data'!$B$8:$BE$45,'Occupancy Raw Data'!AL$3,FALSE))/100</f>
        <v>0.56983595352016403</v>
      </c>
      <c r="H56" s="99">
        <f>(VLOOKUP($A56,'Occupancy Raw Data'!$B$8:$BE$45,'Occupancy Raw Data'!AN$3,FALSE))/100</f>
        <v>0.66421736158578204</v>
      </c>
      <c r="I56" s="99">
        <f>(VLOOKUP($A56,'Occupancy Raw Data'!$B$8:$BE$45,'Occupancy Raw Data'!AO$3,FALSE))/100</f>
        <v>0.6526999316473</v>
      </c>
      <c r="J56" s="118">
        <f>(VLOOKUP($A56,'Occupancy Raw Data'!$B$8:$BE$45,'Occupancy Raw Data'!AP$3,FALSE))/100</f>
        <v>0.65845864661654108</v>
      </c>
      <c r="K56" s="141">
        <f>(VLOOKUP($A56,'Occupancy Raw Data'!$B$8:$BE$45,'Occupancy Raw Data'!AR$3,FALSE))/100</f>
        <v>0.59515672297627098</v>
      </c>
      <c r="M56" s="121">
        <f>VLOOKUP($A56,'ADR Raw Data'!$B$6:$BE$43,'ADR Raw Data'!AG$1,FALSE)</f>
        <v>108.65759375</v>
      </c>
      <c r="N56" s="122">
        <f>VLOOKUP($A56,'ADR Raw Data'!$B$6:$BE$43,'ADR Raw Data'!AH$1,FALSE)</f>
        <v>117.734753557063</v>
      </c>
      <c r="O56" s="122">
        <f>VLOOKUP($A56,'ADR Raw Data'!$B$6:$BE$43,'ADR Raw Data'!AI$1,FALSE)</f>
        <v>121.627895681496</v>
      </c>
      <c r="P56" s="122">
        <f>VLOOKUP($A56,'ADR Raw Data'!$B$6:$BE$43,'ADR Raw Data'!AJ$1,FALSE)</f>
        <v>121.09753847845199</v>
      </c>
      <c r="Q56" s="122">
        <f>VLOOKUP($A56,'ADR Raw Data'!$B$6:$BE$43,'ADR Raw Data'!AK$1,FALSE)</f>
        <v>120.121953034848</v>
      </c>
      <c r="R56" s="123">
        <f>VLOOKUP($A56,'ADR Raw Data'!$B$6:$BE$43,'ADR Raw Data'!AL$1,FALSE)</f>
        <v>118.42978144829399</v>
      </c>
      <c r="S56" s="122">
        <f>VLOOKUP($A56,'ADR Raw Data'!$B$6:$BE$43,'ADR Raw Data'!AN$1,FALSE)</f>
        <v>139.900395163365</v>
      </c>
      <c r="T56" s="122">
        <f>VLOOKUP($A56,'ADR Raw Data'!$B$6:$BE$43,'ADR Raw Data'!AO$1,FALSE)</f>
        <v>140.67368467902301</v>
      </c>
      <c r="U56" s="123">
        <f>VLOOKUP($A56,'ADR Raw Data'!$B$6:$BE$43,'ADR Raw Data'!AP$1,FALSE)</f>
        <v>140.28365842265001</v>
      </c>
      <c r="V56" s="124">
        <f>VLOOKUP($A56,'ADR Raw Data'!$B$6:$BE$43,'ADR Raw Data'!AR$1,FALSE)</f>
        <v>125.337865463494</v>
      </c>
      <c r="X56" s="121">
        <f>VLOOKUP($A56,'RevPAR Raw Data'!$B$6:$BE$43,'RevPAR Raw Data'!AG$1,FALSE)</f>
        <v>47.533055365686899</v>
      </c>
      <c r="Y56" s="122">
        <f>VLOOKUP($A56,'RevPAR Raw Data'!$B$6:$BE$43,'RevPAR Raw Data'!AH$1,FALSE)</f>
        <v>67.023506151742893</v>
      </c>
      <c r="Z56" s="122">
        <f>VLOOKUP($A56,'RevPAR Raw Data'!$B$6:$BE$43,'RevPAR Raw Data'!AI$1,FALSE)</f>
        <v>76.426879357484594</v>
      </c>
      <c r="AA56" s="122">
        <f>VLOOKUP($A56,'RevPAR Raw Data'!$B$6:$BE$43,'RevPAR Raw Data'!AJ$1,FALSE)</f>
        <v>75.290718386876193</v>
      </c>
      <c r="AB56" s="122">
        <f>VLOOKUP($A56,'RevPAR Raw Data'!$B$6:$BE$43,'RevPAR Raw Data'!AK$1,FALSE)</f>
        <v>71.153577922077901</v>
      </c>
      <c r="AC56" s="123">
        <f>VLOOKUP($A56,'RevPAR Raw Data'!$B$6:$BE$43,'RevPAR Raw Data'!AL$1,FALSE)</f>
        <v>67.4855474367737</v>
      </c>
      <c r="AD56" s="122">
        <f>VLOOKUP($A56,'RevPAR Raw Data'!$B$6:$BE$43,'RevPAR Raw Data'!AN$1,FALSE)</f>
        <v>92.924271360218697</v>
      </c>
      <c r="AE56" s="122">
        <f>VLOOKUP($A56,'RevPAR Raw Data'!$B$6:$BE$43,'RevPAR Raw Data'!AO$1,FALSE)</f>
        <v>91.817704374572699</v>
      </c>
      <c r="AF56" s="123">
        <f>VLOOKUP($A56,'RevPAR Raw Data'!$B$6:$BE$43,'RevPAR Raw Data'!AP$1,FALSE)</f>
        <v>92.370987867395698</v>
      </c>
      <c r="AG56" s="124">
        <f>VLOOKUP($A56,'RevPAR Raw Data'!$B$6:$BE$43,'RevPAR Raw Data'!AR$1,FALSE)</f>
        <v>74.595673274094295</v>
      </c>
    </row>
    <row r="57" spans="1:33" x14ac:dyDescent="0.25">
      <c r="A57" s="154" t="s">
        <v>121</v>
      </c>
      <c r="B57" s="89">
        <f>(VLOOKUP($A56,'Occupancy Raw Data'!$B$8:$BE$51,'Occupancy Raw Data'!AT$3,FALSE))/100</f>
        <v>-4.3617286231913105E-2</v>
      </c>
      <c r="C57" s="90">
        <f>(VLOOKUP($A56,'Occupancy Raw Data'!$B$8:$BE$51,'Occupancy Raw Data'!AU$3,FALSE))/100</f>
        <v>-6.0148542645855696E-3</v>
      </c>
      <c r="D57" s="90">
        <f>(VLOOKUP($A56,'Occupancy Raw Data'!$B$8:$BE$51,'Occupancy Raw Data'!AV$3,FALSE))/100</f>
        <v>-1.1694608329925801E-3</v>
      </c>
      <c r="E57" s="90">
        <f>(VLOOKUP($A56,'Occupancy Raw Data'!$B$8:$BE$51,'Occupancy Raw Data'!AW$3,FALSE))/100</f>
        <v>-2.2825211176088298E-2</v>
      </c>
      <c r="F57" s="90">
        <f>(VLOOKUP($A56,'Occupancy Raw Data'!$B$8:$BE$51,'Occupancy Raw Data'!AX$3,FALSE))/100</f>
        <v>-5.4756780530713901E-2</v>
      </c>
      <c r="G57" s="90">
        <f>(VLOOKUP($A56,'Occupancy Raw Data'!$B$8:$BE$51,'Occupancy Raw Data'!AY$3,FALSE))/100</f>
        <v>-2.4970666613009299E-2</v>
      </c>
      <c r="H57" s="91">
        <f>(VLOOKUP($A56,'Occupancy Raw Data'!$B$8:$BE$51,'Occupancy Raw Data'!BA$3,FALSE))/100</f>
        <v>-2.7855392914865898E-2</v>
      </c>
      <c r="I57" s="91">
        <f>(VLOOKUP($A56,'Occupancy Raw Data'!$B$8:$BE$51,'Occupancy Raw Data'!BB$3,FALSE))/100</f>
        <v>-3.9855338840115898E-2</v>
      </c>
      <c r="J57" s="90">
        <f>(VLOOKUP($A56,'Occupancy Raw Data'!$B$8:$BE$51,'Occupancy Raw Data'!BC$3,FALSE))/100</f>
        <v>-3.3840151951222398E-2</v>
      </c>
      <c r="K57" s="92">
        <f>(VLOOKUP($A56,'Occupancy Raw Data'!$B$8:$BE$51,'Occupancy Raw Data'!BE$3,FALSE))/100</f>
        <v>-2.7791892048341503E-2</v>
      </c>
      <c r="M57" s="89">
        <f>(VLOOKUP($A56,'ADR Raw Data'!$B$6:$BE$49,'ADR Raw Data'!AT$1,FALSE))/100</f>
        <v>3.1234070819091801E-2</v>
      </c>
      <c r="N57" s="90">
        <f>(VLOOKUP($A56,'ADR Raw Data'!$B$6:$BE$49,'ADR Raw Data'!AU$1,FALSE))/100</f>
        <v>4.5162193684150705E-2</v>
      </c>
      <c r="O57" s="90">
        <f>(VLOOKUP($A56,'ADR Raw Data'!$B$6:$BE$49,'ADR Raw Data'!AV$1,FALSE))/100</f>
        <v>5.8025487366764904E-2</v>
      </c>
      <c r="P57" s="90">
        <f>(VLOOKUP($A56,'ADR Raw Data'!$B$6:$BE$49,'ADR Raw Data'!AW$1,FALSE))/100</f>
        <v>4.0893378225696199E-2</v>
      </c>
      <c r="Q57" s="90">
        <f>(VLOOKUP($A56,'ADR Raw Data'!$B$6:$BE$49,'ADR Raw Data'!AX$1,FALSE))/100</f>
        <v>1.47820434001621E-2</v>
      </c>
      <c r="R57" s="90">
        <f>(VLOOKUP($A56,'ADR Raw Data'!$B$6:$BE$49,'ADR Raw Data'!AY$1,FALSE))/100</f>
        <v>3.8523108039858395E-2</v>
      </c>
      <c r="S57" s="91">
        <f>(VLOOKUP($A56,'ADR Raw Data'!$B$6:$BE$49,'ADR Raw Data'!BA$1,FALSE))/100</f>
        <v>1.7168210043493601E-2</v>
      </c>
      <c r="T57" s="91">
        <f>(VLOOKUP($A56,'ADR Raw Data'!$B$6:$BE$49,'ADR Raw Data'!BB$1,FALSE))/100</f>
        <v>1.5914870777478701E-2</v>
      </c>
      <c r="U57" s="90">
        <f>(VLOOKUP($A56,'ADR Raw Data'!$B$6:$BE$49,'ADR Raw Data'!BC$1,FALSE))/100</f>
        <v>1.6523617117822999E-2</v>
      </c>
      <c r="V57" s="92">
        <f>(VLOOKUP($A56,'ADR Raw Data'!$B$6:$BE$49,'ADR Raw Data'!BE$1,FALSE))/100</f>
        <v>3.0229969502876101E-2</v>
      </c>
      <c r="X57" s="89">
        <f>(VLOOKUP($A56,'RevPAR Raw Data'!$B$6:$BE$49,'RevPAR Raw Data'!AT$1,FALSE))/100</f>
        <v>-1.3745560819925401E-2</v>
      </c>
      <c r="Y57" s="90">
        <f>(VLOOKUP($A56,'RevPAR Raw Data'!$B$6:$BE$49,'RevPAR Raw Data'!AU$1,FALSE))/100</f>
        <v>3.8875695406286E-2</v>
      </c>
      <c r="Z57" s="90">
        <f>(VLOOKUP($A56,'RevPAR Raw Data'!$B$6:$BE$49,'RevPAR Raw Data'!AV$1,FALSE))/100</f>
        <v>5.6788167998981592E-2</v>
      </c>
      <c r="AA57" s="90">
        <f>(VLOOKUP($A56,'RevPAR Raw Data'!$B$6:$BE$49,'RevPAR Raw Data'!AW$1,FALSE))/100</f>
        <v>1.7134767055902701E-2</v>
      </c>
      <c r="AB57" s="90">
        <f>(VLOOKUP($A56,'RevPAR Raw Data'!$B$6:$BE$49,'RevPAR Raw Data'!AX$1,FALSE))/100</f>
        <v>-4.0784154236809901E-2</v>
      </c>
      <c r="AC57" s="90">
        <f>(VLOOKUP($A56,'RevPAR Raw Data'!$B$6:$BE$49,'RevPAR Raw Data'!AY$1,FALSE))/100</f>
        <v>1.2590493739088899E-2</v>
      </c>
      <c r="AD57" s="91">
        <f>(VLOOKUP($A56,'RevPAR Raw Data'!$B$6:$BE$49,'RevPAR Raw Data'!BA$1,FALSE))/100</f>
        <v>-1.11654101077787E-2</v>
      </c>
      <c r="AE57" s="91">
        <f>(VLOOKUP($A56,'RevPAR Raw Data'!$B$6:$BE$49,'RevPAR Raw Data'!BB$1,FALSE))/100</f>
        <v>-2.4574760630070101E-2</v>
      </c>
      <c r="AF57" s="90">
        <f>(VLOOKUP($A56,'RevPAR Raw Data'!$B$6:$BE$49,'RevPAR Raw Data'!BC$1,FALSE))/100</f>
        <v>-1.78756965474503E-2</v>
      </c>
      <c r="AG57" s="92">
        <f>(VLOOKUP($A56,'RevPAR Raw Data'!$B$6:$BE$49,'RevPAR Raw Data'!BE$1,FALSE))/100</f>
        <v>1.5979294054859899E-3</v>
      </c>
    </row>
    <row r="58" spans="1:33" x14ac:dyDescent="0.25">
      <c r="A58" s="155" t="s">
        <v>123</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Data'!AG$3,FALSE))/100</f>
        <v>0.56443314794996402</v>
      </c>
      <c r="C59" s="118">
        <f>(VLOOKUP($A59,'Occupancy Raw Data'!$B$8:$BE$45,'Occupancy Raw Data'!AH$3,FALSE))/100</f>
        <v>0.71687661187038298</v>
      </c>
      <c r="D59" s="118">
        <f>(VLOOKUP($A59,'Occupancy Raw Data'!$B$8:$BE$45,'Occupancy Raw Data'!AI$3,FALSE))/100</f>
        <v>0.80234521658274705</v>
      </c>
      <c r="E59" s="118">
        <f>(VLOOKUP($A59,'Occupancy Raw Data'!$B$8:$BE$45,'Occupancy Raw Data'!AJ$3,FALSE))/100</f>
        <v>0.79098098212249301</v>
      </c>
      <c r="F59" s="118">
        <f>(VLOOKUP($A59,'Occupancy Raw Data'!$B$8:$BE$45,'Occupancy Raw Data'!AK$3,FALSE))/100</f>
        <v>0.71234967166207996</v>
      </c>
      <c r="G59" s="119">
        <f>(VLOOKUP($A59,'Occupancy Raw Data'!$B$8:$BE$45,'Occupancy Raw Data'!AL$3,FALSE))/100</f>
        <v>0.717396920159312</v>
      </c>
      <c r="H59" s="99">
        <f>(VLOOKUP($A59,'Occupancy Raw Data'!$B$8:$BE$45,'Occupancy Raw Data'!AN$3,FALSE))/100</f>
        <v>0.71536884571954706</v>
      </c>
      <c r="I59" s="99">
        <f>(VLOOKUP($A59,'Occupancy Raw Data'!$B$8:$BE$45,'Occupancy Raw Data'!AO$3,FALSE))/100</f>
        <v>0.73078702434853104</v>
      </c>
      <c r="J59" s="119">
        <f>(VLOOKUP($A59,'Occupancy Raw Data'!$B$8:$BE$45,'Occupancy Raw Data'!AP$3,FALSE))/100</f>
        <v>0.72307793503403905</v>
      </c>
      <c r="K59" s="120">
        <f>(VLOOKUP($A59,'Occupancy Raw Data'!$B$8:$BE$45,'Occupancy Raw Data'!AR$3,FALSE))/100</f>
        <v>0.71902025641692302</v>
      </c>
      <c r="M59" s="121">
        <f>VLOOKUP($A59,'ADR Raw Data'!$B$6:$BE$43,'ADR Raw Data'!AG$1,FALSE)</f>
        <v>182.54007218982201</v>
      </c>
      <c r="N59" s="122">
        <f>VLOOKUP($A59,'ADR Raw Data'!$B$6:$BE$43,'ADR Raw Data'!AH$1,FALSE)</f>
        <v>219.556964881152</v>
      </c>
      <c r="O59" s="122">
        <f>VLOOKUP($A59,'ADR Raw Data'!$B$6:$BE$43,'ADR Raw Data'!AI$1,FALSE)</f>
        <v>240.59068522916999</v>
      </c>
      <c r="P59" s="122">
        <f>VLOOKUP($A59,'ADR Raw Data'!$B$6:$BE$43,'ADR Raw Data'!AJ$1,FALSE)</f>
        <v>231.71504667559401</v>
      </c>
      <c r="Q59" s="122">
        <f>VLOOKUP($A59,'ADR Raw Data'!$B$6:$BE$43,'ADR Raw Data'!AK$1,FALSE)</f>
        <v>198.82972855595</v>
      </c>
      <c r="R59" s="123">
        <f>VLOOKUP($A59,'ADR Raw Data'!$B$6:$BE$43,'ADR Raw Data'!AL$1,FALSE)</f>
        <v>217.001023535446</v>
      </c>
      <c r="S59" s="122">
        <f>VLOOKUP($A59,'ADR Raw Data'!$B$6:$BE$43,'ADR Raw Data'!AN$1,FALSE)</f>
        <v>173.71209676677799</v>
      </c>
      <c r="T59" s="122">
        <f>VLOOKUP($A59,'ADR Raw Data'!$B$6:$BE$43,'ADR Raw Data'!AO$1,FALSE)</f>
        <v>172.59675011476099</v>
      </c>
      <c r="U59" s="123">
        <f>VLOOKUP($A59,'ADR Raw Data'!$B$6:$BE$43,'ADR Raw Data'!AP$1,FALSE)</f>
        <v>173.14847781130101</v>
      </c>
      <c r="V59" s="124">
        <f>VLOOKUP($A59,'ADR Raw Data'!$B$6:$BE$43,'ADR Raw Data'!AR$1,FALSE)</f>
        <v>204.39954929544299</v>
      </c>
      <c r="X59" s="121">
        <f>VLOOKUP($A59,'RevPAR Raw Data'!$B$6:$BE$43,'RevPAR Raw Data'!AG$1,FALSE)</f>
        <v>103.031667573115</v>
      </c>
      <c r="Y59" s="122">
        <f>VLOOKUP($A59,'RevPAR Raw Data'!$B$6:$BE$43,'RevPAR Raw Data'!AH$1,FALSE)</f>
        <v>157.39525309654499</v>
      </c>
      <c r="Z59" s="122">
        <f>VLOOKUP($A59,'RevPAR Raw Data'!$B$6:$BE$43,'RevPAR Raw Data'!AI$1,FALSE)</f>
        <v>193.03678544799001</v>
      </c>
      <c r="AA59" s="122">
        <f>VLOOKUP($A59,'RevPAR Raw Data'!$B$6:$BE$43,'RevPAR Raw Data'!AJ$1,FALSE)</f>
        <v>183.28219519202</v>
      </c>
      <c r="AB59" s="122">
        <f>VLOOKUP($A59,'RevPAR Raw Data'!$B$6:$BE$43,'RevPAR Raw Data'!AK$1,FALSE)</f>
        <v>141.636291853492</v>
      </c>
      <c r="AC59" s="123">
        <f>VLOOKUP($A59,'RevPAR Raw Data'!$B$6:$BE$43,'RevPAR Raw Data'!AL$1,FALSE)</f>
        <v>155.67586595574701</v>
      </c>
      <c r="AD59" s="122">
        <f>VLOOKUP($A59,'RevPAR Raw Data'!$B$6:$BE$43,'RevPAR Raw Data'!AN$1,FALSE)</f>
        <v>124.268222151572</v>
      </c>
      <c r="AE59" s="122">
        <f>VLOOKUP($A59,'RevPAR Raw Data'!$B$6:$BE$43,'RevPAR Raw Data'!AO$1,FALSE)</f>
        <v>126.131465428593</v>
      </c>
      <c r="AF59" s="123">
        <f>VLOOKUP($A59,'RevPAR Raw Data'!$B$6:$BE$43,'RevPAR Raw Data'!AP$1,FALSE)</f>
        <v>125.199843790082</v>
      </c>
      <c r="AG59" s="124">
        <f>VLOOKUP($A59,'RevPAR Raw Data'!$B$6:$BE$43,'RevPAR Raw Data'!AR$1,FALSE)</f>
        <v>146.96741634591299</v>
      </c>
    </row>
    <row r="60" spans="1:33" x14ac:dyDescent="0.25">
      <c r="A60" s="101" t="s">
        <v>121</v>
      </c>
      <c r="B60" s="89">
        <f>(VLOOKUP($A59,'Occupancy Raw Data'!$B$8:$BE$51,'Occupancy Raw Data'!AT$3,FALSE))/100</f>
        <v>-5.2431839688394398E-2</v>
      </c>
      <c r="C60" s="90">
        <f>(VLOOKUP($A59,'Occupancy Raw Data'!$B$8:$BE$51,'Occupancy Raw Data'!AU$3,FALSE))/100</f>
        <v>-6.1880332283687098E-2</v>
      </c>
      <c r="D60" s="90">
        <f>(VLOOKUP($A59,'Occupancy Raw Data'!$B$8:$BE$51,'Occupancy Raw Data'!AV$3,FALSE))/100</f>
        <v>-5.63545429461772E-2</v>
      </c>
      <c r="E60" s="90">
        <f>(VLOOKUP($A59,'Occupancy Raw Data'!$B$8:$BE$51,'Occupancy Raw Data'!AW$3,FALSE))/100</f>
        <v>-6.8805246960476296E-2</v>
      </c>
      <c r="F60" s="90">
        <f>(VLOOKUP($A59,'Occupancy Raw Data'!$B$8:$BE$51,'Occupancy Raw Data'!AX$3,FALSE))/100</f>
        <v>-7.7028305512371303E-2</v>
      </c>
      <c r="G60" s="90">
        <f>(VLOOKUP($A59,'Occupancy Raw Data'!$B$8:$BE$51,'Occupancy Raw Data'!AY$3,FALSE))/100</f>
        <v>-6.37799137988522E-2</v>
      </c>
      <c r="H60" s="91">
        <f>(VLOOKUP($A59,'Occupancy Raw Data'!$B$8:$BE$51,'Occupancy Raw Data'!BA$3,FALSE))/100</f>
        <v>-4.4691783573946695E-2</v>
      </c>
      <c r="I60" s="91">
        <f>(VLOOKUP($A59,'Occupancy Raw Data'!$B$8:$BE$51,'Occupancy Raw Data'!BB$3,FALSE))/100</f>
        <v>-5.1435250656964505E-2</v>
      </c>
      <c r="J60" s="90">
        <f>(VLOOKUP($A59,'Occupancy Raw Data'!$B$8:$BE$51,'Occupancy Raw Data'!BC$3,FALSE))/100</f>
        <v>-4.8111405605763095E-2</v>
      </c>
      <c r="K60" s="92">
        <f>(VLOOKUP($A59,'Occupancy Raw Data'!$B$8:$BE$51,'Occupancy Raw Data'!BE$3,FALSE))/100</f>
        <v>-5.9330387000627802E-2</v>
      </c>
      <c r="M60" s="89">
        <f>(VLOOKUP($A59,'ADR Raw Data'!$B$6:$BE$49,'ADR Raw Data'!AT$1,FALSE))/100</f>
        <v>-5.0734453770428303E-2</v>
      </c>
      <c r="N60" s="90">
        <f>(VLOOKUP($A59,'ADR Raw Data'!$B$6:$BE$49,'ADR Raw Data'!AU$1,FALSE))/100</f>
        <v>-1.5388794921735701E-2</v>
      </c>
      <c r="O60" s="90">
        <f>(VLOOKUP($A59,'ADR Raw Data'!$B$6:$BE$49,'ADR Raw Data'!AV$1,FALSE))/100</f>
        <v>-1.7008884133388E-3</v>
      </c>
      <c r="P60" s="90">
        <f>(VLOOKUP($A59,'ADR Raw Data'!$B$6:$BE$49,'ADR Raw Data'!AW$1,FALSE))/100</f>
        <v>-2.9956426856816498E-2</v>
      </c>
      <c r="Q60" s="90">
        <f>(VLOOKUP($A59,'ADR Raw Data'!$B$6:$BE$49,'ADR Raw Data'!AX$1,FALSE))/100</f>
        <v>-6.1297181502759902E-2</v>
      </c>
      <c r="R60" s="90">
        <f>(VLOOKUP($A59,'ADR Raw Data'!$B$6:$BE$49,'ADR Raw Data'!AY$1,FALSE))/100</f>
        <v>-2.9010297927175702E-2</v>
      </c>
      <c r="S60" s="91">
        <f>(VLOOKUP($A59,'ADR Raw Data'!$B$6:$BE$49,'ADR Raw Data'!BA$1,FALSE))/100</f>
        <v>-6.3053592665289107E-2</v>
      </c>
      <c r="T60" s="91">
        <f>(VLOOKUP($A59,'ADR Raw Data'!$B$6:$BE$49,'ADR Raw Data'!BB$1,FALSE))/100</f>
        <v>-6.3542450454230001E-2</v>
      </c>
      <c r="U60" s="90">
        <f>(VLOOKUP($A59,'ADR Raw Data'!$B$6:$BE$49,'ADR Raw Data'!BC$1,FALSE))/100</f>
        <v>-6.3290085544974395E-2</v>
      </c>
      <c r="V60" s="92">
        <f>(VLOOKUP($A59,'ADR Raw Data'!$B$6:$BE$49,'ADR Raw Data'!BE$1,FALSE))/100</f>
        <v>-3.81745851362775E-2</v>
      </c>
      <c r="X60" s="89">
        <f>(VLOOKUP($A59,'RevPAR Raw Data'!$B$6:$BE$49,'RevPAR Raw Data'!AT$1,FALSE))/100</f>
        <v>-0.10050619271205299</v>
      </c>
      <c r="Y60" s="90">
        <f>(VLOOKUP($A59,'RevPAR Raw Data'!$B$6:$BE$49,'RevPAR Raw Data'!AU$1,FALSE))/100</f>
        <v>-7.63168634622204E-2</v>
      </c>
      <c r="Z60" s="90">
        <f>(VLOOKUP($A59,'RevPAR Raw Data'!$B$6:$BE$49,'RevPAR Raw Data'!AV$1,FALSE))/100</f>
        <v>-5.7959578570379901E-2</v>
      </c>
      <c r="AA60" s="90">
        <f>(VLOOKUP($A59,'RevPAR Raw Data'!$B$6:$BE$49,'RevPAR Raw Data'!AW$1,FALSE))/100</f>
        <v>-9.6700514469356194E-2</v>
      </c>
      <c r="AB60" s="90">
        <f>(VLOOKUP($A59,'RevPAR Raw Data'!$B$6:$BE$49,'RevPAR Raw Data'!AX$1,FALSE))/100</f>
        <v>-0.13360386899128898</v>
      </c>
      <c r="AC60" s="90">
        <f>(VLOOKUP($A59,'RevPAR Raw Data'!$B$6:$BE$49,'RevPAR Raw Data'!AY$1,FALSE))/100</f>
        <v>-9.0939937424953599E-2</v>
      </c>
      <c r="AD60" s="91">
        <f>(VLOOKUP($A59,'RevPAR Raw Data'!$B$6:$BE$49,'RevPAR Raw Data'!BA$1,FALSE))/100</f>
        <v>-0.10492739872227799</v>
      </c>
      <c r="AE60" s="91">
        <f>(VLOOKUP($A59,'RevPAR Raw Data'!$B$6:$BE$49,'RevPAR Raw Data'!BB$1,FALSE))/100</f>
        <v>-0.111709379244723</v>
      </c>
      <c r="AF60" s="90">
        <f>(VLOOKUP($A59,'RevPAR Raw Data'!$B$6:$BE$49,'RevPAR Raw Data'!BC$1,FALSE))/100</f>
        <v>-0.108356516174259</v>
      </c>
      <c r="AG60" s="92">
        <f>(VLOOKUP($A59,'RevPAR Raw Data'!$B$6:$BE$49,'RevPAR Raw Data'!BE$1,FALSE))/100</f>
        <v>-9.5240059227181609E-2</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Data'!AG$3,FALSE))/100</f>
        <v>0.61020397378989599</v>
      </c>
      <c r="C62" s="118">
        <f>(VLOOKUP($A62,'Occupancy Raw Data'!$B$8:$BE$45,'Occupancy Raw Data'!AH$3,FALSE))/100</f>
        <v>0.78239272880997601</v>
      </c>
      <c r="D62" s="118">
        <f>(VLOOKUP($A62,'Occupancy Raw Data'!$B$8:$BE$45,'Occupancy Raw Data'!AI$3,FALSE))/100</f>
        <v>0.87056119213696803</v>
      </c>
      <c r="E62" s="118">
        <f>(VLOOKUP($A62,'Occupancy Raw Data'!$B$8:$BE$45,'Occupancy Raw Data'!AJ$3,FALSE))/100</f>
        <v>0.86593743394631106</v>
      </c>
      <c r="F62" s="118">
        <f>(VLOOKUP($A62,'Occupancy Raw Data'!$B$8:$BE$45,'Occupancy Raw Data'!AK$3,FALSE))/100</f>
        <v>0.78189072077784805</v>
      </c>
      <c r="G62" s="119">
        <f>(VLOOKUP($A62,'Occupancy Raw Data'!$B$8:$BE$45,'Occupancy Raw Data'!AL$3,FALSE))/100</f>
        <v>0.78219720989219998</v>
      </c>
      <c r="H62" s="99">
        <f>(VLOOKUP($A62,'Occupancy Raw Data'!$B$8:$BE$45,'Occupancy Raw Data'!AN$3,FALSE))/100</f>
        <v>0.73435848657788994</v>
      </c>
      <c r="I62" s="99">
        <f>(VLOOKUP($A62,'Occupancy Raw Data'!$B$8:$BE$45,'Occupancy Raw Data'!AO$3,FALSE))/100</f>
        <v>0.72690763052208796</v>
      </c>
      <c r="J62" s="119">
        <f>(VLOOKUP($A62,'Occupancy Raw Data'!$B$8:$BE$45,'Occupancy Raw Data'!AP$3,FALSE))/100</f>
        <v>0.73063305854998906</v>
      </c>
      <c r="K62" s="120">
        <f>(VLOOKUP($A62,'Occupancy Raw Data'!$B$8:$BE$45,'Occupancy Raw Data'!AR$3,FALSE))/100</f>
        <v>0.76746459522299704</v>
      </c>
      <c r="M62" s="121">
        <f>VLOOKUP($A62,'ADR Raw Data'!$B$6:$BE$43,'ADR Raw Data'!AG$1,FALSE)</f>
        <v>194.07243039618899</v>
      </c>
      <c r="N62" s="122">
        <f>VLOOKUP($A62,'ADR Raw Data'!$B$6:$BE$43,'ADR Raw Data'!AH$1,FALSE)</f>
        <v>235.64077063352599</v>
      </c>
      <c r="O62" s="122">
        <f>VLOOKUP($A62,'ADR Raw Data'!$B$6:$BE$43,'ADR Raw Data'!AI$1,FALSE)</f>
        <v>252.66902394609801</v>
      </c>
      <c r="P62" s="122">
        <f>VLOOKUP($A62,'ADR Raw Data'!$B$6:$BE$43,'ADR Raw Data'!AJ$1,FALSE)</f>
        <v>248.410645023494</v>
      </c>
      <c r="Q62" s="122">
        <f>VLOOKUP($A62,'ADR Raw Data'!$B$6:$BE$43,'ADR Raw Data'!AK$1,FALSE)</f>
        <v>210.84244720035099</v>
      </c>
      <c r="R62" s="123">
        <f>VLOOKUP($A62,'ADR Raw Data'!$B$6:$BE$43,'ADR Raw Data'!AL$1,FALSE)</f>
        <v>230.81521094694699</v>
      </c>
      <c r="S62" s="122">
        <f>VLOOKUP($A62,'ADR Raw Data'!$B$6:$BE$43,'ADR Raw Data'!AN$1,FALSE)</f>
        <v>167.08776390587801</v>
      </c>
      <c r="T62" s="122">
        <f>VLOOKUP($A62,'ADR Raw Data'!$B$6:$BE$43,'ADR Raw Data'!AO$1,FALSE)</f>
        <v>161.682068188426</v>
      </c>
      <c r="U62" s="123">
        <f>VLOOKUP($A62,'ADR Raw Data'!$B$6:$BE$43,'ADR Raw Data'!AP$1,FALSE)</f>
        <v>164.39869760966201</v>
      </c>
      <c r="V62" s="124">
        <f>VLOOKUP($A62,'ADR Raw Data'!$B$6:$BE$43,'ADR Raw Data'!AR$1,FALSE)</f>
        <v>212.749752076683</v>
      </c>
      <c r="X62" s="121">
        <f>VLOOKUP($A62,'RevPAR Raw Data'!$B$6:$BE$43,'RevPAR Raw Data'!AG$1,FALSE)</f>
        <v>118.423768230818</v>
      </c>
      <c r="Y62" s="122">
        <f>VLOOKUP($A62,'RevPAR Raw Data'!$B$6:$BE$43,'RevPAR Raw Data'!AH$1,FALSE)</f>
        <v>184.36362555484999</v>
      </c>
      <c r="Z62" s="122">
        <f>VLOOKUP($A62,'RevPAR Raw Data'!$B$6:$BE$43,'RevPAR Raw Data'!AI$1,FALSE)</f>
        <v>219.963846702599</v>
      </c>
      <c r="AA62" s="122">
        <f>VLOOKUP($A62,'RevPAR Raw Data'!$B$6:$BE$43,'RevPAR Raw Data'!AJ$1,FALSE)</f>
        <v>215.10807651659201</v>
      </c>
      <c r="AB62" s="122">
        <f>VLOOKUP($A62,'RevPAR Raw Data'!$B$6:$BE$43,'RevPAR Raw Data'!AK$1,FALSE)</f>
        <v>164.85575301204801</v>
      </c>
      <c r="AC62" s="123">
        <f>VLOOKUP($A62,'RevPAR Raw Data'!$B$6:$BE$43,'RevPAR Raw Data'!AL$1,FALSE)</f>
        <v>180.54301400338099</v>
      </c>
      <c r="AD62" s="122">
        <f>VLOOKUP($A62,'RevPAR Raw Data'!$B$6:$BE$43,'RevPAR Raw Data'!AN$1,FALSE)</f>
        <v>122.702317427605</v>
      </c>
      <c r="AE62" s="122">
        <f>VLOOKUP($A62,'RevPAR Raw Data'!$B$6:$BE$43,'RevPAR Raw Data'!AO$1,FALSE)</f>
        <v>117.52792908476</v>
      </c>
      <c r="AF62" s="123">
        <f>VLOOKUP($A62,'RevPAR Raw Data'!$B$6:$BE$43,'RevPAR Raw Data'!AP$1,FALSE)</f>
        <v>120.115123256182</v>
      </c>
      <c r="AG62" s="124">
        <f>VLOOKUP($A62,'RevPAR Raw Data'!$B$6:$BE$43,'RevPAR Raw Data'!AR$1,FALSE)</f>
        <v>163.27790236132401</v>
      </c>
    </row>
    <row r="63" spans="1:33" x14ac:dyDescent="0.25">
      <c r="A63" s="101" t="s">
        <v>121</v>
      </c>
      <c r="B63" s="89">
        <f>(VLOOKUP($A62,'Occupancy Raw Data'!$B$8:$BE$51,'Occupancy Raw Data'!AT$3,FALSE))/100</f>
        <v>-4.5459078566488904E-2</v>
      </c>
      <c r="C63" s="90">
        <f>(VLOOKUP($A62,'Occupancy Raw Data'!$B$8:$BE$51,'Occupancy Raw Data'!AU$3,FALSE))/100</f>
        <v>-9.9572483806175296E-2</v>
      </c>
      <c r="D63" s="90">
        <f>(VLOOKUP($A62,'Occupancy Raw Data'!$B$8:$BE$51,'Occupancy Raw Data'!AV$3,FALSE))/100</f>
        <v>-7.2779024237863296E-2</v>
      </c>
      <c r="E63" s="90">
        <f>(VLOOKUP($A62,'Occupancy Raw Data'!$B$8:$BE$51,'Occupancy Raw Data'!AW$3,FALSE))/100</f>
        <v>-6.5114585892368695E-2</v>
      </c>
      <c r="F63" s="90">
        <f>(VLOOKUP($A62,'Occupancy Raw Data'!$B$8:$BE$51,'Occupancy Raw Data'!AX$3,FALSE))/100</f>
        <v>-9.2953416474427203E-2</v>
      </c>
      <c r="G63" s="90">
        <f>(VLOOKUP($A62,'Occupancy Raw Data'!$B$8:$BE$51,'Occupancy Raw Data'!AY$3,FALSE))/100</f>
        <v>-7.6581207509107893E-2</v>
      </c>
      <c r="H63" s="91">
        <f>(VLOOKUP($A62,'Occupancy Raw Data'!$B$8:$BE$51,'Occupancy Raw Data'!BA$3,FALSE))/100</f>
        <v>-5.4560091306216793E-2</v>
      </c>
      <c r="I63" s="91">
        <f>(VLOOKUP($A62,'Occupancy Raw Data'!$B$8:$BE$51,'Occupancy Raw Data'!BB$3,FALSE))/100</f>
        <v>-5.7706028930972098E-2</v>
      </c>
      <c r="J63" s="90">
        <f>(VLOOKUP($A62,'Occupancy Raw Data'!$B$8:$BE$51,'Occupancy Raw Data'!BC$3,FALSE))/100</f>
        <v>-5.6127661032095003E-2</v>
      </c>
      <c r="K63" s="92">
        <f>(VLOOKUP($A62,'Occupancy Raw Data'!$B$8:$BE$51,'Occupancy Raw Data'!BE$3,FALSE))/100</f>
        <v>-7.1106596212114098E-2</v>
      </c>
      <c r="M63" s="89">
        <f>(VLOOKUP($A62,'ADR Raw Data'!$B$6:$BE$49,'ADR Raw Data'!AT$1,FALSE))/100</f>
        <v>-7.2961276286999194E-2</v>
      </c>
      <c r="N63" s="90">
        <f>(VLOOKUP($A62,'ADR Raw Data'!$B$6:$BE$49,'ADR Raw Data'!AU$1,FALSE))/100</f>
        <v>-2.86142796491669E-2</v>
      </c>
      <c r="O63" s="90">
        <f>(VLOOKUP($A62,'ADR Raw Data'!$B$6:$BE$49,'ADR Raw Data'!AV$1,FALSE))/100</f>
        <v>-2.58836844685035E-2</v>
      </c>
      <c r="P63" s="90">
        <f>(VLOOKUP($A62,'ADR Raw Data'!$B$6:$BE$49,'ADR Raw Data'!AW$1,FALSE))/100</f>
        <v>-3.2065669463620002E-2</v>
      </c>
      <c r="Q63" s="90">
        <f>(VLOOKUP($A62,'ADR Raw Data'!$B$6:$BE$49,'ADR Raw Data'!AX$1,FALSE))/100</f>
        <v>-6.2196818060530498E-2</v>
      </c>
      <c r="R63" s="90">
        <f>(VLOOKUP($A62,'ADR Raw Data'!$B$6:$BE$49,'ADR Raw Data'!AY$1,FALSE))/100</f>
        <v>-4.1268111857770302E-2</v>
      </c>
      <c r="S63" s="91">
        <f>(VLOOKUP($A62,'ADR Raw Data'!$B$6:$BE$49,'ADR Raw Data'!BA$1,FALSE))/100</f>
        <v>-6.0364772313228697E-2</v>
      </c>
      <c r="T63" s="91">
        <f>(VLOOKUP($A62,'ADR Raw Data'!$B$6:$BE$49,'ADR Raw Data'!BB$1,FALSE))/100</f>
        <v>-7.1360056995947496E-2</v>
      </c>
      <c r="U63" s="90">
        <f>(VLOOKUP($A62,'ADR Raw Data'!$B$6:$BE$49,'ADR Raw Data'!BC$1,FALSE))/100</f>
        <v>-6.5759906727501399E-2</v>
      </c>
      <c r="V63" s="92">
        <f>(VLOOKUP($A62,'ADR Raw Data'!$B$6:$BE$49,'ADR Raw Data'!BE$1,FALSE))/100</f>
        <v>-4.77169759010301E-2</v>
      </c>
      <c r="X63" s="89">
        <f>(VLOOKUP($A62,'RevPAR Raw Data'!$B$6:$BE$49,'RevPAR Raw Data'!AT$1,FALSE))/100</f>
        <v>-0.115103602462446</v>
      </c>
      <c r="Y63" s="90">
        <f>(VLOOKUP($A62,'RevPAR Raw Data'!$B$6:$BE$49,'RevPAR Raw Data'!AU$1,FALSE))/100</f>
        <v>-0.12533756855834999</v>
      </c>
      <c r="Z63" s="90">
        <f>(VLOOKUP($A62,'RevPAR Raw Data'!$B$6:$BE$49,'RevPAR Raw Data'!AV$1,FALSE))/100</f>
        <v>-9.6778919407068398E-2</v>
      </c>
      <c r="AA63" s="90">
        <f>(VLOOKUP($A62,'RevPAR Raw Data'!$B$6:$BE$49,'RevPAR Raw Data'!AW$1,FALSE))/100</f>
        <v>-9.5092312567503598E-2</v>
      </c>
      <c r="AB63" s="90">
        <f>(VLOOKUP($A62,'RevPAR Raw Data'!$B$6:$BE$49,'RevPAR Raw Data'!AX$1,FALSE))/100</f>
        <v>-0.14936882780239299</v>
      </c>
      <c r="AC63" s="90">
        <f>(VLOOKUP($A62,'RevPAR Raw Data'!$B$6:$BE$49,'RevPAR Raw Data'!AY$1,FALSE))/100</f>
        <v>-0.11468895752918901</v>
      </c>
      <c r="AD63" s="91">
        <f>(VLOOKUP($A62,'RevPAR Raw Data'!$B$6:$BE$49,'RevPAR Raw Data'!BA$1,FALSE))/100</f>
        <v>-0.11163135613035599</v>
      </c>
      <c r="AE63" s="91">
        <f>(VLOOKUP($A62,'RevPAR Raw Data'!$B$6:$BE$49,'RevPAR Raw Data'!BB$1,FALSE))/100</f>
        <v>-0.12494818041339499</v>
      </c>
      <c r="AF63" s="90">
        <f>(VLOOKUP($A62,'RevPAR Raw Data'!$B$6:$BE$49,'RevPAR Raw Data'!BC$1,FALSE))/100</f>
        <v>-0.11819661800529299</v>
      </c>
      <c r="AG63" s="92">
        <f>(VLOOKUP($A62,'RevPAR Raw Data'!$B$6:$BE$49,'RevPAR Raw Data'!BE$1,FALSE))/100</f>
        <v>-0.11543058037528599</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Data'!AG$3,FALSE))/100</f>
        <v>0.55586186883342992</v>
      </c>
      <c r="C65" s="118">
        <f>(VLOOKUP($A65,'Occupancy Raw Data'!$B$8:$BE$45,'Occupancy Raw Data'!AH$3,FALSE))/100</f>
        <v>0.69759141033081806</v>
      </c>
      <c r="D65" s="118">
        <f>(VLOOKUP($A65,'Occupancy Raw Data'!$B$8:$BE$45,'Occupancy Raw Data'!AI$3,FALSE))/100</f>
        <v>0.77585606500290094</v>
      </c>
      <c r="E65" s="118">
        <f>(VLOOKUP($A65,'Occupancy Raw Data'!$B$8:$BE$45,'Occupancy Raw Data'!AJ$3,FALSE))/100</f>
        <v>0.77579802669761999</v>
      </c>
      <c r="F65" s="118">
        <f>(VLOOKUP($A65,'Occupancy Raw Data'!$B$8:$BE$45,'Occupancy Raw Data'!AK$3,FALSE))/100</f>
        <v>0.71207196749854906</v>
      </c>
      <c r="G65" s="119">
        <f>(VLOOKUP($A65,'Occupancy Raw Data'!$B$8:$BE$45,'Occupancy Raw Data'!AL$3,FALSE))/100</f>
        <v>0.70343586767266297</v>
      </c>
      <c r="H65" s="99">
        <f>(VLOOKUP($A65,'Occupancy Raw Data'!$B$8:$BE$45,'Occupancy Raw Data'!AN$3,FALSE))/100</f>
        <v>0.68911781775972103</v>
      </c>
      <c r="I65" s="99">
        <f>(VLOOKUP($A65,'Occupancy Raw Data'!$B$8:$BE$45,'Occupancy Raw Data'!AO$3,FALSE))/100</f>
        <v>0.71401625072547803</v>
      </c>
      <c r="J65" s="119">
        <f>(VLOOKUP($A65,'Occupancy Raw Data'!$B$8:$BE$45,'Occupancy Raw Data'!AP$3,FALSE))/100</f>
        <v>0.70156703424260003</v>
      </c>
      <c r="K65" s="120">
        <f>(VLOOKUP($A65,'Occupancy Raw Data'!$B$8:$BE$45,'Occupancy Raw Data'!AR$3,FALSE))/100</f>
        <v>0.70290191526407397</v>
      </c>
      <c r="M65" s="121">
        <f>VLOOKUP($A65,'ADR Raw Data'!$B$6:$BE$43,'ADR Raw Data'!AG$1,FALSE)</f>
        <v>152.468730879665</v>
      </c>
      <c r="N65" s="122">
        <f>VLOOKUP($A65,'ADR Raw Data'!$B$6:$BE$43,'ADR Raw Data'!AH$1,FALSE)</f>
        <v>178.20947210782401</v>
      </c>
      <c r="O65" s="122">
        <f>VLOOKUP($A65,'ADR Raw Data'!$B$6:$BE$43,'ADR Raw Data'!AI$1,FALSE)</f>
        <v>186.59376346499101</v>
      </c>
      <c r="P65" s="122">
        <f>VLOOKUP($A65,'ADR Raw Data'!$B$6:$BE$43,'ADR Raw Data'!AJ$1,FALSE)</f>
        <v>178.176642477743</v>
      </c>
      <c r="Q65" s="122">
        <f>VLOOKUP($A65,'ADR Raw Data'!$B$6:$BE$43,'ADR Raw Data'!AK$1,FALSE)</f>
        <v>163.98842081669201</v>
      </c>
      <c r="R65" s="123">
        <f>VLOOKUP($A65,'ADR Raw Data'!$B$6:$BE$43,'ADR Raw Data'!AL$1,FALSE)</f>
        <v>173.104479546542</v>
      </c>
      <c r="S65" s="122">
        <f>VLOOKUP($A65,'ADR Raw Data'!$B$6:$BE$43,'ADR Raw Data'!AN$1,FALSE)</f>
        <v>148.127080473322</v>
      </c>
      <c r="T65" s="122">
        <f>VLOOKUP($A65,'ADR Raw Data'!$B$6:$BE$43,'ADR Raw Data'!AO$1,FALSE)</f>
        <v>147.36818004470601</v>
      </c>
      <c r="U65" s="123">
        <f>VLOOKUP($A65,'ADR Raw Data'!$B$6:$BE$43,'ADR Raw Data'!AP$1,FALSE)</f>
        <v>147.74089696393099</v>
      </c>
      <c r="V65" s="124">
        <f>VLOOKUP($A65,'ADR Raw Data'!$B$6:$BE$43,'ADR Raw Data'!AR$1,FALSE)</f>
        <v>165.871503945645</v>
      </c>
      <c r="X65" s="121">
        <f>VLOOKUP($A65,'RevPAR Raw Data'!$B$6:$BE$43,'RevPAR Raw Data'!AG$1,FALSE)</f>
        <v>84.751553685432299</v>
      </c>
      <c r="Y65" s="122">
        <f>VLOOKUP($A65,'RevPAR Raw Data'!$B$6:$BE$43,'RevPAR Raw Data'!AH$1,FALSE)</f>
        <v>124.31739698200801</v>
      </c>
      <c r="Z65" s="122">
        <f>VLOOKUP($A65,'RevPAR Raw Data'!$B$6:$BE$43,'RevPAR Raw Data'!AI$1,FALSE)</f>
        <v>144.76990307603</v>
      </c>
      <c r="AA65" s="122">
        <f>VLOOKUP($A65,'RevPAR Raw Data'!$B$6:$BE$43,'RevPAR Raw Data'!AJ$1,FALSE)</f>
        <v>138.22908763784</v>
      </c>
      <c r="AB65" s="122">
        <f>VLOOKUP($A65,'RevPAR Raw Data'!$B$6:$BE$43,'RevPAR Raw Data'!AK$1,FALSE)</f>
        <v>116.771557457922</v>
      </c>
      <c r="AC65" s="123">
        <f>VLOOKUP($A65,'RevPAR Raw Data'!$B$6:$BE$43,'RevPAR Raw Data'!AL$1,FALSE)</f>
        <v>121.767899767846</v>
      </c>
      <c r="AD65" s="122">
        <f>VLOOKUP($A65,'RevPAR Raw Data'!$B$6:$BE$43,'RevPAR Raw Data'!AN$1,FALSE)</f>
        <v>102.07701044689399</v>
      </c>
      <c r="AE65" s="122">
        <f>VLOOKUP($A65,'RevPAR Raw Data'!$B$6:$BE$43,'RevPAR Raw Data'!AO$1,FALSE)</f>
        <v>105.22327539175799</v>
      </c>
      <c r="AF65" s="123">
        <f>VLOOKUP($A65,'RevPAR Raw Data'!$B$6:$BE$43,'RevPAR Raw Data'!AP$1,FALSE)</f>
        <v>103.650142919326</v>
      </c>
      <c r="AG65" s="124">
        <f>VLOOKUP($A65,'RevPAR Raw Data'!$B$6:$BE$43,'RevPAR Raw Data'!AR$1,FALSE)</f>
        <v>116.591397811126</v>
      </c>
    </row>
    <row r="66" spans="1:33" x14ac:dyDescent="0.25">
      <c r="A66" s="101" t="s">
        <v>121</v>
      </c>
      <c r="B66" s="89">
        <f>(VLOOKUP($A65,'Occupancy Raw Data'!$B$8:$BE$51,'Occupancy Raw Data'!AT$3,FALSE))/100</f>
        <v>-6.9231639626259195E-2</v>
      </c>
      <c r="C66" s="90">
        <f>(VLOOKUP($A65,'Occupancy Raw Data'!$B$8:$BE$51,'Occupancy Raw Data'!AU$3,FALSE))/100</f>
        <v>-0.10623809816388199</v>
      </c>
      <c r="D66" s="90">
        <f>(VLOOKUP($A65,'Occupancy Raw Data'!$B$8:$BE$51,'Occupancy Raw Data'!AV$3,FALSE))/100</f>
        <v>-9.2157139320398804E-2</v>
      </c>
      <c r="E66" s="90">
        <f>(VLOOKUP($A65,'Occupancy Raw Data'!$B$8:$BE$51,'Occupancy Raw Data'!AW$3,FALSE))/100</f>
        <v>-9.44810728470592E-2</v>
      </c>
      <c r="F66" s="90">
        <f>(VLOOKUP($A65,'Occupancy Raw Data'!$B$8:$BE$51,'Occupancy Raw Data'!AX$3,FALSE))/100</f>
        <v>-7.4366271091196298E-2</v>
      </c>
      <c r="G66" s="90">
        <f>(VLOOKUP($A65,'Occupancy Raw Data'!$B$8:$BE$51,'Occupancy Raw Data'!AY$3,FALSE))/100</f>
        <v>-8.8435756913214189E-2</v>
      </c>
      <c r="H66" s="91">
        <f>(VLOOKUP($A65,'Occupancy Raw Data'!$B$8:$BE$51,'Occupancy Raw Data'!BA$3,FALSE))/100</f>
        <v>-2.57724222010451E-2</v>
      </c>
      <c r="I66" s="91">
        <f>(VLOOKUP($A65,'Occupancy Raw Data'!$B$8:$BE$51,'Occupancy Raw Data'!BB$3,FALSE))/100</f>
        <v>-1.47177845640508E-2</v>
      </c>
      <c r="J66" s="90">
        <f>(VLOOKUP($A65,'Occupancy Raw Data'!$B$8:$BE$51,'Occupancy Raw Data'!BC$3,FALSE))/100</f>
        <v>-2.0178197672833197E-2</v>
      </c>
      <c r="K66" s="92">
        <f>(VLOOKUP($A65,'Occupancy Raw Data'!$B$8:$BE$51,'Occupancy Raw Data'!BE$3,FALSE))/100</f>
        <v>-6.9955399729909801E-2</v>
      </c>
      <c r="M66" s="89">
        <f>(VLOOKUP($A65,'ADR Raw Data'!$B$6:$BE$49,'ADR Raw Data'!AT$1,FALSE))/100</f>
        <v>-8.4393635240820511E-2</v>
      </c>
      <c r="N66" s="90">
        <f>(VLOOKUP($A65,'ADR Raw Data'!$B$6:$BE$49,'ADR Raw Data'!AU$1,FALSE))/100</f>
        <v>-7.4524365541569992E-2</v>
      </c>
      <c r="O66" s="90">
        <f>(VLOOKUP($A65,'ADR Raw Data'!$B$6:$BE$49,'ADR Raw Data'!AV$1,FALSE))/100</f>
        <v>-7.1637252816712196E-2</v>
      </c>
      <c r="P66" s="90">
        <f>(VLOOKUP($A65,'ADR Raw Data'!$B$6:$BE$49,'ADR Raw Data'!AW$1,FALSE))/100</f>
        <v>-7.9485998745967207E-2</v>
      </c>
      <c r="Q66" s="90">
        <f>(VLOOKUP($A65,'ADR Raw Data'!$B$6:$BE$49,'ADR Raw Data'!AX$1,FALSE))/100</f>
        <v>-6.4091149109538198E-2</v>
      </c>
      <c r="R66" s="90">
        <f>(VLOOKUP($A65,'ADR Raw Data'!$B$6:$BE$49,'ADR Raw Data'!AY$1,FALSE))/100</f>
        <v>-7.5108601564141203E-2</v>
      </c>
      <c r="S66" s="91">
        <f>(VLOOKUP($A65,'ADR Raw Data'!$B$6:$BE$49,'ADR Raw Data'!BA$1,FALSE))/100</f>
        <v>-5.20724069811319E-2</v>
      </c>
      <c r="T66" s="91">
        <f>(VLOOKUP($A65,'ADR Raw Data'!$B$6:$BE$49,'ADR Raw Data'!BB$1,FALSE))/100</f>
        <v>-4.7158287444999704E-2</v>
      </c>
      <c r="U66" s="90">
        <f>(VLOOKUP($A65,'ADR Raw Data'!$B$6:$BE$49,'ADR Raw Data'!BC$1,FALSE))/100</f>
        <v>-4.9612034691487297E-2</v>
      </c>
      <c r="V66" s="92">
        <f>(VLOOKUP($A65,'ADR Raw Data'!$B$6:$BE$49,'ADR Raw Data'!BE$1,FALSE))/100</f>
        <v>-7.1148901678507695E-2</v>
      </c>
      <c r="X66" s="89">
        <f>(VLOOKUP($A65,'RevPAR Raw Data'!$B$6:$BE$49,'RevPAR Raw Data'!AT$1,FALSE))/100</f>
        <v>-0.147782565125337</v>
      </c>
      <c r="Y66" s="90">
        <f>(VLOOKUP($A65,'RevPAR Raw Data'!$B$6:$BE$49,'RevPAR Raw Data'!AU$1,FALSE))/100</f>
        <v>-0.17284513684344499</v>
      </c>
      <c r="Z66" s="90">
        <f>(VLOOKUP($A65,'RevPAR Raw Data'!$B$6:$BE$49,'RevPAR Raw Data'!AV$1,FALSE))/100</f>
        <v>-0.15719250784875</v>
      </c>
      <c r="AA66" s="90">
        <f>(VLOOKUP($A65,'RevPAR Raw Data'!$B$6:$BE$49,'RevPAR Raw Data'!AW$1,FALSE))/100</f>
        <v>-0.166457149155187</v>
      </c>
      <c r="AB66" s="90">
        <f>(VLOOKUP($A65,'RevPAR Raw Data'!$B$6:$BE$49,'RevPAR Raw Data'!AX$1,FALSE))/100</f>
        <v>-0.13369120043150801</v>
      </c>
      <c r="AC66" s="90">
        <f>(VLOOKUP($A65,'RevPAR Raw Data'!$B$6:$BE$49,'RevPAR Raw Data'!AY$1,FALSE))/100</f>
        <v>-0.156902072447337</v>
      </c>
      <c r="AD66" s="91">
        <f>(VLOOKUP($A65,'RevPAR Raw Data'!$B$6:$BE$49,'RevPAR Raw Data'!BA$1,FALSE))/100</f>
        <v>-7.6502797124434696E-2</v>
      </c>
      <c r="AE66" s="91">
        <f>(VLOOKUP($A65,'RevPAR Raw Data'!$B$6:$BE$49,'RevPAR Raw Data'!BB$1,FALSE))/100</f>
        <v>-6.1182006494025394E-2</v>
      </c>
      <c r="AF66" s="90">
        <f>(VLOOKUP($A65,'RevPAR Raw Data'!$B$6:$BE$49,'RevPAR Raw Data'!BC$1,FALSE))/100</f>
        <v>-6.8789150921364201E-2</v>
      </c>
      <c r="AG66" s="92">
        <f>(VLOOKUP($A65,'RevPAR Raw Data'!$B$6:$BE$49,'RevPAR Raw Data'!BE$1,FALSE))/100</f>
        <v>-0.13612705155115301</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Data'!AG$3,FALSE))/100</f>
        <v>0.53197204251386299</v>
      </c>
      <c r="C68" s="118">
        <f>(VLOOKUP($A68,'Occupancy Raw Data'!$B$8:$BE$45,'Occupancy Raw Data'!AH$3,FALSE))/100</f>
        <v>0.70898798521256889</v>
      </c>
      <c r="D68" s="118">
        <f>(VLOOKUP($A68,'Occupancy Raw Data'!$B$8:$BE$45,'Occupancy Raw Data'!AI$3,FALSE))/100</f>
        <v>0.81613909426986997</v>
      </c>
      <c r="E68" s="118">
        <f>(VLOOKUP($A68,'Occupancy Raw Data'!$B$8:$BE$45,'Occupancy Raw Data'!AJ$3,FALSE))/100</f>
        <v>0.80409542513863197</v>
      </c>
      <c r="F68" s="118">
        <f>(VLOOKUP($A68,'Occupancy Raw Data'!$B$8:$BE$45,'Occupancy Raw Data'!AK$3,FALSE))/100</f>
        <v>0.7117606284658039</v>
      </c>
      <c r="G68" s="119">
        <f>(VLOOKUP($A68,'Occupancy Raw Data'!$B$8:$BE$45,'Occupancy Raw Data'!AL$3,FALSE))/100</f>
        <v>0.7145910351201471</v>
      </c>
      <c r="H68" s="99">
        <f>(VLOOKUP($A68,'Occupancy Raw Data'!$B$8:$BE$45,'Occupancy Raw Data'!AN$3,FALSE))/100</f>
        <v>0.69668438077633998</v>
      </c>
      <c r="I68" s="99">
        <f>(VLOOKUP($A68,'Occupancy Raw Data'!$B$8:$BE$45,'Occupancy Raw Data'!AO$3,FALSE))/100</f>
        <v>0.715573012939001</v>
      </c>
      <c r="J68" s="119">
        <f>(VLOOKUP($A68,'Occupancy Raw Data'!$B$8:$BE$45,'Occupancy Raw Data'!AP$3,FALSE))/100</f>
        <v>0.70612869685766999</v>
      </c>
      <c r="K68" s="120">
        <f>(VLOOKUP($A68,'Occupancy Raw Data'!$B$8:$BE$45,'Occupancy Raw Data'!AR$3,FALSE))/100</f>
        <v>0.71217322418801099</v>
      </c>
      <c r="M68" s="121">
        <f>VLOOKUP($A68,'ADR Raw Data'!$B$6:$BE$43,'ADR Raw Data'!AG$1,FALSE)</f>
        <v>146.834457353819</v>
      </c>
      <c r="N68" s="122">
        <f>VLOOKUP($A68,'ADR Raw Data'!$B$6:$BE$43,'ADR Raw Data'!AH$1,FALSE)</f>
        <v>183.28456941502299</v>
      </c>
      <c r="O68" s="122">
        <f>VLOOKUP($A68,'ADR Raw Data'!$B$6:$BE$43,'ADR Raw Data'!AI$1,FALSE)</f>
        <v>202.911344751928</v>
      </c>
      <c r="P68" s="122">
        <f>VLOOKUP($A68,'ADR Raw Data'!$B$6:$BE$43,'ADR Raw Data'!AJ$1,FALSE)</f>
        <v>198.05654286843099</v>
      </c>
      <c r="Q68" s="122">
        <f>VLOOKUP($A68,'ADR Raw Data'!$B$6:$BE$43,'ADR Raw Data'!AK$1,FALSE)</f>
        <v>163.731607287777</v>
      </c>
      <c r="R68" s="123">
        <f>VLOOKUP($A68,'ADR Raw Data'!$B$6:$BE$43,'ADR Raw Data'!AL$1,FALSE)</f>
        <v>181.770076792498</v>
      </c>
      <c r="S68" s="122">
        <f>VLOOKUP($A68,'ADR Raw Data'!$B$6:$BE$43,'ADR Raw Data'!AN$1,FALSE)</f>
        <v>140.84019815935599</v>
      </c>
      <c r="T68" s="122">
        <f>VLOOKUP($A68,'ADR Raw Data'!$B$6:$BE$43,'ADR Raw Data'!AO$1,FALSE)</f>
        <v>140.71290523086799</v>
      </c>
      <c r="U68" s="123">
        <f>VLOOKUP($A68,'ADR Raw Data'!$B$6:$BE$43,'ADR Raw Data'!AP$1,FALSE)</f>
        <v>140.77570043764501</v>
      </c>
      <c r="V68" s="124">
        <f>VLOOKUP($A68,'ADR Raw Data'!$B$6:$BE$43,'ADR Raw Data'!AR$1,FALSE)</f>
        <v>170.15680849091501</v>
      </c>
      <c r="X68" s="121">
        <f>VLOOKUP($A68,'RevPAR Raw Data'!$B$6:$BE$43,'RevPAR Raw Data'!AG$1,FALSE)</f>
        <v>78.111826189926006</v>
      </c>
      <c r="Y68" s="122">
        <f>VLOOKUP($A68,'RevPAR Raw Data'!$B$6:$BE$43,'RevPAR Raw Data'!AH$1,FALSE)</f>
        <v>129.94655759010999</v>
      </c>
      <c r="Z68" s="122">
        <f>VLOOKUP($A68,'RevPAR Raw Data'!$B$6:$BE$43,'RevPAR Raw Data'!AI$1,FALSE)</f>
        <v>165.60388112292</v>
      </c>
      <c r="AA68" s="122">
        <f>VLOOKUP($A68,'RevPAR Raw Data'!$B$6:$BE$43,'RevPAR Raw Data'!AJ$1,FALSE)</f>
        <v>159.256360039279</v>
      </c>
      <c r="AB68" s="122">
        <f>VLOOKUP($A68,'RevPAR Raw Data'!$B$6:$BE$43,'RevPAR Raw Data'!AK$1,FALSE)</f>
        <v>116.537711702865</v>
      </c>
      <c r="AC68" s="123">
        <f>VLOOKUP($A68,'RevPAR Raw Data'!$B$6:$BE$43,'RevPAR Raw Data'!AL$1,FALSE)</f>
        <v>129.89126732902</v>
      </c>
      <c r="AD68" s="122">
        <f>VLOOKUP($A68,'RevPAR Raw Data'!$B$6:$BE$43,'RevPAR Raw Data'!AN$1,FALSE)</f>
        <v>98.121166243068302</v>
      </c>
      <c r="AE68" s="122">
        <f>VLOOKUP($A68,'RevPAR Raw Data'!$B$6:$BE$43,'RevPAR Raw Data'!AO$1,FALSE)</f>
        <v>100.690357555452</v>
      </c>
      <c r="AF68" s="123">
        <f>VLOOKUP($A68,'RevPAR Raw Data'!$B$6:$BE$43,'RevPAR Raw Data'!AP$1,FALSE)</f>
        <v>99.405761899260597</v>
      </c>
      <c r="AG68" s="124">
        <f>VLOOKUP($A68,'RevPAR Raw Data'!$B$6:$BE$43,'RevPAR Raw Data'!AR$1,FALSE)</f>
        <v>121.181122920517</v>
      </c>
    </row>
    <row r="69" spans="1:33" x14ac:dyDescent="0.25">
      <c r="A69" s="101" t="s">
        <v>121</v>
      </c>
      <c r="B69" s="89">
        <f>(VLOOKUP($A68,'Occupancy Raw Data'!$B$8:$BE$51,'Occupancy Raw Data'!AT$3,FALSE))/100</f>
        <v>-1.7994331045416E-2</v>
      </c>
      <c r="C69" s="90">
        <f>(VLOOKUP($A68,'Occupancy Raw Data'!$B$8:$BE$51,'Occupancy Raw Data'!AU$3,FALSE))/100</f>
        <v>-7.0560388063047E-2</v>
      </c>
      <c r="D69" s="90">
        <f>(VLOOKUP($A68,'Occupancy Raw Data'!$B$8:$BE$51,'Occupancy Raw Data'!AV$3,FALSE))/100</f>
        <v>-8.3833160760258707E-2</v>
      </c>
      <c r="E69" s="90">
        <f>(VLOOKUP($A68,'Occupancy Raw Data'!$B$8:$BE$51,'Occupancy Raw Data'!AW$3,FALSE))/100</f>
        <v>-0.10306046000574501</v>
      </c>
      <c r="F69" s="90">
        <f>(VLOOKUP($A68,'Occupancy Raw Data'!$B$8:$BE$51,'Occupancy Raw Data'!AX$3,FALSE))/100</f>
        <v>-8.8855718704207706E-2</v>
      </c>
      <c r="G69" s="90">
        <f>(VLOOKUP($A68,'Occupancy Raw Data'!$B$8:$BE$51,'Occupancy Raw Data'!AY$3,FALSE))/100</f>
        <v>-7.760323369998251E-2</v>
      </c>
      <c r="H69" s="91">
        <f>(VLOOKUP($A68,'Occupancy Raw Data'!$B$8:$BE$51,'Occupancy Raw Data'!BA$3,FALSE))/100</f>
        <v>-4.34702770132279E-2</v>
      </c>
      <c r="I69" s="91">
        <f>(VLOOKUP($A68,'Occupancy Raw Data'!$B$8:$BE$51,'Occupancy Raw Data'!BB$3,FALSE))/100</f>
        <v>-3.9474320793385101E-2</v>
      </c>
      <c r="J69" s="90">
        <f>(VLOOKUP($A68,'Occupancy Raw Data'!$B$8:$BE$51,'Occupancy Raw Data'!BC$3,FALSE))/100</f>
        <v>-4.1449740389881307E-2</v>
      </c>
      <c r="K69" s="92">
        <f>(VLOOKUP($A68,'Occupancy Raw Data'!$B$8:$BE$51,'Occupancy Raw Data'!BE$3,FALSE))/100</f>
        <v>-6.7617121552976597E-2</v>
      </c>
      <c r="M69" s="89">
        <f>(VLOOKUP($A68,'ADR Raw Data'!$B$6:$BE$49,'ADR Raw Data'!AT$1,FALSE))/100</f>
        <v>-4.0867390545603399E-2</v>
      </c>
      <c r="N69" s="90">
        <f>(VLOOKUP($A68,'ADR Raw Data'!$B$6:$BE$49,'ADR Raw Data'!AU$1,FALSE))/100</f>
        <v>-3.3674997716905498E-2</v>
      </c>
      <c r="O69" s="90">
        <f>(VLOOKUP($A68,'ADR Raw Data'!$B$6:$BE$49,'ADR Raw Data'!AV$1,FALSE))/100</f>
        <v>-2.47842086518088E-2</v>
      </c>
      <c r="P69" s="90">
        <f>(VLOOKUP($A68,'ADR Raw Data'!$B$6:$BE$49,'ADR Raw Data'!AW$1,FALSE))/100</f>
        <v>-2.62939245957724E-2</v>
      </c>
      <c r="Q69" s="90">
        <f>(VLOOKUP($A68,'ADR Raw Data'!$B$6:$BE$49,'ADR Raw Data'!AX$1,FALSE))/100</f>
        <v>-5.2262430077693899E-2</v>
      </c>
      <c r="R69" s="90">
        <f>(VLOOKUP($A68,'ADR Raw Data'!$B$6:$BE$49,'ADR Raw Data'!AY$1,FALSE))/100</f>
        <v>-3.5985855140205796E-2</v>
      </c>
      <c r="S69" s="91">
        <f>(VLOOKUP($A68,'ADR Raw Data'!$B$6:$BE$49,'ADR Raw Data'!BA$1,FALSE))/100</f>
        <v>-2.70332786985002E-2</v>
      </c>
      <c r="T69" s="91">
        <f>(VLOOKUP($A68,'ADR Raw Data'!$B$6:$BE$49,'ADR Raw Data'!BB$1,FALSE))/100</f>
        <v>-1.1804867247236901E-2</v>
      </c>
      <c r="U69" s="90">
        <f>(VLOOKUP($A68,'ADR Raw Data'!$B$6:$BE$49,'ADR Raw Data'!BC$1,FALSE))/100</f>
        <v>-1.9396591790423402E-2</v>
      </c>
      <c r="V69" s="92">
        <f>(VLOOKUP($A68,'ADR Raw Data'!$B$6:$BE$49,'ADR Raw Data'!BE$1,FALSE))/100</f>
        <v>-3.39368581512371E-2</v>
      </c>
      <c r="X69" s="89">
        <f>(VLOOKUP($A68,'RevPAR Raw Data'!$B$6:$BE$49,'RevPAR Raw Data'!AT$1,FALSE))/100</f>
        <v>-5.8126340236579602E-2</v>
      </c>
      <c r="Y69" s="90">
        <f>(VLOOKUP($A68,'RevPAR Raw Data'!$B$6:$BE$49,'RevPAR Raw Data'!AU$1,FALSE))/100</f>
        <v>-0.101859264873025</v>
      </c>
      <c r="Z69" s="90">
        <f>(VLOOKUP($A68,'RevPAR Raw Data'!$B$6:$BE$49,'RevPAR Raw Data'!AV$1,FALSE))/100</f>
        <v>-0.10653963086384399</v>
      </c>
      <c r="AA69" s="90">
        <f>(VLOOKUP($A68,'RevPAR Raw Data'!$B$6:$BE$49,'RevPAR Raw Data'!AW$1,FALSE))/100</f>
        <v>-0.12664452063732098</v>
      </c>
      <c r="AB69" s="90">
        <f>(VLOOKUP($A68,'RevPAR Raw Data'!$B$6:$BE$49,'RevPAR Raw Data'!AX$1,FALSE))/100</f>
        <v>-0.136474332996119</v>
      </c>
      <c r="AC69" s="90">
        <f>(VLOOKUP($A68,'RevPAR Raw Data'!$B$6:$BE$49,'RevPAR Raw Data'!AY$1,FALSE))/100</f>
        <v>-0.11079647011384899</v>
      </c>
      <c r="AD69" s="91">
        <f>(VLOOKUP($A68,'RevPAR Raw Data'!$B$6:$BE$49,'RevPAR Raw Data'!BA$1,FALSE))/100</f>
        <v>-6.9328411598128595E-2</v>
      </c>
      <c r="AE69" s="91">
        <f>(VLOOKUP($A68,'RevPAR Raw Data'!$B$6:$BE$49,'RevPAR Raw Data'!BB$1,FALSE))/100</f>
        <v>-5.0813198923981305E-2</v>
      </c>
      <c r="AF69" s="90">
        <f>(VLOOKUP($A68,'RevPAR Raw Data'!$B$6:$BE$49,'RevPAR Raw Data'!BC$1,FALSE))/100</f>
        <v>-6.0042348486143204E-2</v>
      </c>
      <c r="AG69" s="92">
        <f>(VLOOKUP($A68,'RevPAR Raw Data'!$B$6:$BE$49,'RevPAR Raw Data'!BE$1,FALSE))/100</f>
        <v>-9.9259267041475405E-2</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Data'!AG$3,FALSE))/100</f>
        <v>0.50728314238952499</v>
      </c>
      <c r="C71" s="118">
        <f>(VLOOKUP($A71,'Occupancy Raw Data'!$B$8:$BE$45,'Occupancy Raw Data'!AH$3,FALSE))/100</f>
        <v>0.66002454991816606</v>
      </c>
      <c r="D71" s="118">
        <f>(VLOOKUP($A71,'Occupancy Raw Data'!$B$8:$BE$45,'Occupancy Raw Data'!AI$3,FALSE))/100</f>
        <v>0.73887070376432007</v>
      </c>
      <c r="E71" s="118">
        <f>(VLOOKUP($A71,'Occupancy Raw Data'!$B$8:$BE$45,'Occupancy Raw Data'!AJ$3,FALSE))/100</f>
        <v>0.74774959083469694</v>
      </c>
      <c r="F71" s="118">
        <f>(VLOOKUP($A71,'Occupancy Raw Data'!$B$8:$BE$45,'Occupancy Raw Data'!AK$3,FALSE))/100</f>
        <v>0.65842880523731495</v>
      </c>
      <c r="G71" s="119">
        <f>(VLOOKUP($A71,'Occupancy Raw Data'!$B$8:$BE$45,'Occupancy Raw Data'!AL$3,FALSE))/100</f>
        <v>0.662471358428805</v>
      </c>
      <c r="H71" s="99">
        <f>(VLOOKUP($A71,'Occupancy Raw Data'!$B$8:$BE$45,'Occupancy Raw Data'!AN$3,FALSE))/100</f>
        <v>0.686947626841243</v>
      </c>
      <c r="I71" s="99">
        <f>(VLOOKUP($A71,'Occupancy Raw Data'!$B$8:$BE$45,'Occupancy Raw Data'!AO$3,FALSE))/100</f>
        <v>0.70077741407528604</v>
      </c>
      <c r="J71" s="119">
        <f>(VLOOKUP($A71,'Occupancy Raw Data'!$B$8:$BE$45,'Occupancy Raw Data'!AP$3,FALSE))/100</f>
        <v>0.69386252045826491</v>
      </c>
      <c r="K71" s="120">
        <f>(VLOOKUP($A71,'Occupancy Raw Data'!$B$8:$BE$45,'Occupancy Raw Data'!AR$3,FALSE))/100</f>
        <v>0.67144026186579298</v>
      </c>
      <c r="M71" s="121">
        <f>VLOOKUP($A71,'ADR Raw Data'!$B$6:$BE$43,'ADR Raw Data'!AG$1,FALSE)</f>
        <v>137.68476689788599</v>
      </c>
      <c r="N71" s="122">
        <f>VLOOKUP($A71,'ADR Raw Data'!$B$6:$BE$43,'ADR Raw Data'!AH$1,FALSE)</f>
        <v>152.10581427065799</v>
      </c>
      <c r="O71" s="122">
        <f>VLOOKUP($A71,'ADR Raw Data'!$B$6:$BE$43,'ADR Raw Data'!AI$1,FALSE)</f>
        <v>163.209689334367</v>
      </c>
      <c r="P71" s="122">
        <f>VLOOKUP($A71,'ADR Raw Data'!$B$6:$BE$43,'ADR Raw Data'!AJ$1,FALSE)</f>
        <v>158.47161751025899</v>
      </c>
      <c r="Q71" s="122">
        <f>VLOOKUP($A71,'ADR Raw Data'!$B$6:$BE$43,'ADR Raw Data'!AK$1,FALSE)</f>
        <v>151.04641747452101</v>
      </c>
      <c r="R71" s="123">
        <f>VLOOKUP($A71,'ADR Raw Data'!$B$6:$BE$43,'ADR Raw Data'!AL$1,FALSE)</f>
        <v>153.60059984682599</v>
      </c>
      <c r="S71" s="122">
        <f>VLOOKUP($A71,'ADR Raw Data'!$B$6:$BE$43,'ADR Raw Data'!AN$1,FALSE)</f>
        <v>162.60883137768701</v>
      </c>
      <c r="T71" s="122">
        <f>VLOOKUP($A71,'ADR Raw Data'!$B$6:$BE$43,'ADR Raw Data'!AO$1,FALSE)</f>
        <v>166.00483855900001</v>
      </c>
      <c r="U71" s="123">
        <f>VLOOKUP($A71,'ADR Raw Data'!$B$6:$BE$43,'ADR Raw Data'!AP$1,FALSE)</f>
        <v>164.323756928883</v>
      </c>
      <c r="V71" s="124">
        <f>VLOOKUP($A71,'ADR Raw Data'!$B$6:$BE$43,'ADR Raw Data'!AR$1,FALSE)</f>
        <v>156.766671019413</v>
      </c>
      <c r="X71" s="121">
        <f>VLOOKUP($A71,'RevPAR Raw Data'!$B$6:$BE$43,'RevPAR Raw Data'!AG$1,FALSE)</f>
        <v>69.845161211129195</v>
      </c>
      <c r="Y71" s="122">
        <f>VLOOKUP($A71,'RevPAR Raw Data'!$B$6:$BE$43,'RevPAR Raw Data'!AH$1,FALSE)</f>
        <v>100.393571603927</v>
      </c>
      <c r="Z71" s="122">
        <f>VLOOKUP($A71,'RevPAR Raw Data'!$B$6:$BE$43,'RevPAR Raw Data'!AI$1,FALSE)</f>
        <v>120.590858019639</v>
      </c>
      <c r="AA71" s="122">
        <f>VLOOKUP($A71,'RevPAR Raw Data'!$B$6:$BE$43,'RevPAR Raw Data'!AJ$1,FALSE)</f>
        <v>118.49708715220901</v>
      </c>
      <c r="AB71" s="122">
        <f>VLOOKUP($A71,'RevPAR Raw Data'!$B$6:$BE$43,'RevPAR Raw Data'!AK$1,FALSE)</f>
        <v>99.453312193125996</v>
      </c>
      <c r="AC71" s="123">
        <f>VLOOKUP($A71,'RevPAR Raw Data'!$B$6:$BE$43,'RevPAR Raw Data'!AL$1,FALSE)</f>
        <v>101.75599803600601</v>
      </c>
      <c r="AD71" s="122">
        <f>VLOOKUP($A71,'RevPAR Raw Data'!$B$6:$BE$43,'RevPAR Raw Data'!AN$1,FALSE)</f>
        <v>111.70375081832999</v>
      </c>
      <c r="AE71" s="122">
        <f>VLOOKUP($A71,'RevPAR Raw Data'!$B$6:$BE$43,'RevPAR Raw Data'!AO$1,FALSE)</f>
        <v>116.332441489361</v>
      </c>
      <c r="AF71" s="123">
        <f>VLOOKUP($A71,'RevPAR Raw Data'!$B$6:$BE$43,'RevPAR Raw Data'!AP$1,FALSE)</f>
        <v>114.018096153846</v>
      </c>
      <c r="AG71" s="124">
        <f>VLOOKUP($A71,'RevPAR Raw Data'!$B$6:$BE$43,'RevPAR Raw Data'!AR$1,FALSE)</f>
        <v>105.25945464110301</v>
      </c>
    </row>
    <row r="72" spans="1:33" x14ac:dyDescent="0.25">
      <c r="A72" s="101" t="s">
        <v>121</v>
      </c>
      <c r="B72" s="89">
        <f>(VLOOKUP($A71,'Occupancy Raw Data'!$B$8:$BE$51,'Occupancy Raw Data'!AT$3,FALSE))/100</f>
        <v>-1.76854664846831E-2</v>
      </c>
      <c r="C72" s="90">
        <f>(VLOOKUP($A71,'Occupancy Raw Data'!$B$8:$BE$51,'Occupancy Raw Data'!AU$3,FALSE))/100</f>
        <v>-4.23817289728598E-2</v>
      </c>
      <c r="D72" s="90">
        <f>(VLOOKUP($A71,'Occupancy Raw Data'!$B$8:$BE$51,'Occupancy Raw Data'!AV$3,FALSE))/100</f>
        <v>-3.2745333380696698E-2</v>
      </c>
      <c r="E72" s="90">
        <f>(VLOOKUP($A71,'Occupancy Raw Data'!$B$8:$BE$51,'Occupancy Raw Data'!AW$3,FALSE))/100</f>
        <v>-4.4067241954577598E-2</v>
      </c>
      <c r="F72" s="90">
        <f>(VLOOKUP($A71,'Occupancy Raw Data'!$B$8:$BE$51,'Occupancy Raw Data'!AX$3,FALSE))/100</f>
        <v>-6.5893946894653097E-2</v>
      </c>
      <c r="G72" s="90">
        <f>(VLOOKUP($A71,'Occupancy Raw Data'!$B$8:$BE$51,'Occupancy Raw Data'!AY$3,FALSE))/100</f>
        <v>-4.1738615811462799E-2</v>
      </c>
      <c r="H72" s="91">
        <f>(VLOOKUP($A71,'Occupancy Raw Data'!$B$8:$BE$51,'Occupancy Raw Data'!BA$3,FALSE))/100</f>
        <v>-1.47031285603947E-2</v>
      </c>
      <c r="I72" s="91">
        <f>(VLOOKUP($A71,'Occupancy Raw Data'!$B$8:$BE$51,'Occupancy Raw Data'!BB$3,FALSE))/100</f>
        <v>-4.2695675785138096E-2</v>
      </c>
      <c r="J72" s="90">
        <f>(VLOOKUP($A71,'Occupancy Raw Data'!$B$8:$BE$51,'Occupancy Raw Data'!BC$3,FALSE))/100</f>
        <v>-2.9040521101631599E-2</v>
      </c>
      <c r="K72" s="92">
        <f>(VLOOKUP($A71,'Occupancy Raw Data'!$B$8:$BE$51,'Occupancy Raw Data'!BE$3,FALSE))/100</f>
        <v>-3.8024121960910102E-2</v>
      </c>
      <c r="M72" s="89">
        <f>(VLOOKUP($A71,'ADR Raw Data'!$B$6:$BE$49,'ADR Raw Data'!AT$1,FALSE))/100</f>
        <v>1.7462781682217501E-2</v>
      </c>
      <c r="N72" s="90">
        <f>(VLOOKUP($A71,'ADR Raw Data'!$B$6:$BE$49,'ADR Raw Data'!AU$1,FALSE))/100</f>
        <v>2.63876932193376E-2</v>
      </c>
      <c r="O72" s="90">
        <f>(VLOOKUP($A71,'ADR Raw Data'!$B$6:$BE$49,'ADR Raw Data'!AV$1,FALSE))/100</f>
        <v>3.1924874057920702E-2</v>
      </c>
      <c r="P72" s="90">
        <f>(VLOOKUP($A71,'ADR Raw Data'!$B$6:$BE$49,'ADR Raw Data'!AW$1,FALSE))/100</f>
        <v>1.6838760827971499E-3</v>
      </c>
      <c r="Q72" s="90">
        <f>(VLOOKUP($A71,'ADR Raw Data'!$B$6:$BE$49,'ADR Raw Data'!AX$1,FALSE))/100</f>
        <v>-5.9794743928668704E-3</v>
      </c>
      <c r="R72" s="90">
        <f>(VLOOKUP($A71,'ADR Raw Data'!$B$6:$BE$49,'ADR Raw Data'!AY$1,FALSE))/100</f>
        <v>1.3824651400713902E-2</v>
      </c>
      <c r="S72" s="91">
        <f>(VLOOKUP($A71,'ADR Raw Data'!$B$6:$BE$49,'ADR Raw Data'!BA$1,FALSE))/100</f>
        <v>1.7944181341258601E-2</v>
      </c>
      <c r="T72" s="91">
        <f>(VLOOKUP($A71,'ADR Raw Data'!$B$6:$BE$49,'ADR Raw Data'!BB$1,FALSE))/100</f>
        <v>1.6591860510798501E-2</v>
      </c>
      <c r="U72" s="90">
        <f>(VLOOKUP($A71,'ADR Raw Data'!$B$6:$BE$49,'ADR Raw Data'!BC$1,FALSE))/100</f>
        <v>1.7092701685610702E-2</v>
      </c>
      <c r="V72" s="92">
        <f>(VLOOKUP($A71,'ADR Raw Data'!$B$6:$BE$49,'ADR Raw Data'!BE$1,FALSE))/100</f>
        <v>1.5014335532332199E-2</v>
      </c>
      <c r="X72" s="89">
        <f>(VLOOKUP($A71,'RevPAR Raw Data'!$B$6:$BE$49,'RevPAR Raw Data'!AT$1,FALSE))/100</f>
        <v>-5.3152224263576108E-4</v>
      </c>
      <c r="Y72" s="90">
        <f>(VLOOKUP($A71,'RevPAR Raw Data'!$B$6:$BE$49,'RevPAR Raw Data'!AU$1,FALSE))/100</f>
        <v>-1.7112391815763E-2</v>
      </c>
      <c r="Z72" s="90">
        <f>(VLOOKUP($A71,'RevPAR Raw Data'!$B$6:$BE$49,'RevPAR Raw Data'!AV$1,FALSE))/100</f>
        <v>-1.8658499669392901E-3</v>
      </c>
      <c r="AA72" s="90">
        <f>(VLOOKUP($A71,'RevPAR Raw Data'!$B$6:$BE$49,'RevPAR Raw Data'!AW$1,FALSE))/100</f>
        <v>-4.2457569646542598E-2</v>
      </c>
      <c r="AB72" s="90">
        <f>(VLOOKUP($A71,'RevPAR Raw Data'!$B$6:$BE$49,'RevPAR Raw Data'!AX$1,FALSE))/100</f>
        <v>-7.1479410119418496E-2</v>
      </c>
      <c r="AC72" s="90">
        <f>(VLOOKUP($A71,'RevPAR Raw Data'!$B$6:$BE$49,'RevPAR Raw Data'!AY$1,FALSE))/100</f>
        <v>-2.8490986224290703E-2</v>
      </c>
      <c r="AD72" s="91">
        <f>(VLOOKUP($A71,'RevPAR Raw Data'!$B$6:$BE$49,'RevPAR Raw Data'!BA$1,FALSE))/100</f>
        <v>2.9772171756922501E-3</v>
      </c>
      <c r="AE72" s="91">
        <f>(VLOOKUP($A71,'RevPAR Raw Data'!$B$6:$BE$49,'RevPAR Raw Data'!BB$1,FALSE))/100</f>
        <v>-2.6812215971380803E-2</v>
      </c>
      <c r="AF72" s="90">
        <f>(VLOOKUP($A71,'RevPAR Raw Data'!$B$6:$BE$49,'RevPAR Raw Data'!BC$1,FALSE))/100</f>
        <v>-1.2444200380005701E-2</v>
      </c>
      <c r="AG72" s="92">
        <f>(VLOOKUP($A71,'RevPAR Raw Data'!$B$6:$BE$49,'RevPAR Raw Data'!BE$1,FALSE))/100</f>
        <v>-2.3580693354021198E-2</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Data'!AG$3,FALSE))/100</f>
        <v>0.50851299060254196</v>
      </c>
      <c r="C74" s="118">
        <f>(VLOOKUP($A74,'Occupancy Raw Data'!$B$8:$BE$45,'Occupancy Raw Data'!AH$3,FALSE))/100</f>
        <v>0.59422332780541698</v>
      </c>
      <c r="D74" s="118">
        <f>(VLOOKUP($A74,'Occupancy Raw Data'!$B$8:$BE$45,'Occupancy Raw Data'!AI$3,FALSE))/100</f>
        <v>0.65251520176893296</v>
      </c>
      <c r="E74" s="118">
        <f>(VLOOKUP($A74,'Occupancy Raw Data'!$B$8:$BE$45,'Occupancy Raw Data'!AJ$3,FALSE))/100</f>
        <v>0.68001658374792695</v>
      </c>
      <c r="F74" s="118">
        <f>(VLOOKUP($A74,'Occupancy Raw Data'!$B$8:$BE$45,'Occupancy Raw Data'!AK$3,FALSE))/100</f>
        <v>0.66398562741846301</v>
      </c>
      <c r="G74" s="119">
        <f>(VLOOKUP($A74,'Occupancy Raw Data'!$B$8:$BE$45,'Occupancy Raw Data'!AL$3,FALSE))/100</f>
        <v>0.61985074626865599</v>
      </c>
      <c r="H74" s="99">
        <f>(VLOOKUP($A74,'Occupancy Raw Data'!$B$8:$BE$45,'Occupancy Raw Data'!AN$3,FALSE))/100</f>
        <v>0.73841901603095594</v>
      </c>
      <c r="I74" s="99">
        <f>(VLOOKUP($A74,'Occupancy Raw Data'!$B$8:$BE$45,'Occupancy Raw Data'!AO$3,FALSE))/100</f>
        <v>0.73466003316749495</v>
      </c>
      <c r="J74" s="119">
        <f>(VLOOKUP($A74,'Occupancy Raw Data'!$B$8:$BE$45,'Occupancy Raw Data'!AP$3,FALSE))/100</f>
        <v>0.73653952459922611</v>
      </c>
      <c r="K74" s="120">
        <f>(VLOOKUP($A74,'Occupancy Raw Data'!$B$8:$BE$45,'Occupancy Raw Data'!AR$3,FALSE))/100</f>
        <v>0.65319039722024697</v>
      </c>
      <c r="M74" s="121">
        <f>VLOOKUP($A74,'ADR Raw Data'!$B$6:$BE$43,'ADR Raw Data'!AG$1,FALSE)</f>
        <v>94.872631807805107</v>
      </c>
      <c r="N74" s="122">
        <f>VLOOKUP($A74,'ADR Raw Data'!$B$6:$BE$43,'ADR Raw Data'!AH$1,FALSE)</f>
        <v>98.3401618679938</v>
      </c>
      <c r="O74" s="122">
        <f>VLOOKUP($A74,'ADR Raw Data'!$B$6:$BE$43,'ADR Raw Data'!AI$1,FALSE)</f>
        <v>102.039082090816</v>
      </c>
      <c r="P74" s="122">
        <f>VLOOKUP($A74,'ADR Raw Data'!$B$6:$BE$43,'ADR Raw Data'!AJ$1,FALSE)</f>
        <v>103.575881803032</v>
      </c>
      <c r="Q74" s="122">
        <f>VLOOKUP($A74,'ADR Raw Data'!$B$6:$BE$43,'ADR Raw Data'!AK$1,FALSE)</f>
        <v>102.76439703617299</v>
      </c>
      <c r="R74" s="123">
        <f>VLOOKUP($A74,'ADR Raw Data'!$B$6:$BE$43,'ADR Raw Data'!AL$1,FALSE)</f>
        <v>100.64662760521099</v>
      </c>
      <c r="S74" s="122">
        <f>VLOOKUP($A74,'ADR Raw Data'!$B$6:$BE$43,'ADR Raw Data'!AN$1,FALSE)</f>
        <v>114.32561985327099</v>
      </c>
      <c r="T74" s="122">
        <f>VLOOKUP($A74,'ADR Raw Data'!$B$6:$BE$43,'ADR Raw Data'!AO$1,FALSE)</f>
        <v>115.187425884123</v>
      </c>
      <c r="U74" s="123">
        <f>VLOOKUP($A74,'ADR Raw Data'!$B$6:$BE$43,'ADR Raw Data'!AP$1,FALSE)</f>
        <v>114.755423296307</v>
      </c>
      <c r="V74" s="124">
        <f>VLOOKUP($A74,'ADR Raw Data'!$B$6:$BE$43,'ADR Raw Data'!AR$1,FALSE)</f>
        <v>105.19209101295399</v>
      </c>
      <c r="X74" s="121">
        <f>VLOOKUP($A74,'RevPAR Raw Data'!$B$6:$BE$43,'RevPAR Raw Data'!AG$1,FALSE)</f>
        <v>48.243965726920898</v>
      </c>
      <c r="Y74" s="122">
        <f>VLOOKUP($A74,'RevPAR Raw Data'!$B$6:$BE$43,'RevPAR Raw Data'!AH$1,FALSE)</f>
        <v>58.436018242122699</v>
      </c>
      <c r="Z74" s="122">
        <f>VLOOKUP($A74,'RevPAR Raw Data'!$B$6:$BE$43,'RevPAR Raw Data'!AI$1,FALSE)</f>
        <v>66.5820522388059</v>
      </c>
      <c r="AA74" s="122">
        <f>VLOOKUP($A74,'RevPAR Raw Data'!$B$6:$BE$43,'RevPAR Raw Data'!AJ$1,FALSE)</f>
        <v>70.433317302377006</v>
      </c>
      <c r="AB74" s="122">
        <f>VLOOKUP($A74,'RevPAR Raw Data'!$B$6:$BE$43,'RevPAR Raw Data'!AK$1,FALSE)</f>
        <v>68.234082642343793</v>
      </c>
      <c r="AC74" s="123">
        <f>VLOOKUP($A74,'RevPAR Raw Data'!$B$6:$BE$43,'RevPAR Raw Data'!AL$1,FALSE)</f>
        <v>62.385887230514001</v>
      </c>
      <c r="AD74" s="122">
        <f>VLOOKUP($A74,'RevPAR Raw Data'!$B$6:$BE$43,'RevPAR Raw Data'!AN$1,FALSE)</f>
        <v>84.420211719181793</v>
      </c>
      <c r="AE74" s="122">
        <f>VLOOKUP($A74,'RevPAR Raw Data'!$B$6:$BE$43,'RevPAR Raw Data'!AO$1,FALSE)</f>
        <v>84.623598120508504</v>
      </c>
      <c r="AF74" s="123">
        <f>VLOOKUP($A74,'RevPAR Raw Data'!$B$6:$BE$43,'RevPAR Raw Data'!AP$1,FALSE)</f>
        <v>84.521904919845198</v>
      </c>
      <c r="AG74" s="124">
        <f>VLOOKUP($A74,'RevPAR Raw Data'!$B$6:$BE$43,'RevPAR Raw Data'!AR$1,FALSE)</f>
        <v>68.710463713180104</v>
      </c>
    </row>
    <row r="75" spans="1:33" x14ac:dyDescent="0.25">
      <c r="A75" s="101" t="s">
        <v>121</v>
      </c>
      <c r="B75" s="89">
        <f>(VLOOKUP($A74,'Occupancy Raw Data'!$B$8:$BE$51,'Occupancy Raw Data'!AT$3,FALSE))/100</f>
        <v>-4.9786771151110701E-2</v>
      </c>
      <c r="C75" s="90">
        <f>(VLOOKUP($A74,'Occupancy Raw Data'!$B$8:$BE$51,'Occupancy Raw Data'!AU$3,FALSE))/100</f>
        <v>-3.8447990817614998E-2</v>
      </c>
      <c r="D75" s="90">
        <f>(VLOOKUP($A74,'Occupancy Raw Data'!$B$8:$BE$51,'Occupancy Raw Data'!AV$3,FALSE))/100</f>
        <v>-4.9764828524276598E-2</v>
      </c>
      <c r="E75" s="90">
        <f>(VLOOKUP($A74,'Occupancy Raw Data'!$B$8:$BE$51,'Occupancy Raw Data'!AW$3,FALSE))/100</f>
        <v>-4.6732798023830603E-2</v>
      </c>
      <c r="F75" s="90">
        <f>(VLOOKUP($A74,'Occupancy Raw Data'!$B$8:$BE$51,'Occupancy Raw Data'!AX$3,FALSE))/100</f>
        <v>-2.3742176332867501E-2</v>
      </c>
      <c r="G75" s="90">
        <f>(VLOOKUP($A74,'Occupancy Raw Data'!$B$8:$BE$51,'Occupancy Raw Data'!AY$3,FALSE))/100</f>
        <v>-4.14626186264112E-2</v>
      </c>
      <c r="H75" s="91">
        <f>(VLOOKUP($A74,'Occupancy Raw Data'!$B$8:$BE$51,'Occupancy Raw Data'!BA$3,FALSE))/100</f>
        <v>-2.31249909714627E-2</v>
      </c>
      <c r="I75" s="91">
        <f>(VLOOKUP($A74,'Occupancy Raw Data'!$B$8:$BE$51,'Occupancy Raw Data'!BB$3,FALSE))/100</f>
        <v>-6.0964646283794804E-2</v>
      </c>
      <c r="J75" s="90">
        <f>(VLOOKUP($A74,'Occupancy Raw Data'!$B$8:$BE$51,'Occupancy Raw Data'!BC$3,FALSE))/100</f>
        <v>-4.2370226471104902E-2</v>
      </c>
      <c r="K75" s="92">
        <f>(VLOOKUP($A74,'Occupancy Raw Data'!$B$8:$BE$51,'Occupancy Raw Data'!BE$3,FALSE))/100</f>
        <v>-4.1755212539866103E-2</v>
      </c>
      <c r="M75" s="89">
        <f>(VLOOKUP($A74,'ADR Raw Data'!$B$6:$BE$49,'ADR Raw Data'!AT$1,FALSE))/100</f>
        <v>-1.18488839863289E-2</v>
      </c>
      <c r="N75" s="90">
        <f>(VLOOKUP($A74,'ADR Raw Data'!$B$6:$BE$49,'ADR Raw Data'!AU$1,FALSE))/100</f>
        <v>-1.7892691933363701E-2</v>
      </c>
      <c r="O75" s="90">
        <f>(VLOOKUP($A74,'ADR Raw Data'!$B$6:$BE$49,'ADR Raw Data'!AV$1,FALSE))/100</f>
        <v>-1.19650765223797E-2</v>
      </c>
      <c r="P75" s="90">
        <f>(VLOOKUP($A74,'ADR Raw Data'!$B$6:$BE$49,'ADR Raw Data'!AW$1,FALSE))/100</f>
        <v>-5.1526554235225598E-3</v>
      </c>
      <c r="Q75" s="90">
        <f>(VLOOKUP($A74,'ADR Raw Data'!$B$6:$BE$49,'ADR Raw Data'!AX$1,FALSE))/100</f>
        <v>-4.8766080333694801E-3</v>
      </c>
      <c r="R75" s="90">
        <f>(VLOOKUP($A74,'ADR Raw Data'!$B$6:$BE$49,'ADR Raw Data'!AY$1,FALSE))/100</f>
        <v>-9.9199560277418199E-3</v>
      </c>
      <c r="S75" s="91">
        <f>(VLOOKUP($A74,'ADR Raw Data'!$B$6:$BE$49,'ADR Raw Data'!BA$1,FALSE))/100</f>
        <v>-7.4720339926836396E-3</v>
      </c>
      <c r="T75" s="91">
        <f>(VLOOKUP($A74,'ADR Raw Data'!$B$6:$BE$49,'ADR Raw Data'!BB$1,FALSE))/100</f>
        <v>-2.0520484473401698E-2</v>
      </c>
      <c r="U75" s="90">
        <f>(VLOOKUP($A74,'ADR Raw Data'!$B$6:$BE$49,'ADR Raw Data'!BC$1,FALSE))/100</f>
        <v>-1.4249213282277899E-2</v>
      </c>
      <c r="V75" s="92">
        <f>(VLOOKUP($A74,'ADR Raw Data'!$B$6:$BE$49,'ADR Raw Data'!BE$1,FALSE))/100</f>
        <v>-1.147422149277E-2</v>
      </c>
      <c r="X75" s="89">
        <f>(VLOOKUP($A74,'RevPAR Raw Data'!$B$6:$BE$49,'RevPAR Raw Data'!AT$1,FALSE))/100</f>
        <v>-6.1045737462016199E-2</v>
      </c>
      <c r="Y75" s="90">
        <f>(VLOOKUP($A74,'RevPAR Raw Data'!$B$6:$BE$49,'RevPAR Raw Data'!AU$1,FALSE))/100</f>
        <v>-5.5652744695822404E-2</v>
      </c>
      <c r="Z75" s="90">
        <f>(VLOOKUP($A74,'RevPAR Raw Data'!$B$6:$BE$49,'RevPAR Raw Data'!AV$1,FALSE))/100</f>
        <v>-6.1134465065240305E-2</v>
      </c>
      <c r="AA75" s="90">
        <f>(VLOOKUP($A74,'RevPAR Raw Data'!$B$6:$BE$49,'RevPAR Raw Data'!AW$1,FALSE))/100</f>
        <v>-5.16446554421593E-2</v>
      </c>
      <c r="AB75" s="90">
        <f>(VLOOKUP($A74,'RevPAR Raw Data'!$B$6:$BE$49,'RevPAR Raw Data'!AX$1,FALSE))/100</f>
        <v>-2.8503003078402398E-2</v>
      </c>
      <c r="AC75" s="90">
        <f>(VLOOKUP($A74,'RevPAR Raw Data'!$B$6:$BE$49,'RevPAR Raw Data'!AY$1,FALSE))/100</f>
        <v>-5.0971267300583996E-2</v>
      </c>
      <c r="AD75" s="91">
        <f>(VLOOKUP($A74,'RevPAR Raw Data'!$B$6:$BE$49,'RevPAR Raw Data'!BA$1,FALSE))/100</f>
        <v>-3.0424234245527104E-2</v>
      </c>
      <c r="AE75" s="91">
        <f>(VLOOKUP($A74,'RevPAR Raw Data'!$B$6:$BE$49,'RevPAR Raw Data'!BB$1,FALSE))/100</f>
        <v>-8.0234106679703487E-2</v>
      </c>
      <c r="AF75" s="90">
        <f>(VLOOKUP($A74,'RevPAR Raw Data'!$B$6:$BE$49,'RevPAR Raw Data'!BC$1,FALSE))/100</f>
        <v>-5.6015697359577697E-2</v>
      </c>
      <c r="AG75" s="92">
        <f>(VLOOKUP($A74,'RevPAR Raw Data'!$B$6:$BE$49,'RevPAR Raw Data'!BE$1,FALSE))/100</f>
        <v>-5.2750325475476E-2</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Data'!AG$3,FALSE))/100</f>
        <v>0.57626491536398095</v>
      </c>
      <c r="C77" s="118">
        <f>(VLOOKUP($A77,'Occupancy Raw Data'!$B$8:$BE$45,'Occupancy Raw Data'!AH$3,FALSE))/100</f>
        <v>0.76211728794745992</v>
      </c>
      <c r="D77" s="118">
        <f>(VLOOKUP($A77,'Occupancy Raw Data'!$B$8:$BE$45,'Occupancy Raw Data'!AI$3,FALSE))/100</f>
        <v>0.8636342614004251</v>
      </c>
      <c r="E77" s="118">
        <f>(VLOOKUP($A77,'Occupancy Raw Data'!$B$8:$BE$45,'Occupancy Raw Data'!AJ$3,FALSE))/100</f>
        <v>0.86062806400887892</v>
      </c>
      <c r="F77" s="118">
        <f>(VLOOKUP($A77,'Occupancy Raw Data'!$B$8:$BE$45,'Occupancy Raw Data'!AK$3,FALSE))/100</f>
        <v>0.75430117472944203</v>
      </c>
      <c r="G77" s="119">
        <f>(VLOOKUP($A77,'Occupancy Raw Data'!$B$8:$BE$45,'Occupancy Raw Data'!AL$3,FALSE))/100</f>
        <v>0.76338914069003705</v>
      </c>
      <c r="H77" s="99">
        <f>(VLOOKUP($A77,'Occupancy Raw Data'!$B$8:$BE$45,'Occupancy Raw Data'!AN$3,FALSE))/100</f>
        <v>0.71163629636481307</v>
      </c>
      <c r="I77" s="99">
        <f>(VLOOKUP($A77,'Occupancy Raw Data'!$B$8:$BE$45,'Occupancy Raw Data'!AO$3,FALSE))/100</f>
        <v>0.72144112478031597</v>
      </c>
      <c r="J77" s="119">
        <f>(VLOOKUP($A77,'Occupancy Raw Data'!$B$8:$BE$45,'Occupancy Raw Data'!AP$3,FALSE))/100</f>
        <v>0.71653871057256391</v>
      </c>
      <c r="K77" s="120">
        <f>(VLOOKUP($A77,'Occupancy Raw Data'!$B$8:$BE$45,'Occupancy Raw Data'!AR$3,FALSE))/100</f>
        <v>0.75000330351361699</v>
      </c>
      <c r="M77" s="121">
        <f>VLOOKUP($A77,'ADR Raw Data'!$B$6:$BE$43,'ADR Raw Data'!AG$1,FALSE)</f>
        <v>115.767911316211</v>
      </c>
      <c r="N77" s="122">
        <f>VLOOKUP($A77,'ADR Raw Data'!$B$6:$BE$43,'ADR Raw Data'!AH$1,FALSE)</f>
        <v>145.86845738386299</v>
      </c>
      <c r="O77" s="122">
        <f>VLOOKUP($A77,'ADR Raw Data'!$B$6:$BE$43,'ADR Raw Data'!AI$1,FALSE)</f>
        <v>160.30494390446299</v>
      </c>
      <c r="P77" s="122">
        <f>VLOOKUP($A77,'ADR Raw Data'!$B$6:$BE$43,'ADR Raw Data'!AJ$1,FALSE)</f>
        <v>158.630364887013</v>
      </c>
      <c r="Q77" s="122">
        <f>VLOOKUP($A77,'ADR Raw Data'!$B$6:$BE$43,'ADR Raw Data'!AK$1,FALSE)</f>
        <v>135.45192004659799</v>
      </c>
      <c r="R77" s="123">
        <f>VLOOKUP($A77,'ADR Raw Data'!$B$6:$BE$43,'ADR Raw Data'!AL$1,FALSE)</f>
        <v>145.40945298679199</v>
      </c>
      <c r="S77" s="122">
        <f>VLOOKUP($A77,'ADR Raw Data'!$B$6:$BE$43,'ADR Raw Data'!AN$1,FALSE)</f>
        <v>118.622154416065</v>
      </c>
      <c r="T77" s="122">
        <f>VLOOKUP($A77,'ADR Raw Data'!$B$6:$BE$43,'ADR Raw Data'!AO$1,FALSE)</f>
        <v>115.106861016731</v>
      </c>
      <c r="U77" s="123">
        <f>VLOOKUP($A77,'ADR Raw Data'!$B$6:$BE$43,'ADR Raw Data'!AP$1,FALSE)</f>
        <v>116.852482250048</v>
      </c>
      <c r="V77" s="124">
        <f>VLOOKUP($A77,'ADR Raw Data'!$B$6:$BE$43,'ADR Raw Data'!AR$1,FALSE)</f>
        <v>137.61437303992301</v>
      </c>
      <c r="X77" s="121">
        <f>VLOOKUP($A77,'RevPAR Raw Data'!$B$6:$BE$43,'RevPAR Raw Data'!AG$1,FALSE)</f>
        <v>66.712985616501697</v>
      </c>
      <c r="Y77" s="122">
        <f>VLOOKUP($A77,'RevPAR Raw Data'!$B$6:$BE$43,'RevPAR Raw Data'!AH$1,FALSE)</f>
        <v>111.16887313847</v>
      </c>
      <c r="Z77" s="122">
        <f>VLOOKUP($A77,'RevPAR Raw Data'!$B$6:$BE$43,'RevPAR Raw Data'!AI$1,FALSE)</f>
        <v>138.44484182776799</v>
      </c>
      <c r="AA77" s="122">
        <f>VLOOKUP($A77,'RevPAR Raw Data'!$B$6:$BE$43,'RevPAR Raw Data'!AJ$1,FALSE)</f>
        <v>136.52174382573301</v>
      </c>
      <c r="AB77" s="122">
        <f>VLOOKUP($A77,'RevPAR Raw Data'!$B$6:$BE$43,'RevPAR Raw Data'!AK$1,FALSE)</f>
        <v>102.171542410507</v>
      </c>
      <c r="AC77" s="123">
        <f>VLOOKUP($A77,'RevPAR Raw Data'!$B$6:$BE$43,'RevPAR Raw Data'!AL$1,FALSE)</f>
        <v>111.003997363796</v>
      </c>
      <c r="AD77" s="122">
        <f>VLOOKUP($A77,'RevPAR Raw Data'!$B$6:$BE$43,'RevPAR Raw Data'!AN$1,FALSE)</f>
        <v>84.415830635463806</v>
      </c>
      <c r="AE77" s="122">
        <f>VLOOKUP($A77,'RevPAR Raw Data'!$B$6:$BE$43,'RevPAR Raw Data'!AO$1,FALSE)</f>
        <v>83.042823281842502</v>
      </c>
      <c r="AF77" s="123">
        <f>VLOOKUP($A77,'RevPAR Raw Data'!$B$6:$BE$43,'RevPAR Raw Data'!AP$1,FALSE)</f>
        <v>83.729326958653203</v>
      </c>
      <c r="AG77" s="124">
        <f>VLOOKUP($A77,'RevPAR Raw Data'!$B$6:$BE$43,'RevPAR Raw Data'!AR$1,FALSE)</f>
        <v>103.211234390898</v>
      </c>
    </row>
    <row r="78" spans="1:33" x14ac:dyDescent="0.25">
      <c r="A78" s="101" t="s">
        <v>121</v>
      </c>
      <c r="B78" s="89">
        <f>(VLOOKUP($A77,'Occupancy Raw Data'!$B$8:$BE$51,'Occupancy Raw Data'!AT$3,FALSE))/100</f>
        <v>-5.0709471401345498E-2</v>
      </c>
      <c r="C78" s="90">
        <f>(VLOOKUP($A77,'Occupancy Raw Data'!$B$8:$BE$51,'Occupancy Raw Data'!AU$3,FALSE))/100</f>
        <v>-6.3499189935641298E-2</v>
      </c>
      <c r="D78" s="90">
        <f>(VLOOKUP($A77,'Occupancy Raw Data'!$B$8:$BE$51,'Occupancy Raw Data'!AV$3,FALSE))/100</f>
        <v>-5.0607952899367994E-2</v>
      </c>
      <c r="E78" s="90">
        <f>(VLOOKUP($A77,'Occupancy Raw Data'!$B$8:$BE$51,'Occupancy Raw Data'!AW$3,FALSE))/100</f>
        <v>-7.3051411122922905E-2</v>
      </c>
      <c r="F78" s="90">
        <f>(VLOOKUP($A77,'Occupancy Raw Data'!$B$8:$BE$51,'Occupancy Raw Data'!AX$3,FALSE))/100</f>
        <v>-8.2303175534012604E-2</v>
      </c>
      <c r="G78" s="90">
        <f>(VLOOKUP($A77,'Occupancy Raw Data'!$B$8:$BE$51,'Occupancy Raw Data'!AY$3,FALSE))/100</f>
        <v>-6.4683721769091804E-2</v>
      </c>
      <c r="H78" s="91">
        <f>(VLOOKUP($A77,'Occupancy Raw Data'!$B$8:$BE$51,'Occupancy Raw Data'!BA$3,FALSE))/100</f>
        <v>-9.8119215426578213E-2</v>
      </c>
      <c r="I78" s="91">
        <f>(VLOOKUP($A77,'Occupancy Raw Data'!$B$8:$BE$51,'Occupancy Raw Data'!BB$3,FALSE))/100</f>
        <v>-8.8869707097056508E-2</v>
      </c>
      <c r="J78" s="90">
        <f>(VLOOKUP($A77,'Occupancy Raw Data'!$B$8:$BE$51,'Occupancy Raw Data'!BC$3,FALSE))/100</f>
        <v>-9.3486413626236206E-2</v>
      </c>
      <c r="K78" s="92">
        <f>(VLOOKUP($A77,'Occupancy Raw Data'!$B$8:$BE$51,'Occupancy Raw Data'!BE$3,FALSE))/100</f>
        <v>-7.2725929992814797E-2</v>
      </c>
      <c r="M78" s="89">
        <f>(VLOOKUP($A77,'ADR Raw Data'!$B$6:$BE$49,'ADR Raw Data'!AT$1,FALSE))/100</f>
        <v>-2.81813896810044E-2</v>
      </c>
      <c r="N78" s="90">
        <f>(VLOOKUP($A77,'ADR Raw Data'!$B$6:$BE$49,'ADR Raw Data'!AU$1,FALSE))/100</f>
        <v>-4.2053373001438099E-3</v>
      </c>
      <c r="O78" s="90">
        <f>(VLOOKUP($A77,'ADR Raw Data'!$B$6:$BE$49,'ADR Raw Data'!AV$1,FALSE))/100</f>
        <v>1.2859150490058399E-3</v>
      </c>
      <c r="P78" s="90">
        <f>(VLOOKUP($A77,'ADR Raw Data'!$B$6:$BE$49,'ADR Raw Data'!AW$1,FALSE))/100</f>
        <v>1.0843807339934199E-4</v>
      </c>
      <c r="Q78" s="90">
        <f>(VLOOKUP($A77,'ADR Raw Data'!$B$6:$BE$49,'ADR Raw Data'!AX$1,FALSE))/100</f>
        <v>-1.8083859808395001E-2</v>
      </c>
      <c r="R78" s="90">
        <f>(VLOOKUP($A77,'ADR Raw Data'!$B$6:$BE$49,'ADR Raw Data'!AY$1,FALSE))/100</f>
        <v>-7.3710985979436707E-3</v>
      </c>
      <c r="S78" s="91">
        <f>(VLOOKUP($A77,'ADR Raw Data'!$B$6:$BE$49,'ADR Raw Data'!BA$1,FALSE))/100</f>
        <v>5.0614001435854705E-3</v>
      </c>
      <c r="T78" s="91">
        <f>(VLOOKUP($A77,'ADR Raw Data'!$B$6:$BE$49,'ADR Raw Data'!BB$1,FALSE))/100</f>
        <v>-1.7146884524098401E-2</v>
      </c>
      <c r="U78" s="90">
        <f>(VLOOKUP($A77,'ADR Raw Data'!$B$6:$BE$49,'ADR Raw Data'!BC$1,FALSE))/100</f>
        <v>-6.0953718160615998E-3</v>
      </c>
      <c r="V78" s="92">
        <f>(VLOOKUP($A77,'ADR Raw Data'!$B$6:$BE$49,'ADR Raw Data'!BE$1,FALSE))/100</f>
        <v>-5.7787956911949804E-3</v>
      </c>
      <c r="X78" s="89">
        <f>(VLOOKUP($A77,'RevPAR Raw Data'!$B$6:$BE$49,'RevPAR Raw Data'!AT$1,FALSE))/100</f>
        <v>-7.7461797708270899E-2</v>
      </c>
      <c r="Y78" s="90">
        <f>(VLOOKUP($A77,'RevPAR Raw Data'!$B$6:$BE$49,'RevPAR Raw Data'!AU$1,FALSE))/100</f>
        <v>-6.7437491723819798E-2</v>
      </c>
      <c r="Z78" s="90">
        <f>(VLOOKUP($A77,'RevPAR Raw Data'!$B$6:$BE$49,'RevPAR Raw Data'!AV$1,FALSE))/100</f>
        <v>-4.9387115378594804E-2</v>
      </c>
      <c r="AA78" s="90">
        <f>(VLOOKUP($A77,'RevPAR Raw Data'!$B$6:$BE$49,'RevPAR Raw Data'!AW$1,FALSE))/100</f>
        <v>-7.29508946038048E-2</v>
      </c>
      <c r="AB78" s="90">
        <f>(VLOOKUP($A77,'RevPAR Raw Data'!$B$6:$BE$49,'RevPAR Raw Data'!AX$1,FALSE))/100</f>
        <v>-9.8898676254264906E-2</v>
      </c>
      <c r="AC78" s="90">
        <f>(VLOOKUP($A77,'RevPAR Raw Data'!$B$6:$BE$49,'RevPAR Raw Data'!AY$1,FALSE))/100</f>
        <v>-7.1578030276193597E-2</v>
      </c>
      <c r="AD78" s="91">
        <f>(VLOOKUP($A77,'RevPAR Raw Data'!$B$6:$BE$49,'RevPAR Raw Data'!BA$1,FALSE))/100</f>
        <v>-9.3554435894041305E-2</v>
      </c>
      <c r="AE78" s="91">
        <f>(VLOOKUP($A77,'RevPAR Raw Data'!$B$6:$BE$49,'RevPAR Raw Data'!BB$1,FALSE))/100</f>
        <v>-0.10449275301587101</v>
      </c>
      <c r="AF78" s="90">
        <f>(VLOOKUP($A77,'RevPAR Raw Data'!$B$6:$BE$49,'RevPAR Raw Data'!BC$1,FALSE))/100</f>
        <v>-9.9011950991495692E-2</v>
      </c>
      <c r="AG78" s="92">
        <f>(VLOOKUP($A77,'RevPAR Raw Data'!$B$6:$BE$49,'RevPAR Raw Data'!BE$1,FALSE))/100</f>
        <v>-7.8084457393129109E-2</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Data'!AG$3,FALSE))/100</f>
        <v>0.51076122882984398</v>
      </c>
      <c r="C80" s="118">
        <f>(VLOOKUP($A80,'Occupancy Raw Data'!$B$8:$BE$45,'Occupancy Raw Data'!AH$3,FALSE))/100</f>
        <v>0.59040713315739501</v>
      </c>
      <c r="D80" s="118">
        <f>(VLOOKUP($A80,'Occupancy Raw Data'!$B$8:$BE$45,'Occupancy Raw Data'!AI$3,FALSE))/100</f>
        <v>0.63374029567757295</v>
      </c>
      <c r="E80" s="118">
        <f>(VLOOKUP($A80,'Occupancy Raw Data'!$B$8:$BE$45,'Occupancy Raw Data'!AJ$3,FALSE))/100</f>
        <v>0.64578902867098809</v>
      </c>
      <c r="F80" s="118">
        <f>(VLOOKUP($A80,'Occupancy Raw Data'!$B$8:$BE$45,'Occupancy Raw Data'!AK$3,FALSE))/100</f>
        <v>0.65720304526274598</v>
      </c>
      <c r="G80" s="119">
        <f>(VLOOKUP($A80,'Occupancy Raw Data'!$B$8:$BE$45,'Occupancy Raw Data'!AL$3,FALSE))/100</f>
        <v>0.60758402389830901</v>
      </c>
      <c r="H80" s="99">
        <f>(VLOOKUP($A80,'Occupancy Raw Data'!$B$8:$BE$45,'Occupancy Raw Data'!AN$3,FALSE))/100</f>
        <v>0.76302528541334491</v>
      </c>
      <c r="I80" s="99">
        <f>(VLOOKUP($A80,'Occupancy Raw Data'!$B$8:$BE$45,'Occupancy Raw Data'!AO$3,FALSE))/100</f>
        <v>0.76622037816067601</v>
      </c>
      <c r="J80" s="119">
        <f>(VLOOKUP($A80,'Occupancy Raw Data'!$B$8:$BE$45,'Occupancy Raw Data'!AP$3,FALSE))/100</f>
        <v>0.76462283178700996</v>
      </c>
      <c r="K80" s="120">
        <f>(VLOOKUP($A80,'Occupancy Raw Data'!$B$8:$BE$45,'Occupancy Raw Data'!AR$3,FALSE))/100</f>
        <v>0.65246227109913502</v>
      </c>
      <c r="M80" s="121">
        <f>VLOOKUP($A80,'ADR Raw Data'!$B$6:$BE$43,'ADR Raw Data'!AG$1,FALSE)</f>
        <v>108.71933393614</v>
      </c>
      <c r="N80" s="122">
        <f>VLOOKUP($A80,'ADR Raw Data'!$B$6:$BE$43,'ADR Raw Data'!AH$1,FALSE)</f>
        <v>113.354554957036</v>
      </c>
      <c r="O80" s="122">
        <f>VLOOKUP($A80,'ADR Raw Data'!$B$6:$BE$43,'ADR Raw Data'!AI$1,FALSE)</f>
        <v>118.346689499378</v>
      </c>
      <c r="P80" s="122">
        <f>VLOOKUP($A80,'ADR Raw Data'!$B$6:$BE$43,'ADR Raw Data'!AJ$1,FALSE)</f>
        <v>119.026772068479</v>
      </c>
      <c r="Q80" s="122">
        <f>VLOOKUP($A80,'ADR Raw Data'!$B$6:$BE$43,'ADR Raw Data'!AK$1,FALSE)</f>
        <v>121.73839173519001</v>
      </c>
      <c r="R80" s="123">
        <f>VLOOKUP($A80,'ADR Raw Data'!$B$6:$BE$43,'ADR Raw Data'!AL$1,FALSE)</f>
        <v>116.636582667271</v>
      </c>
      <c r="S80" s="122">
        <f>VLOOKUP($A80,'ADR Raw Data'!$B$6:$BE$43,'ADR Raw Data'!AN$1,FALSE)</f>
        <v>148.33489414183401</v>
      </c>
      <c r="T80" s="122">
        <f>VLOOKUP($A80,'ADR Raw Data'!$B$6:$BE$43,'ADR Raw Data'!AO$1,FALSE)</f>
        <v>151.10555426269701</v>
      </c>
      <c r="U80" s="123">
        <f>VLOOKUP($A80,'ADR Raw Data'!$B$6:$BE$43,'ADR Raw Data'!AP$1,FALSE)</f>
        <v>149.7231186084</v>
      </c>
      <c r="V80" s="124">
        <f>VLOOKUP($A80,'ADR Raw Data'!$B$6:$BE$43,'ADR Raw Data'!AR$1,FALSE)</f>
        <v>127.71740662901099</v>
      </c>
      <c r="X80" s="121">
        <f>VLOOKUP($A80,'RevPAR Raw Data'!$B$6:$BE$43,'RevPAR Raw Data'!AG$1,FALSE)</f>
        <v>55.529620598785499</v>
      </c>
      <c r="Y80" s="122">
        <f>VLOOKUP($A80,'RevPAR Raw Data'!$B$6:$BE$43,'RevPAR Raw Data'!AH$1,FALSE)</f>
        <v>66.925337822516497</v>
      </c>
      <c r="Z80" s="122">
        <f>VLOOKUP($A80,'RevPAR Raw Data'!$B$6:$BE$43,'RevPAR Raw Data'!AI$1,FALSE)</f>
        <v>75.001065995797902</v>
      </c>
      <c r="AA80" s="122">
        <f>VLOOKUP($A80,'RevPAR Raw Data'!$B$6:$BE$43,'RevPAR Raw Data'!AJ$1,FALSE)</f>
        <v>76.866183519946702</v>
      </c>
      <c r="AB80" s="122">
        <f>VLOOKUP($A80,'RevPAR Raw Data'!$B$6:$BE$43,'RevPAR Raw Data'!AK$1,FALSE)</f>
        <v>80.006841773756605</v>
      </c>
      <c r="AC80" s="123">
        <f>VLOOKUP($A80,'RevPAR Raw Data'!$B$6:$BE$43,'RevPAR Raw Data'!AL$1,FALSE)</f>
        <v>70.866524230728302</v>
      </c>
      <c r="AD80" s="122">
        <f>VLOOKUP($A80,'RevPAR Raw Data'!$B$6:$BE$43,'RevPAR Raw Data'!AN$1,FALSE)</f>
        <v>113.183274939331</v>
      </c>
      <c r="AE80" s="122">
        <f>VLOOKUP($A80,'RevPAR Raw Data'!$B$6:$BE$43,'RevPAR Raw Data'!AO$1,FALSE)</f>
        <v>115.780154929342</v>
      </c>
      <c r="AF80" s="123">
        <f>VLOOKUP($A80,'RevPAR Raw Data'!$B$6:$BE$43,'RevPAR Raw Data'!AP$1,FALSE)</f>
        <v>114.48171493433701</v>
      </c>
      <c r="AG80" s="124">
        <f>VLOOKUP($A80,'RevPAR Raw Data'!$B$6:$BE$43,'RevPAR Raw Data'!AR$1,FALSE)</f>
        <v>83.330789188056599</v>
      </c>
    </row>
    <row r="81" spans="1:33" x14ac:dyDescent="0.25">
      <c r="A81" s="101" t="s">
        <v>121</v>
      </c>
      <c r="B81" s="89">
        <f>(VLOOKUP($A80,'Occupancy Raw Data'!$B$8:$BE$51,'Occupancy Raw Data'!AT$3,FALSE))/100</f>
        <v>1.8853247426025399E-2</v>
      </c>
      <c r="C81" s="90">
        <f>(VLOOKUP($A80,'Occupancy Raw Data'!$B$8:$BE$51,'Occupancy Raw Data'!AU$3,FALSE))/100</f>
        <v>4.2478489919617501E-2</v>
      </c>
      <c r="D81" s="90">
        <f>(VLOOKUP($A80,'Occupancy Raw Data'!$B$8:$BE$51,'Occupancy Raw Data'!AV$3,FALSE))/100</f>
        <v>4.1802257722961894E-2</v>
      </c>
      <c r="E81" s="90">
        <f>(VLOOKUP($A80,'Occupancy Raw Data'!$B$8:$BE$51,'Occupancy Raw Data'!AW$3,FALSE))/100</f>
        <v>3.6937830385658496E-2</v>
      </c>
      <c r="F81" s="90">
        <f>(VLOOKUP($A80,'Occupancy Raw Data'!$B$8:$BE$51,'Occupancy Raw Data'!AX$3,FALSE))/100</f>
        <v>1.6669714091695001E-2</v>
      </c>
      <c r="G81" s="90">
        <f>(VLOOKUP($A80,'Occupancy Raw Data'!$B$8:$BE$51,'Occupancy Raw Data'!AY$3,FALSE))/100</f>
        <v>3.1487771690678901E-2</v>
      </c>
      <c r="H81" s="91">
        <f>(VLOOKUP($A80,'Occupancy Raw Data'!$B$8:$BE$51,'Occupancy Raw Data'!BA$3,FALSE))/100</f>
        <v>1.4145800219613001E-2</v>
      </c>
      <c r="I81" s="91">
        <f>(VLOOKUP($A80,'Occupancy Raw Data'!$B$8:$BE$51,'Occupancy Raw Data'!BB$3,FALSE))/100</f>
        <v>5.5625510940703607E-3</v>
      </c>
      <c r="J81" s="90">
        <f>(VLOOKUP($A80,'Occupancy Raw Data'!$B$8:$BE$51,'Occupancy Raw Data'!BC$3,FALSE))/100</f>
        <v>9.8269709777513495E-3</v>
      </c>
      <c r="K81" s="92">
        <f>(VLOOKUP($A80,'Occupancy Raw Data'!$B$8:$BE$51,'Occupancy Raw Data'!BE$3,FALSE))/100</f>
        <v>2.41479625453054E-2</v>
      </c>
      <c r="M81" s="89">
        <f>(VLOOKUP($A80,'ADR Raw Data'!$B$6:$BE$49,'ADR Raw Data'!AT$1,FALSE))/100</f>
        <v>2.6424113693179499E-2</v>
      </c>
      <c r="N81" s="90">
        <f>(VLOOKUP($A80,'ADR Raw Data'!$B$6:$BE$49,'ADR Raw Data'!AU$1,FALSE))/100</f>
        <v>6.1711879349891995E-2</v>
      </c>
      <c r="O81" s="90">
        <f>(VLOOKUP($A80,'ADR Raw Data'!$B$6:$BE$49,'ADR Raw Data'!AV$1,FALSE))/100</f>
        <v>6.8019863472655998E-2</v>
      </c>
      <c r="P81" s="90">
        <f>(VLOOKUP($A80,'ADR Raw Data'!$B$6:$BE$49,'ADR Raw Data'!AW$1,FALSE))/100</f>
        <v>4.6107837524159E-2</v>
      </c>
      <c r="Q81" s="90">
        <f>(VLOOKUP($A80,'ADR Raw Data'!$B$6:$BE$49,'ADR Raw Data'!AX$1,FALSE))/100</f>
        <v>3.06592306333105E-2</v>
      </c>
      <c r="R81" s="90">
        <f>(VLOOKUP($A80,'ADR Raw Data'!$B$6:$BE$49,'ADR Raw Data'!AY$1,FALSE))/100</f>
        <v>4.67073826781437E-2</v>
      </c>
      <c r="S81" s="91">
        <f>(VLOOKUP($A80,'ADR Raw Data'!$B$6:$BE$49,'ADR Raw Data'!BA$1,FALSE))/100</f>
        <v>-6.3885503992913999E-4</v>
      </c>
      <c r="T81" s="91">
        <f>(VLOOKUP($A80,'ADR Raw Data'!$B$6:$BE$49,'ADR Raw Data'!BB$1,FALSE))/100</f>
        <v>4.5241324863153597E-3</v>
      </c>
      <c r="U81" s="90">
        <f>(VLOOKUP($A80,'ADR Raw Data'!$B$6:$BE$49,'ADR Raw Data'!BC$1,FALSE))/100</f>
        <v>1.93683977948049E-3</v>
      </c>
      <c r="V81" s="92">
        <f>(VLOOKUP($A80,'ADR Raw Data'!$B$6:$BE$49,'ADR Raw Data'!BE$1,FALSE))/100</f>
        <v>2.7191868865381399E-2</v>
      </c>
      <c r="X81" s="89">
        <f>(VLOOKUP($A80,'RevPAR Raw Data'!$B$6:$BE$49,'RevPAR Raw Data'!AT$1,FALSE))/100</f>
        <v>4.5775541472675901E-2</v>
      </c>
      <c r="Y81" s="90">
        <f>(VLOOKUP($A80,'RevPAR Raw Data'!$B$6:$BE$49,'RevPAR Raw Data'!AU$1,FALSE))/100</f>
        <v>0.106811796714394</v>
      </c>
      <c r="Z81" s="90">
        <f>(VLOOKUP($A80,'RevPAR Raw Data'!$B$6:$BE$49,'RevPAR Raw Data'!AV$1,FALSE))/100</f>
        <v>0.11266550505878201</v>
      </c>
      <c r="AA81" s="90">
        <f>(VLOOKUP($A80,'RevPAR Raw Data'!$B$6:$BE$49,'RevPAR Raw Data'!AW$1,FALSE))/100</f>
        <v>8.4748791391734399E-2</v>
      </c>
      <c r="AB81" s="90">
        <f>(VLOOKUP($A80,'RevPAR Raw Data'!$B$6:$BE$49,'RevPAR Raw Data'!AX$1,FALSE))/100</f>
        <v>4.7840025333934201E-2</v>
      </c>
      <c r="AC81" s="90">
        <f>(VLOOKUP($A80,'RevPAR Raw Data'!$B$6:$BE$49,'RevPAR Raw Data'!AY$1,FALSE))/100</f>
        <v>7.9665865770861197E-2</v>
      </c>
      <c r="AD81" s="91">
        <f>(VLOOKUP($A80,'RevPAR Raw Data'!$B$6:$BE$49,'RevPAR Raw Data'!BA$1,FALSE))/100</f>
        <v>1.3497908063919699E-2</v>
      </c>
      <c r="AE81" s="91">
        <f>(VLOOKUP($A80,'RevPAR Raw Data'!$B$6:$BE$49,'RevPAR Raw Data'!BB$1,FALSE))/100</f>
        <v>1.0111849298497099E-2</v>
      </c>
      <c r="AF81" s="90">
        <f>(VLOOKUP($A80,'RevPAR Raw Data'!$B$6:$BE$49,'RevPAR Raw Data'!BC$1,FALSE))/100</f>
        <v>1.1782844025533298E-2</v>
      </c>
      <c r="AG81" s="92">
        <f>(VLOOKUP($A80,'RevPAR Raw Data'!$B$6:$BE$49,'RevPAR Raw Data'!BE$1,FALSE))/100</f>
        <v>5.1996459641584905E-2</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Data'!AG$3,FALSE))/100</f>
        <v>0.57166778298727305</v>
      </c>
      <c r="C83" s="118">
        <f>(VLOOKUP($A83,'Occupancy Raw Data'!$B$8:$BE$45,'Occupancy Raw Data'!AH$3,FALSE))/100</f>
        <v>0.69721198928332195</v>
      </c>
      <c r="D83" s="118">
        <f>(VLOOKUP($A83,'Occupancy Raw Data'!$B$8:$BE$45,'Occupancy Raw Data'!AI$3,FALSE))/100</f>
        <v>0.73861352980576001</v>
      </c>
      <c r="E83" s="118">
        <f>(VLOOKUP($A83,'Occupancy Raw Data'!$B$8:$BE$45,'Occupancy Raw Data'!AJ$3,FALSE))/100</f>
        <v>0.7444742129939711</v>
      </c>
      <c r="F83" s="118">
        <f>(VLOOKUP($A83,'Occupancy Raw Data'!$B$8:$BE$45,'Occupancy Raw Data'!AK$3,FALSE))/100</f>
        <v>0.72057099799062196</v>
      </c>
      <c r="G83" s="119">
        <f>(VLOOKUP($A83,'Occupancy Raw Data'!$B$8:$BE$45,'Occupancy Raw Data'!AL$3,FALSE))/100</f>
        <v>0.69450770261219008</v>
      </c>
      <c r="H83" s="99">
        <f>(VLOOKUP($A83,'Occupancy Raw Data'!$B$8:$BE$45,'Occupancy Raw Data'!AN$3,FALSE))/100</f>
        <v>0.78277796383121201</v>
      </c>
      <c r="I83" s="99">
        <f>(VLOOKUP($A83,'Occupancy Raw Data'!$B$8:$BE$45,'Occupancy Raw Data'!AO$3,FALSE))/100</f>
        <v>0.78248492967180094</v>
      </c>
      <c r="J83" s="119">
        <f>(VLOOKUP($A83,'Occupancy Raw Data'!$B$8:$BE$45,'Occupancy Raw Data'!AP$3,FALSE))/100</f>
        <v>0.78263144675150698</v>
      </c>
      <c r="K83" s="120">
        <f>(VLOOKUP($A83,'Occupancy Raw Data'!$B$8:$BE$45,'Occupancy Raw Data'!AR$3,FALSE))/100</f>
        <v>0.71968591522342296</v>
      </c>
      <c r="M83" s="121">
        <f>VLOOKUP($A83,'ADR Raw Data'!$B$6:$BE$43,'ADR Raw Data'!AG$1,FALSE)</f>
        <v>88.171478156121793</v>
      </c>
      <c r="N83" s="122">
        <f>VLOOKUP($A83,'ADR Raw Data'!$B$6:$BE$43,'ADR Raw Data'!AH$1,FALSE)</f>
        <v>93.5393128369858</v>
      </c>
      <c r="O83" s="122">
        <f>VLOOKUP($A83,'ADR Raw Data'!$B$6:$BE$43,'ADR Raw Data'!AI$1,FALSE)</f>
        <v>95.864563075266304</v>
      </c>
      <c r="P83" s="122">
        <f>VLOOKUP($A83,'ADR Raw Data'!$B$6:$BE$43,'ADR Raw Data'!AJ$1,FALSE)</f>
        <v>95.860879200404796</v>
      </c>
      <c r="Q83" s="122">
        <f>VLOOKUP($A83,'ADR Raw Data'!$B$6:$BE$43,'ADR Raw Data'!AK$1,FALSE)</f>
        <v>94.737235670713901</v>
      </c>
      <c r="R83" s="123">
        <f>VLOOKUP($A83,'ADR Raw Data'!$B$6:$BE$43,'ADR Raw Data'!AL$1,FALSE)</f>
        <v>93.896509128170507</v>
      </c>
      <c r="S83" s="122">
        <f>VLOOKUP($A83,'ADR Raw Data'!$B$6:$BE$43,'ADR Raw Data'!AN$1,FALSE)</f>
        <v>110.030575362318</v>
      </c>
      <c r="T83" s="122">
        <f>VLOOKUP($A83,'ADR Raw Data'!$B$6:$BE$43,'ADR Raw Data'!AO$1,FALSE)</f>
        <v>111.379902851487</v>
      </c>
      <c r="U83" s="123">
        <f>VLOOKUP($A83,'ADR Raw Data'!$B$6:$BE$43,'ADR Raw Data'!AP$1,FALSE)</f>
        <v>110.705112802546</v>
      </c>
      <c r="V83" s="124">
        <f>VLOOKUP($A83,'ADR Raw Data'!$B$6:$BE$43,'ADR Raw Data'!AR$1,FALSE)</f>
        <v>99.119002334992402</v>
      </c>
      <c r="X83" s="121">
        <f>VLOOKUP($A83,'RevPAR Raw Data'!$B$6:$BE$43,'RevPAR Raw Data'!AG$1,FALSE)</f>
        <v>50.404793440220999</v>
      </c>
      <c r="Y83" s="122">
        <f>VLOOKUP($A83,'RevPAR Raw Data'!$B$6:$BE$43,'RevPAR Raw Data'!AH$1,FALSE)</f>
        <v>65.216730379269904</v>
      </c>
      <c r="Z83" s="122">
        <f>VLOOKUP($A83,'RevPAR Raw Data'!$B$6:$BE$43,'RevPAR Raw Data'!AI$1,FALSE)</f>
        <v>70.806863316309403</v>
      </c>
      <c r="AA83" s="122">
        <f>VLOOKUP($A83,'RevPAR Raw Data'!$B$6:$BE$43,'RevPAR Raw Data'!AJ$1,FALSE)</f>
        <v>71.365952599631598</v>
      </c>
      <c r="AB83" s="122">
        <f>VLOOKUP($A83,'RevPAR Raw Data'!$B$6:$BE$43,'RevPAR Raw Data'!AK$1,FALSE)</f>
        <v>68.264904454119204</v>
      </c>
      <c r="AC83" s="123">
        <f>VLOOKUP($A83,'RevPAR Raw Data'!$B$6:$BE$43,'RevPAR Raw Data'!AL$1,FALSE)</f>
        <v>65.211848837910196</v>
      </c>
      <c r="AD83" s="122">
        <f>VLOOKUP($A83,'RevPAR Raw Data'!$B$6:$BE$43,'RevPAR Raw Data'!AN$1,FALSE)</f>
        <v>86.129509741292594</v>
      </c>
      <c r="AE83" s="122">
        <f>VLOOKUP($A83,'RevPAR Raw Data'!$B$6:$BE$43,'RevPAR Raw Data'!AO$1,FALSE)</f>
        <v>87.153095449598098</v>
      </c>
      <c r="AF83" s="123">
        <f>VLOOKUP($A83,'RevPAR Raw Data'!$B$6:$BE$43,'RevPAR Raw Data'!AP$1,FALSE)</f>
        <v>86.641302595445396</v>
      </c>
      <c r="AG83" s="124">
        <f>VLOOKUP($A83,'RevPAR Raw Data'!$B$6:$BE$43,'RevPAR Raw Data'!AR$1,FALSE)</f>
        <v>71.334549911491706</v>
      </c>
    </row>
    <row r="84" spans="1:33" x14ac:dyDescent="0.25">
      <c r="A84" s="101" t="s">
        <v>121</v>
      </c>
      <c r="B84" s="89">
        <f>(VLOOKUP($A83,'Occupancy Raw Data'!$B$8:$BE$51,'Occupancy Raw Data'!AT$3,FALSE))/100</f>
        <v>-2.19203654075769E-2</v>
      </c>
      <c r="C84" s="90">
        <f>(VLOOKUP($A83,'Occupancy Raw Data'!$B$8:$BE$51,'Occupancy Raw Data'!AU$3,FALSE))/100</f>
        <v>-8.6104125975012998E-3</v>
      </c>
      <c r="D84" s="90">
        <f>(VLOOKUP($A83,'Occupancy Raw Data'!$B$8:$BE$51,'Occupancy Raw Data'!AV$3,FALSE))/100</f>
        <v>-1.4334440431326301E-2</v>
      </c>
      <c r="E84" s="90">
        <f>(VLOOKUP($A83,'Occupancy Raw Data'!$B$8:$BE$51,'Occupancy Raw Data'!AW$3,FALSE))/100</f>
        <v>-2.2110334637464101E-2</v>
      </c>
      <c r="F84" s="90">
        <f>(VLOOKUP($A83,'Occupancy Raw Data'!$B$8:$BE$51,'Occupancy Raw Data'!AX$3,FALSE))/100</f>
        <v>-1.04220692411944E-2</v>
      </c>
      <c r="G84" s="90">
        <f>(VLOOKUP($A83,'Occupancy Raw Data'!$B$8:$BE$51,'Occupancy Raw Data'!AY$3,FALSE))/100</f>
        <v>-1.53210389891534E-2</v>
      </c>
      <c r="H84" s="91">
        <f>(VLOOKUP($A83,'Occupancy Raw Data'!$B$8:$BE$51,'Occupancy Raw Data'!BA$3,FALSE))/100</f>
        <v>-1.0681621456531201E-2</v>
      </c>
      <c r="I84" s="91">
        <f>(VLOOKUP($A83,'Occupancy Raw Data'!$B$8:$BE$51,'Occupancy Raw Data'!BB$3,FALSE))/100</f>
        <v>-1.25542825430713E-2</v>
      </c>
      <c r="J84" s="90">
        <f>(VLOOKUP($A83,'Occupancy Raw Data'!$B$8:$BE$51,'Occupancy Raw Data'!BC$3,FALSE))/100</f>
        <v>-1.1618663728957802E-2</v>
      </c>
      <c r="K84" s="92">
        <f>(VLOOKUP($A83,'Occupancy Raw Data'!$B$8:$BE$51,'Occupancy Raw Data'!BE$3,FALSE))/100</f>
        <v>-1.4173671450751799E-2</v>
      </c>
      <c r="M84" s="89">
        <f>(VLOOKUP($A83,'ADR Raw Data'!$B$6:$BE$49,'ADR Raw Data'!AT$1,FALSE))/100</f>
        <v>-4.4741853741473304E-2</v>
      </c>
      <c r="N84" s="90">
        <f>(VLOOKUP($A83,'ADR Raw Data'!$B$6:$BE$49,'ADR Raw Data'!AU$1,FALSE))/100</f>
        <v>-5.5508344473732096E-2</v>
      </c>
      <c r="O84" s="90">
        <f>(VLOOKUP($A83,'ADR Raw Data'!$B$6:$BE$49,'ADR Raw Data'!AV$1,FALSE))/100</f>
        <v>-6.00501844679091E-2</v>
      </c>
      <c r="P84" s="90">
        <f>(VLOOKUP($A83,'ADR Raw Data'!$B$6:$BE$49,'ADR Raw Data'!AW$1,FALSE))/100</f>
        <v>-6.8851645130730693E-2</v>
      </c>
      <c r="Q84" s="90">
        <f>(VLOOKUP($A83,'ADR Raw Data'!$B$6:$BE$49,'ADR Raw Data'!AX$1,FALSE))/100</f>
        <v>-6.5288747603092293E-2</v>
      </c>
      <c r="R84" s="90">
        <f>(VLOOKUP($A83,'ADR Raw Data'!$B$6:$BE$49,'ADR Raw Data'!AY$1,FALSE))/100</f>
        <v>-5.9821115382125797E-2</v>
      </c>
      <c r="S84" s="91">
        <f>(VLOOKUP($A83,'ADR Raw Data'!$B$6:$BE$49,'ADR Raw Data'!BA$1,FALSE))/100</f>
        <v>-6.9006647816713895E-2</v>
      </c>
      <c r="T84" s="91">
        <f>(VLOOKUP($A83,'ADR Raw Data'!$B$6:$BE$49,'ADR Raw Data'!BB$1,FALSE))/100</f>
        <v>-5.0773334274094396E-2</v>
      </c>
      <c r="U84" s="90">
        <f>(VLOOKUP($A83,'ADR Raw Data'!$B$6:$BE$49,'ADR Raw Data'!BC$1,FALSE))/100</f>
        <v>-5.9921339753992296E-2</v>
      </c>
      <c r="V84" s="92">
        <f>(VLOOKUP($A83,'ADR Raw Data'!$B$6:$BE$49,'ADR Raw Data'!BE$1,FALSE))/100</f>
        <v>-5.9727744196910598E-2</v>
      </c>
      <c r="X84" s="89">
        <f>(VLOOKUP($A83,'RevPAR Raw Data'!$B$6:$BE$49,'RevPAR Raw Data'!AT$1,FALSE))/100</f>
        <v>-6.5681461366024804E-2</v>
      </c>
      <c r="Y84" s="90">
        <f>(VLOOKUP($A83,'RevPAR Raw Data'!$B$6:$BE$49,'RevPAR Raw Data'!AU$1,FALSE))/100</f>
        <v>-6.3640807322710297E-2</v>
      </c>
      <c r="Z84" s="90">
        <f>(VLOOKUP($A83,'RevPAR Raw Data'!$B$6:$BE$49,'RevPAR Raw Data'!AV$1,FALSE))/100</f>
        <v>-7.3523839107089997E-2</v>
      </c>
      <c r="AA84" s="90">
        <f>(VLOOKUP($A83,'RevPAR Raw Data'!$B$6:$BE$49,'RevPAR Raw Data'!AW$1,FALSE))/100</f>
        <v>-8.9439646854014399E-2</v>
      </c>
      <c r="AB84" s="90">
        <f>(VLOOKUP($A83,'RevPAR Raw Data'!$B$6:$BE$49,'RevPAR Raw Data'!AX$1,FALSE))/100</f>
        <v>-7.5030372996096495E-2</v>
      </c>
      <c r="AC84" s="90">
        <f>(VLOOKUP($A83,'RevPAR Raw Data'!$B$6:$BE$49,'RevPAR Raw Data'!AY$1,FALSE))/100</f>
        <v>-7.4225632730134994E-2</v>
      </c>
      <c r="AD84" s="91">
        <f>(VLOOKUP($A83,'RevPAR Raw Data'!$B$6:$BE$49,'RevPAR Raw Data'!BA$1,FALSE))/100</f>
        <v>-7.8951166383282895E-2</v>
      </c>
      <c r="AE84" s="91">
        <f>(VLOOKUP($A83,'RevPAR Raw Data'!$B$6:$BE$49,'RevPAR Raw Data'!BB$1,FALSE))/100</f>
        <v>-6.2690194033034996E-2</v>
      </c>
      <c r="AF84" s="90">
        <f>(VLOOKUP($A83,'RevPAR Raw Data'!$B$6:$BE$49,'RevPAR Raw Data'!BC$1,FALSE))/100</f>
        <v>-7.0843797586159898E-2</v>
      </c>
      <c r="AG84" s="92">
        <f>(VLOOKUP($A83,'RevPAR Raw Data'!$B$6:$BE$49,'RevPAR Raw Data'!BE$1,FALSE))/100</f>
        <v>-7.3054854224920904E-2</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Data'!AG$3,FALSE))/100</f>
        <v>0.51633894468807395</v>
      </c>
      <c r="C86" s="118">
        <f>(VLOOKUP($A86,'Occupancy Raw Data'!$B$8:$BE$45,'Occupancy Raw Data'!AH$3,FALSE))/100</f>
        <v>0.59566416749186502</v>
      </c>
      <c r="D86" s="118">
        <f>(VLOOKUP($A86,'Occupancy Raw Data'!$B$8:$BE$45,'Occupancy Raw Data'!AI$3,FALSE))/100</f>
        <v>0.62784693733201302</v>
      </c>
      <c r="E86" s="118">
        <f>(VLOOKUP($A86,'Occupancy Raw Data'!$B$8:$BE$45,'Occupancy Raw Data'!AJ$3,FALSE))/100</f>
        <v>0.62377988400056505</v>
      </c>
      <c r="F86" s="118">
        <f>(VLOOKUP($A86,'Occupancy Raw Data'!$B$8:$BE$45,'Occupancy Raw Data'!AK$3,FALSE))/100</f>
        <v>0.68864949147737309</v>
      </c>
      <c r="G86" s="119">
        <f>(VLOOKUP($A86,'Occupancy Raw Data'!$B$8:$BE$45,'Occupancy Raw Data'!AL$3,FALSE))/100</f>
        <v>0.61042434706311</v>
      </c>
      <c r="H86" s="99">
        <f>(VLOOKUP($A86,'Occupancy Raw Data'!$B$8:$BE$45,'Occupancy Raw Data'!AN$3,FALSE))/100</f>
        <v>0.79464190793436995</v>
      </c>
      <c r="I86" s="99">
        <f>(VLOOKUP($A86,'Occupancy Raw Data'!$B$8:$BE$45,'Occupancy Raw Data'!AO$3,FALSE))/100</f>
        <v>0.784329706935043</v>
      </c>
      <c r="J86" s="119">
        <f>(VLOOKUP($A86,'Occupancy Raw Data'!$B$8:$BE$45,'Occupancy Raw Data'!AP$3,FALSE))/100</f>
        <v>0.78948580743470698</v>
      </c>
      <c r="K86" s="120">
        <f>(VLOOKUP($A86,'Occupancy Raw Data'!$B$8:$BE$45,'Occupancy Raw Data'!AR$3,FALSE))/100</f>
        <v>0.66152578111963389</v>
      </c>
      <c r="M86" s="121">
        <f>VLOOKUP($A86,'ADR Raw Data'!$B$6:$BE$43,'ADR Raw Data'!AG$1,FALSE)</f>
        <v>77.819941815068404</v>
      </c>
      <c r="N86" s="122">
        <f>VLOOKUP($A86,'ADR Raw Data'!$B$6:$BE$43,'ADR Raw Data'!AH$1,FALSE)</f>
        <v>83.376164739060698</v>
      </c>
      <c r="O86" s="122">
        <f>VLOOKUP($A86,'ADR Raw Data'!$B$6:$BE$43,'ADR Raw Data'!AI$1,FALSE)</f>
        <v>85.739801751816501</v>
      </c>
      <c r="P86" s="122">
        <f>VLOOKUP($A86,'ADR Raw Data'!$B$6:$BE$43,'ADR Raw Data'!AJ$1,FALSE)</f>
        <v>85.230777247987305</v>
      </c>
      <c r="Q86" s="122">
        <f>VLOOKUP($A86,'ADR Raw Data'!$B$6:$BE$43,'ADR Raw Data'!AK$1,FALSE)</f>
        <v>97.280870004631197</v>
      </c>
      <c r="R86" s="123">
        <f>VLOOKUP($A86,'ADR Raw Data'!$B$6:$BE$43,'ADR Raw Data'!AL$1,FALSE)</f>
        <v>86.433679038334404</v>
      </c>
      <c r="S86" s="122">
        <f>VLOOKUP($A86,'ADR Raw Data'!$B$6:$BE$43,'ADR Raw Data'!AN$1,FALSE)</f>
        <v>114.83734607563299</v>
      </c>
      <c r="T86" s="122">
        <f>VLOOKUP($A86,'ADR Raw Data'!$B$6:$BE$43,'ADR Raw Data'!AO$1,FALSE)</f>
        <v>113.376337279175</v>
      </c>
      <c r="U86" s="123">
        <f>VLOOKUP($A86,'ADR Raw Data'!$B$6:$BE$43,'ADR Raw Data'!AP$1,FALSE)</f>
        <v>114.111612572659</v>
      </c>
      <c r="V86" s="124">
        <f>VLOOKUP($A86,'ADR Raw Data'!$B$6:$BE$43,'ADR Raw Data'!AR$1,FALSE)</f>
        <v>95.860433185042396</v>
      </c>
      <c r="X86" s="121">
        <f>VLOOKUP($A86,'RevPAR Raw Data'!$B$6:$BE$43,'RevPAR Raw Data'!AG$1,FALSE)</f>
        <v>40.181466632479797</v>
      </c>
      <c r="Y86" s="122">
        <f>VLOOKUP($A86,'RevPAR Raw Data'!$B$6:$BE$43,'RevPAR Raw Data'!AH$1,FALSE)</f>
        <v>49.6641937579572</v>
      </c>
      <c r="Z86" s="122">
        <f>VLOOKUP($A86,'RevPAR Raw Data'!$B$6:$BE$43,'RevPAR Raw Data'!AI$1,FALSE)</f>
        <v>53.831471937331997</v>
      </c>
      <c r="AA86" s="122">
        <f>VLOOKUP($A86,'RevPAR Raw Data'!$B$6:$BE$43,'RevPAR Raw Data'!AJ$1,FALSE)</f>
        <v>53.165244345027503</v>
      </c>
      <c r="AB86" s="122">
        <f>VLOOKUP($A86,'RevPAR Raw Data'!$B$6:$BE$43,'RevPAR Raw Data'!AK$1,FALSE)</f>
        <v>66.992421659165799</v>
      </c>
      <c r="AC86" s="123">
        <f>VLOOKUP($A86,'RevPAR Raw Data'!$B$6:$BE$43,'RevPAR Raw Data'!AL$1,FALSE)</f>
        <v>52.761222091237798</v>
      </c>
      <c r="AD86" s="122">
        <f>VLOOKUP($A86,'RevPAR Raw Data'!$B$6:$BE$43,'RevPAR Raw Data'!AN$1,FALSE)</f>
        <v>91.254567787660704</v>
      </c>
      <c r="AE86" s="122">
        <f>VLOOKUP($A86,'RevPAR Raw Data'!$B$6:$BE$43,'RevPAR Raw Data'!AO$1,FALSE)</f>
        <v>88.924429391544706</v>
      </c>
      <c r="AF86" s="123">
        <f>VLOOKUP($A86,'RevPAR Raw Data'!$B$6:$BE$43,'RevPAR Raw Data'!AP$1,FALSE)</f>
        <v>90.089498589602698</v>
      </c>
      <c r="AG86" s="124">
        <f>VLOOKUP($A86,'RevPAR Raw Data'!$B$6:$BE$43,'RevPAR Raw Data'!AR$1,FALSE)</f>
        <v>63.414147941201698</v>
      </c>
    </row>
    <row r="87" spans="1:33" x14ac:dyDescent="0.25">
      <c r="A87" s="101" t="s">
        <v>121</v>
      </c>
      <c r="B87" s="89">
        <f>(VLOOKUP($A86,'Occupancy Raw Data'!$B$8:$BE$51,'Occupancy Raw Data'!AT$3,FALSE))/100</f>
        <v>3.9884472562233498E-3</v>
      </c>
      <c r="C87" s="90">
        <f>(VLOOKUP($A86,'Occupancy Raw Data'!$B$8:$BE$51,'Occupancy Raw Data'!AU$3,FALSE))/100</f>
        <v>-6.85726925841951E-2</v>
      </c>
      <c r="D87" s="90">
        <f>(VLOOKUP($A86,'Occupancy Raw Data'!$B$8:$BE$51,'Occupancy Raw Data'!AV$3,FALSE))/100</f>
        <v>-7.5990214958621696E-2</v>
      </c>
      <c r="E87" s="90">
        <f>(VLOOKUP($A86,'Occupancy Raw Data'!$B$8:$BE$51,'Occupancy Raw Data'!AW$3,FALSE))/100</f>
        <v>-5.7396323215049103E-2</v>
      </c>
      <c r="F87" s="90">
        <f>(VLOOKUP($A86,'Occupancy Raw Data'!$B$8:$BE$51,'Occupancy Raw Data'!AX$3,FALSE))/100</f>
        <v>-3.8749221908016E-3</v>
      </c>
      <c r="G87" s="90">
        <f>(VLOOKUP($A86,'Occupancy Raw Data'!$B$8:$BE$51,'Occupancy Raw Data'!AY$3,FALSE))/100</f>
        <v>-4.21341851341583E-2</v>
      </c>
      <c r="H87" s="91">
        <f>(VLOOKUP($A86,'Occupancy Raw Data'!$B$8:$BE$51,'Occupancy Raw Data'!BA$3,FALSE))/100</f>
        <v>4.9868918267089904E-2</v>
      </c>
      <c r="I87" s="91">
        <f>(VLOOKUP($A86,'Occupancy Raw Data'!$B$8:$BE$51,'Occupancy Raw Data'!BB$3,FALSE))/100</f>
        <v>3.2241414628591897E-2</v>
      </c>
      <c r="J87" s="90">
        <f>(VLOOKUP($A86,'Occupancy Raw Data'!$B$8:$BE$51,'Occupancy Raw Data'!BC$3,FALSE))/100</f>
        <v>4.1038109031817399E-2</v>
      </c>
      <c r="K87" s="92">
        <f>(VLOOKUP($A86,'Occupancy Raw Data'!$B$8:$BE$51,'Occupancy Raw Data'!BE$3,FALSE))/100</f>
        <v>-1.53993239194536E-2</v>
      </c>
      <c r="M87" s="89">
        <f>(VLOOKUP($A86,'ADR Raw Data'!$B$6:$BE$49,'ADR Raw Data'!AT$1,FALSE))/100</f>
        <v>-7.90442346003465E-2</v>
      </c>
      <c r="N87" s="90">
        <f>(VLOOKUP($A86,'ADR Raw Data'!$B$6:$BE$49,'ADR Raw Data'!AU$1,FALSE))/100</f>
        <v>-8.7392715046433395E-2</v>
      </c>
      <c r="O87" s="90">
        <f>(VLOOKUP($A86,'ADR Raw Data'!$B$6:$BE$49,'ADR Raw Data'!AV$1,FALSE))/100</f>
        <v>-8.47072718161542E-2</v>
      </c>
      <c r="P87" s="90">
        <f>(VLOOKUP($A86,'ADR Raw Data'!$B$6:$BE$49,'ADR Raw Data'!AW$1,FALSE))/100</f>
        <v>-8.7223876075987E-2</v>
      </c>
      <c r="Q87" s="90">
        <f>(VLOOKUP($A86,'ADR Raw Data'!$B$6:$BE$49,'ADR Raw Data'!AX$1,FALSE))/100</f>
        <v>-6.2746106567239904E-2</v>
      </c>
      <c r="R87" s="90">
        <f>(VLOOKUP($A86,'ADR Raw Data'!$B$6:$BE$49,'ADR Raw Data'!AY$1,FALSE))/100</f>
        <v>-7.9145785394271598E-2</v>
      </c>
      <c r="S87" s="91">
        <f>(VLOOKUP($A86,'ADR Raw Data'!$B$6:$BE$49,'ADR Raw Data'!BA$1,FALSE))/100</f>
        <v>-6.1709398222466294E-2</v>
      </c>
      <c r="T87" s="91">
        <f>(VLOOKUP($A86,'ADR Raw Data'!$B$6:$BE$49,'ADR Raw Data'!BB$1,FALSE))/100</f>
        <v>-6.9759964853596396E-2</v>
      </c>
      <c r="U87" s="90">
        <f>(VLOOKUP($A86,'ADR Raw Data'!$B$6:$BE$49,'ADR Raw Data'!BC$1,FALSE))/100</f>
        <v>-6.5683406492267893E-2</v>
      </c>
      <c r="V87" s="92">
        <f>(VLOOKUP($A86,'ADR Raw Data'!$B$6:$BE$49,'ADR Raw Data'!BE$1,FALSE))/100</f>
        <v>-6.913403632201981E-2</v>
      </c>
      <c r="X87" s="89">
        <f>(VLOOKUP($A86,'RevPAR Raw Data'!$B$6:$BE$49,'RevPAR Raw Data'!AT$1,FALSE))/100</f>
        <v>-7.5371051104735201E-2</v>
      </c>
      <c r="Y87" s="90">
        <f>(VLOOKUP($A86,'RevPAR Raw Data'!$B$6:$BE$49,'RevPAR Raw Data'!AU$1,FALSE))/100</f>
        <v>-0.14997265384765102</v>
      </c>
      <c r="Z87" s="90">
        <f>(VLOOKUP($A86,'RevPAR Raw Data'!$B$6:$BE$49,'RevPAR Raw Data'!AV$1,FALSE))/100</f>
        <v>-0.15426056298090798</v>
      </c>
      <c r="AA87" s="90">
        <f>(VLOOKUP($A86,'RevPAR Raw Data'!$B$6:$BE$49,'RevPAR Raw Data'!AW$1,FALSE))/100</f>
        <v>-0.13961386950770899</v>
      </c>
      <c r="AB87" s="90">
        <f>(VLOOKUP($A86,'RevPAR Raw Data'!$B$6:$BE$49,'RevPAR Raw Data'!AX$1,FALSE))/100</f>
        <v>-6.6377892477317693E-2</v>
      </c>
      <c r="AC87" s="90">
        <f>(VLOOKUP($A86,'RevPAR Raw Data'!$B$6:$BE$49,'RevPAR Raw Data'!AY$1,FALSE))/100</f>
        <v>-0.11794522735403901</v>
      </c>
      <c r="AD87" s="91">
        <f>(VLOOKUP($A86,'RevPAR Raw Data'!$B$6:$BE$49,'RevPAR Raw Data'!BA$1,FALSE))/100</f>
        <v>-1.4917860891643899E-2</v>
      </c>
      <c r="AE87" s="91">
        <f>(VLOOKUP($A86,'RevPAR Raw Data'!$B$6:$BE$49,'RevPAR Raw Data'!BB$1,FALSE))/100</f>
        <v>-3.9767710176325299E-2</v>
      </c>
      <c r="AF87" s="90">
        <f>(VLOOKUP($A86,'RevPAR Raw Data'!$B$6:$BE$49,'RevPAR Raw Data'!BC$1,FALSE))/100</f>
        <v>-2.73408202576613E-2</v>
      </c>
      <c r="AG87" s="92">
        <f>(VLOOKUP($A86,'RevPAR Raw Data'!$B$6:$BE$49,'RevPAR Raw Data'!BE$1,FALSE))/100</f>
        <v>-8.3468742822291386E-2</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Data'!AG$3,FALSE))/100</f>
        <v>0.545366795366795</v>
      </c>
      <c r="C89" s="118">
        <f>(VLOOKUP($A89,'Occupancy Raw Data'!$B$8:$BE$45,'Occupancy Raw Data'!AH$3,FALSE))/100</f>
        <v>0.61499648999648893</v>
      </c>
      <c r="D89" s="118">
        <f>(VLOOKUP($A89,'Occupancy Raw Data'!$B$8:$BE$45,'Occupancy Raw Data'!AI$3,FALSE))/100</f>
        <v>0.67049842049842001</v>
      </c>
      <c r="E89" s="118">
        <f>(VLOOKUP($A89,'Occupancy Raw Data'!$B$8:$BE$45,'Occupancy Raw Data'!AJ$3,FALSE))/100</f>
        <v>0.71301333801333799</v>
      </c>
      <c r="F89" s="118">
        <f>(VLOOKUP($A89,'Occupancy Raw Data'!$B$8:$BE$45,'Occupancy Raw Data'!AK$3,FALSE))/100</f>
        <v>0.723411723411723</v>
      </c>
      <c r="G89" s="119">
        <f>(VLOOKUP($A89,'Occupancy Raw Data'!$B$8:$BE$45,'Occupancy Raw Data'!AL$3,FALSE))/100</f>
        <v>0.65345735345735312</v>
      </c>
      <c r="H89" s="99">
        <f>(VLOOKUP($A89,'Occupancy Raw Data'!$B$8:$BE$45,'Occupancy Raw Data'!AN$3,FALSE))/100</f>
        <v>0.76210951210951194</v>
      </c>
      <c r="I89" s="99">
        <f>(VLOOKUP($A89,'Occupancy Raw Data'!$B$8:$BE$45,'Occupancy Raw Data'!AO$3,FALSE))/100</f>
        <v>0.74605124605124606</v>
      </c>
      <c r="J89" s="119">
        <f>(VLOOKUP($A89,'Occupancy Raw Data'!$B$8:$BE$45,'Occupancy Raw Data'!AP$3,FALSE))/100</f>
        <v>0.75408037908037895</v>
      </c>
      <c r="K89" s="120">
        <f>(VLOOKUP($A89,'Occupancy Raw Data'!$B$8:$BE$45,'Occupancy Raw Data'!AR$3,FALSE))/100</f>
        <v>0.68220678934964596</v>
      </c>
      <c r="M89" s="121">
        <f>VLOOKUP($A89,'ADR Raw Data'!$B$6:$BE$43,'ADR Raw Data'!AG$1,FALSE)</f>
        <v>104.45680003218</v>
      </c>
      <c r="N89" s="122">
        <f>VLOOKUP($A89,'ADR Raw Data'!$B$6:$BE$43,'ADR Raw Data'!AH$1,FALSE)</f>
        <v>112.11843965185101</v>
      </c>
      <c r="O89" s="122">
        <f>VLOOKUP($A89,'ADR Raw Data'!$B$6:$BE$43,'ADR Raw Data'!AI$1,FALSE)</f>
        <v>120.58063546656101</v>
      </c>
      <c r="P89" s="122">
        <f>VLOOKUP($A89,'ADR Raw Data'!$B$6:$BE$43,'ADR Raw Data'!AJ$1,FALSE)</f>
        <v>129.150012448464</v>
      </c>
      <c r="Q89" s="122">
        <f>VLOOKUP($A89,'ADR Raw Data'!$B$6:$BE$43,'ADR Raw Data'!AK$1,FALSE)</f>
        <v>129.626414058709</v>
      </c>
      <c r="R89" s="123">
        <f>VLOOKUP($A89,'ADR Raw Data'!$B$6:$BE$43,'ADR Raw Data'!AL$1,FALSE)</f>
        <v>120.16936981656499</v>
      </c>
      <c r="S89" s="122">
        <f>VLOOKUP($A89,'ADR Raw Data'!$B$6:$BE$43,'ADR Raw Data'!AN$1,FALSE)</f>
        <v>136.034791721358</v>
      </c>
      <c r="T89" s="122">
        <f>VLOOKUP($A89,'ADR Raw Data'!$B$6:$BE$43,'ADR Raw Data'!AO$1,FALSE)</f>
        <v>134.02084625382199</v>
      </c>
      <c r="U89" s="123">
        <f>VLOOKUP($A89,'ADR Raw Data'!$B$6:$BE$43,'ADR Raw Data'!AP$1,FALSE)</f>
        <v>135.03854081282299</v>
      </c>
      <c r="V89" s="124">
        <f>VLOOKUP($A89,'ADR Raw Data'!$B$6:$BE$43,'ADR Raw Data'!AR$1,FALSE)</f>
        <v>124.865285766523</v>
      </c>
      <c r="X89" s="121">
        <f>VLOOKUP($A89,'RevPAR Raw Data'!$B$6:$BE$43,'RevPAR Raw Data'!AG$1,FALSE)</f>
        <v>56.967270287820199</v>
      </c>
      <c r="Y89" s="122">
        <f>VLOOKUP($A89,'RevPAR Raw Data'!$B$6:$BE$43,'RevPAR Raw Data'!AH$1,FALSE)</f>
        <v>68.952446849771803</v>
      </c>
      <c r="Z89" s="122">
        <f>VLOOKUP($A89,'RevPAR Raw Data'!$B$6:$BE$43,'RevPAR Raw Data'!AI$1,FALSE)</f>
        <v>80.8491256230256</v>
      </c>
      <c r="AA89" s="122">
        <f>VLOOKUP($A89,'RevPAR Raw Data'!$B$6:$BE$43,'RevPAR Raw Data'!AJ$1,FALSE)</f>
        <v>92.085681480343894</v>
      </c>
      <c r="AB89" s="122">
        <f>VLOOKUP($A89,'RevPAR Raw Data'!$B$6:$BE$43,'RevPAR Raw Data'!AK$1,FALSE)</f>
        <v>93.773267593892498</v>
      </c>
      <c r="AC89" s="123">
        <f>VLOOKUP($A89,'RevPAR Raw Data'!$B$6:$BE$43,'RevPAR Raw Data'!AL$1,FALSE)</f>
        <v>78.525558366970799</v>
      </c>
      <c r="AD89" s="122">
        <f>VLOOKUP($A89,'RevPAR Raw Data'!$B$6:$BE$43,'RevPAR Raw Data'!AN$1,FALSE)</f>
        <v>103.673408748683</v>
      </c>
      <c r="AE89" s="122">
        <f>VLOOKUP($A89,'RevPAR Raw Data'!$B$6:$BE$43,'RevPAR Raw Data'!AO$1,FALSE)</f>
        <v>99.9864193445068</v>
      </c>
      <c r="AF89" s="123">
        <f>VLOOKUP($A89,'RevPAR Raw Data'!$B$6:$BE$43,'RevPAR Raw Data'!AP$1,FALSE)</f>
        <v>101.82991404659499</v>
      </c>
      <c r="AG89" s="124">
        <f>VLOOKUP($A89,'RevPAR Raw Data'!$B$6:$BE$43,'RevPAR Raw Data'!AR$1,FALSE)</f>
        <v>85.183945704006405</v>
      </c>
    </row>
    <row r="90" spans="1:33" x14ac:dyDescent="0.25">
      <c r="A90" s="101" t="s">
        <v>121</v>
      </c>
      <c r="B90" s="89">
        <f>(VLOOKUP($A89,'Occupancy Raw Data'!$B$8:$BE$51,'Occupancy Raw Data'!AT$3,FALSE))/100</f>
        <v>-4.37910590441212E-2</v>
      </c>
      <c r="C90" s="90">
        <f>(VLOOKUP($A89,'Occupancy Raw Data'!$B$8:$BE$51,'Occupancy Raw Data'!AU$3,FALSE))/100</f>
        <v>-3.0253560182893699E-2</v>
      </c>
      <c r="D90" s="90">
        <f>(VLOOKUP($A89,'Occupancy Raw Data'!$B$8:$BE$51,'Occupancy Raw Data'!AV$3,FALSE))/100</f>
        <v>-2.3700079934485897E-2</v>
      </c>
      <c r="E90" s="90">
        <f>(VLOOKUP($A89,'Occupancy Raw Data'!$B$8:$BE$51,'Occupancy Raw Data'!AW$3,FALSE))/100</f>
        <v>2.6515502130657998E-2</v>
      </c>
      <c r="F90" s="90">
        <f>(VLOOKUP($A89,'Occupancy Raw Data'!$B$8:$BE$51,'Occupancy Raw Data'!AX$3,FALSE))/100</f>
        <v>9.6799426535122794E-3</v>
      </c>
      <c r="G90" s="90">
        <f>(VLOOKUP($A89,'Occupancy Raw Data'!$B$8:$BE$51,'Occupancy Raw Data'!AY$3,FALSE))/100</f>
        <v>-1.0624426925217201E-2</v>
      </c>
      <c r="H90" s="91">
        <f>(VLOOKUP($A89,'Occupancy Raw Data'!$B$8:$BE$51,'Occupancy Raw Data'!BA$3,FALSE))/100</f>
        <v>-1.5628369808041699E-2</v>
      </c>
      <c r="I90" s="91">
        <f>(VLOOKUP($A89,'Occupancy Raw Data'!$B$8:$BE$51,'Occupancy Raw Data'!BB$3,FALSE))/100</f>
        <v>-2.6424725639220201E-2</v>
      </c>
      <c r="J90" s="90">
        <f>(VLOOKUP($A89,'Occupancy Raw Data'!$B$8:$BE$51,'Occupancy Raw Data'!BC$3,FALSE))/100</f>
        <v>-2.0998834757319701E-2</v>
      </c>
      <c r="K90" s="92">
        <f>(VLOOKUP($A89,'Occupancy Raw Data'!$B$8:$BE$51,'Occupancy Raw Data'!BE$3,FALSE))/100</f>
        <v>-1.3924502112192601E-2</v>
      </c>
      <c r="M90" s="89">
        <f>(VLOOKUP($A89,'ADR Raw Data'!$B$6:$BE$49,'ADR Raw Data'!AT$1,FALSE))/100</f>
        <v>-3.94990893736962E-2</v>
      </c>
      <c r="N90" s="90">
        <f>(VLOOKUP($A89,'ADR Raw Data'!$B$6:$BE$49,'ADR Raw Data'!AU$1,FALSE))/100</f>
        <v>-2.22205854357139E-3</v>
      </c>
      <c r="O90" s="90">
        <f>(VLOOKUP($A89,'ADR Raw Data'!$B$6:$BE$49,'ADR Raw Data'!AV$1,FALSE))/100</f>
        <v>-6.0335890259670798E-3</v>
      </c>
      <c r="P90" s="90">
        <f>(VLOOKUP($A89,'ADR Raw Data'!$B$6:$BE$49,'ADR Raw Data'!AW$1,FALSE))/100</f>
        <v>1.68319590459199E-2</v>
      </c>
      <c r="Q90" s="90">
        <f>(VLOOKUP($A89,'ADR Raw Data'!$B$6:$BE$49,'ADR Raw Data'!AX$1,FALSE))/100</f>
        <v>1.32876488229524E-2</v>
      </c>
      <c r="R90" s="90">
        <f>(VLOOKUP($A89,'ADR Raw Data'!$B$6:$BE$49,'ADR Raw Data'!AY$1,FALSE))/100</f>
        <v>9.1565030074195505E-4</v>
      </c>
      <c r="S90" s="91">
        <f>(VLOOKUP($A89,'ADR Raw Data'!$B$6:$BE$49,'ADR Raw Data'!BA$1,FALSE))/100</f>
        <v>-8.1380816463120592E-2</v>
      </c>
      <c r="T90" s="91">
        <f>(VLOOKUP($A89,'ADR Raw Data'!$B$6:$BE$49,'ADR Raw Data'!BB$1,FALSE))/100</f>
        <v>-6.0666961115557402E-2</v>
      </c>
      <c r="U90" s="90">
        <f>(VLOOKUP($A89,'ADR Raw Data'!$B$6:$BE$49,'ADR Raw Data'!BC$1,FALSE))/100</f>
        <v>-7.1231535768279397E-2</v>
      </c>
      <c r="V90" s="92">
        <f>(VLOOKUP($A89,'ADR Raw Data'!$B$6:$BE$49,'ADR Raw Data'!BE$1,FALSE))/100</f>
        <v>-2.5393802959964299E-2</v>
      </c>
      <c r="X90" s="89">
        <f>(VLOOKUP($A89,'RevPAR Raw Data'!$B$6:$BE$49,'RevPAR Raw Data'!AT$1,FALSE))/100</f>
        <v>-8.1560441462864897E-2</v>
      </c>
      <c r="Y90" s="90">
        <f>(VLOOKUP($A89,'RevPAR Raw Data'!$B$6:$BE$49,'RevPAR Raw Data'!AU$1,FALSE))/100</f>
        <v>-3.2408393544587202E-2</v>
      </c>
      <c r="Z90" s="90">
        <f>(VLOOKUP($A89,'RevPAR Raw Data'!$B$6:$BE$49,'RevPAR Raw Data'!AV$1,FALSE))/100</f>
        <v>-2.9590672418245697E-2</v>
      </c>
      <c r="AA90" s="90">
        <f>(VLOOKUP($A89,'RevPAR Raw Data'!$B$6:$BE$49,'RevPAR Raw Data'!AW$1,FALSE))/100</f>
        <v>4.3793769022523195E-2</v>
      </c>
      <c r="AB90" s="90">
        <f>(VLOOKUP($A89,'RevPAR Raw Data'!$B$6:$BE$49,'RevPAR Raw Data'!AX$1,FALSE))/100</f>
        <v>2.3096215155070897E-2</v>
      </c>
      <c r="AC90" s="90">
        <f>(VLOOKUP($A89,'RevPAR Raw Data'!$B$6:$BE$49,'RevPAR Raw Data'!AY$1,FALSE))/100</f>
        <v>-9.7185048841845409E-3</v>
      </c>
      <c r="AD90" s="91">
        <f>(VLOOKUP($A89,'RevPAR Raw Data'!$B$6:$BE$49,'RevPAR Raw Data'!BA$1,FALSE))/100</f>
        <v>-9.5737336776196391E-2</v>
      </c>
      <c r="AE90" s="91">
        <f>(VLOOKUP($A89,'RevPAR Raw Data'!$B$6:$BE$49,'RevPAR Raw Data'!BB$1,FALSE))/100</f>
        <v>-8.5488578951933694E-2</v>
      </c>
      <c r="AF90" s="90">
        <f>(VLOOKUP($A89,'RevPAR Raw Data'!$B$6:$BE$49,'RevPAR Raw Data'!BC$1,FALSE))/100</f>
        <v>-9.0734591276491E-2</v>
      </c>
      <c r="AG90" s="92">
        <f>(VLOOKUP($A89,'RevPAR Raw Data'!$B$6:$BE$49,'RevPAR Raw Data'!BE$1,FALSE))/100</f>
        <v>-3.8964709009204304E-2</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Data'!AG$3,FALSE))/100</f>
        <v>0.49994100991033497</v>
      </c>
      <c r="C92" s="118">
        <f>(VLOOKUP($A92,'Occupancy Raw Data'!$B$8:$BE$45,'Occupancy Raw Data'!AH$3,FALSE))/100</f>
        <v>0.57269545383042297</v>
      </c>
      <c r="D92" s="118">
        <f>(VLOOKUP($A92,'Occupancy Raw Data'!$B$8:$BE$45,'Occupancy Raw Data'!AI$3,FALSE))/100</f>
        <v>0.63201982067012696</v>
      </c>
      <c r="E92" s="118">
        <f>(VLOOKUP($A92,'Occupancy Raw Data'!$B$8:$BE$45,'Occupancy Raw Data'!AJ$3,FALSE))/100</f>
        <v>0.63375019663363197</v>
      </c>
      <c r="F92" s="118">
        <f>(VLOOKUP($A92,'Occupancy Raw Data'!$B$8:$BE$45,'Occupancy Raw Data'!AK$3,FALSE))/100</f>
        <v>0.61585653610193392</v>
      </c>
      <c r="G92" s="119">
        <f>(VLOOKUP($A92,'Occupancy Raw Data'!$B$8:$BE$45,'Occupancy Raw Data'!AL$3,FALSE))/100</f>
        <v>0.59085260342929002</v>
      </c>
      <c r="H92" s="99">
        <f>(VLOOKUP($A92,'Occupancy Raw Data'!$B$8:$BE$45,'Occupancy Raw Data'!AN$3,FALSE))/100</f>
        <v>0.77164936290703101</v>
      </c>
      <c r="I92" s="99">
        <f>(VLOOKUP($A92,'Occupancy Raw Data'!$B$8:$BE$45,'Occupancy Raw Data'!AO$3,FALSE))/100</f>
        <v>0.806079911908132</v>
      </c>
      <c r="J92" s="119">
        <f>(VLOOKUP($A92,'Occupancy Raw Data'!$B$8:$BE$45,'Occupancy Raw Data'!AP$3,FALSE))/100</f>
        <v>0.78886463740758206</v>
      </c>
      <c r="K92" s="120">
        <f>(VLOOKUP($A92,'Occupancy Raw Data'!$B$8:$BE$45,'Occupancy Raw Data'!AR$3,FALSE))/100</f>
        <v>0.64742747028023107</v>
      </c>
      <c r="M92" s="121">
        <f>VLOOKUP($A92,'ADR Raw Data'!$B$6:$BE$43,'ADR Raw Data'!AG$1,FALSE)</f>
        <v>124.933068586037</v>
      </c>
      <c r="N92" s="122">
        <f>VLOOKUP($A92,'ADR Raw Data'!$B$6:$BE$43,'ADR Raw Data'!AH$1,FALSE)</f>
        <v>128.18376284635099</v>
      </c>
      <c r="O92" s="122">
        <f>VLOOKUP($A92,'ADR Raw Data'!$B$6:$BE$43,'ADR Raw Data'!AI$1,FALSE)</f>
        <v>134.81347229170501</v>
      </c>
      <c r="P92" s="122">
        <f>VLOOKUP($A92,'ADR Raw Data'!$B$6:$BE$43,'ADR Raw Data'!AJ$1,FALSE)</f>
        <v>131.95524757368901</v>
      </c>
      <c r="Q92" s="122">
        <f>VLOOKUP($A92,'ADR Raw Data'!$B$6:$BE$43,'ADR Raw Data'!AK$1,FALSE)</f>
        <v>131.469805181992</v>
      </c>
      <c r="R92" s="123">
        <f>VLOOKUP($A92,'ADR Raw Data'!$B$6:$BE$43,'ADR Raw Data'!AL$1,FALSE)</f>
        <v>130.54606511960699</v>
      </c>
      <c r="S92" s="122">
        <f>VLOOKUP($A92,'ADR Raw Data'!$B$6:$BE$43,'ADR Raw Data'!AN$1,FALSE)</f>
        <v>174.571240244119</v>
      </c>
      <c r="T92" s="122">
        <f>VLOOKUP($A92,'ADR Raw Data'!$B$6:$BE$43,'ADR Raw Data'!AO$1,FALSE)</f>
        <v>179.71940307361999</v>
      </c>
      <c r="U92" s="123">
        <f>VLOOKUP($A92,'ADR Raw Data'!$B$6:$BE$43,'ADR Raw Data'!AP$1,FALSE)</f>
        <v>177.20149545097601</v>
      </c>
      <c r="V92" s="124">
        <f>VLOOKUP($A92,'ADR Raw Data'!$B$6:$BE$43,'ADR Raw Data'!AR$1,FALSE)</f>
        <v>146.78829006634001</v>
      </c>
      <c r="X92" s="121">
        <f>VLOOKUP($A92,'RevPAR Raw Data'!$B$6:$BE$43,'RevPAR Raw Data'!AG$1,FALSE)</f>
        <v>62.459164480100597</v>
      </c>
      <c r="Y92" s="122">
        <f>VLOOKUP($A92,'RevPAR Raw Data'!$B$6:$BE$43,'RevPAR Raw Data'!AH$1,FALSE)</f>
        <v>73.410258236982799</v>
      </c>
      <c r="Z92" s="122">
        <f>VLOOKUP($A92,'RevPAR Raw Data'!$B$6:$BE$43,'RevPAR Raw Data'!AI$1,FALSE)</f>
        <v>85.204786581720896</v>
      </c>
      <c r="AA92" s="122">
        <f>VLOOKUP($A92,'RevPAR Raw Data'!$B$6:$BE$43,'RevPAR Raw Data'!AJ$1,FALSE)</f>
        <v>83.626664096664996</v>
      </c>
      <c r="AB92" s="122">
        <f>VLOOKUP($A92,'RevPAR Raw Data'!$B$6:$BE$43,'RevPAR Raw Data'!AK$1,FALSE)</f>
        <v>80.966538821377995</v>
      </c>
      <c r="AC92" s="123">
        <f>VLOOKUP($A92,'RevPAR Raw Data'!$B$6:$BE$43,'RevPAR Raw Data'!AL$1,FALSE)</f>
        <v>77.133482443369502</v>
      </c>
      <c r="AD92" s="122">
        <f>VLOOKUP($A92,'RevPAR Raw Data'!$B$6:$BE$43,'RevPAR Raw Data'!AN$1,FALSE)</f>
        <v>134.70778631626499</v>
      </c>
      <c r="AE92" s="122">
        <f>VLOOKUP($A92,'RevPAR Raw Data'!$B$6:$BE$43,'RevPAR Raw Data'!AO$1,FALSE)</f>
        <v>144.86820059776599</v>
      </c>
      <c r="AF92" s="123">
        <f>VLOOKUP($A92,'RevPAR Raw Data'!$B$6:$BE$43,'RevPAR Raw Data'!AP$1,FALSE)</f>
        <v>139.78799345701501</v>
      </c>
      <c r="AG92" s="124">
        <f>VLOOKUP($A92,'RevPAR Raw Data'!$B$6:$BE$43,'RevPAR Raw Data'!AR$1,FALSE)</f>
        <v>95.034771304411294</v>
      </c>
    </row>
    <row r="93" spans="1:33" x14ac:dyDescent="0.25">
      <c r="A93" s="101" t="s">
        <v>121</v>
      </c>
      <c r="B93" s="89">
        <f>(VLOOKUP($A92,'Occupancy Raw Data'!$B$8:$BE$51,'Occupancy Raw Data'!AT$3,FALSE))/100</f>
        <v>4.18167834304492E-2</v>
      </c>
      <c r="C93" s="90">
        <f>(VLOOKUP($A92,'Occupancy Raw Data'!$B$8:$BE$51,'Occupancy Raw Data'!AU$3,FALSE))/100</f>
        <v>8.9991571873412196E-2</v>
      </c>
      <c r="D93" s="90">
        <f>(VLOOKUP($A92,'Occupancy Raw Data'!$B$8:$BE$51,'Occupancy Raw Data'!AV$3,FALSE))/100</f>
        <v>0.11235838236175801</v>
      </c>
      <c r="E93" s="90">
        <f>(VLOOKUP($A92,'Occupancy Raw Data'!$B$8:$BE$51,'Occupancy Raw Data'!AW$3,FALSE))/100</f>
        <v>6.97057459102709E-2</v>
      </c>
      <c r="F93" s="90">
        <f>(VLOOKUP($A92,'Occupancy Raw Data'!$B$8:$BE$51,'Occupancy Raw Data'!AX$3,FALSE))/100</f>
        <v>5.7382384409566797E-3</v>
      </c>
      <c r="G93" s="90">
        <f>(VLOOKUP($A92,'Occupancy Raw Data'!$B$8:$BE$51,'Occupancy Raw Data'!AY$3,FALSE))/100</f>
        <v>6.3349101659697399E-2</v>
      </c>
      <c r="H93" s="91">
        <f>(VLOOKUP($A92,'Occupancy Raw Data'!$B$8:$BE$51,'Occupancy Raw Data'!BA$3,FALSE))/100</f>
        <v>2.1637251748887996E-2</v>
      </c>
      <c r="I93" s="91">
        <f>(VLOOKUP($A92,'Occupancy Raw Data'!$B$8:$BE$51,'Occupancy Raw Data'!BB$3,FALSE))/100</f>
        <v>2.7800368832342503E-2</v>
      </c>
      <c r="J93" s="90">
        <f>(VLOOKUP($A92,'Occupancy Raw Data'!$B$8:$BE$51,'Occupancy Raw Data'!BC$3,FALSE))/100</f>
        <v>2.4776795549768398E-2</v>
      </c>
      <c r="K93" s="92">
        <f>(VLOOKUP($A92,'Occupancy Raw Data'!$B$8:$BE$51,'Occupancy Raw Data'!BE$3,FALSE))/100</f>
        <v>4.9595651252695001E-2</v>
      </c>
      <c r="M93" s="89">
        <f>(VLOOKUP($A92,'ADR Raw Data'!$B$6:$BE$49,'ADR Raw Data'!AT$1,FALSE))/100</f>
        <v>6.66582175401811E-2</v>
      </c>
      <c r="N93" s="90">
        <f>(VLOOKUP($A92,'ADR Raw Data'!$B$6:$BE$49,'ADR Raw Data'!AU$1,FALSE))/100</f>
        <v>0.10168235648466201</v>
      </c>
      <c r="O93" s="90">
        <f>(VLOOKUP($A92,'ADR Raw Data'!$B$6:$BE$49,'ADR Raw Data'!AV$1,FALSE))/100</f>
        <v>0.12693430752346602</v>
      </c>
      <c r="P93" s="90">
        <f>(VLOOKUP($A92,'ADR Raw Data'!$B$6:$BE$49,'ADR Raw Data'!AW$1,FALSE))/100</f>
        <v>6.9160322691342507E-2</v>
      </c>
      <c r="Q93" s="90">
        <f>(VLOOKUP($A92,'ADR Raw Data'!$B$6:$BE$49,'ADR Raw Data'!AX$1,FALSE))/100</f>
        <v>3.8349819509206601E-2</v>
      </c>
      <c r="R93" s="90">
        <f>(VLOOKUP($A92,'ADR Raw Data'!$B$6:$BE$49,'ADR Raw Data'!AY$1,FALSE))/100</f>
        <v>7.9564022141440302E-2</v>
      </c>
      <c r="S93" s="91">
        <f>(VLOOKUP($A92,'ADR Raw Data'!$B$6:$BE$49,'ADR Raw Data'!BA$1,FALSE))/100</f>
        <v>2.1512949849847297E-2</v>
      </c>
      <c r="T93" s="91">
        <f>(VLOOKUP($A92,'ADR Raw Data'!$B$6:$BE$49,'ADR Raw Data'!BB$1,FALSE))/100</f>
        <v>2.6480673858797397E-2</v>
      </c>
      <c r="U93" s="90">
        <f>(VLOOKUP($A92,'ADR Raw Data'!$B$6:$BE$49,'ADR Raw Data'!BC$1,FALSE))/100</f>
        <v>2.41183207051817E-2</v>
      </c>
      <c r="V93" s="92">
        <f>(VLOOKUP($A92,'ADR Raw Data'!$B$6:$BE$49,'ADR Raw Data'!BE$1,FALSE))/100</f>
        <v>5.2223274861251799E-2</v>
      </c>
      <c r="X93" s="89">
        <f>(VLOOKUP($A92,'RevPAR Raw Data'!$B$6:$BE$49,'RevPAR Raw Data'!AT$1,FALSE))/100</f>
        <v>0.11126243321736701</v>
      </c>
      <c r="Y93" s="90">
        <f>(VLOOKUP($A92,'RevPAR Raw Data'!$B$6:$BE$49,'RevPAR Raw Data'!AU$1,FALSE))/100</f>
        <v>0.20082448344992201</v>
      </c>
      <c r="Z93" s="90">
        <f>(VLOOKUP($A92,'RevPAR Raw Data'!$B$6:$BE$49,'RevPAR Raw Data'!AV$1,FALSE))/100</f>
        <v>0.25355482334477097</v>
      </c>
      <c r="AA93" s="90">
        <f>(VLOOKUP($A92,'RevPAR Raw Data'!$B$6:$BE$49,'RevPAR Raw Data'!AW$1,FALSE))/100</f>
        <v>0.14368694048220798</v>
      </c>
      <c r="AB93" s="90">
        <f>(VLOOKUP($A92,'RevPAR Raw Data'!$B$6:$BE$49,'RevPAR Raw Data'!AX$1,FALSE))/100</f>
        <v>4.4308118358674806E-2</v>
      </c>
      <c r="AC93" s="90">
        <f>(VLOOKUP($A92,'RevPAR Raw Data'!$B$6:$BE$49,'RevPAR Raw Data'!AY$1,FALSE))/100</f>
        <v>0.14795343312823001</v>
      </c>
      <c r="AD93" s="91">
        <f>(VLOOKUP($A92,'RevPAR Raw Data'!$B$6:$BE$49,'RevPAR Raw Data'!BA$1,FALSE))/100</f>
        <v>4.3615682710497705E-2</v>
      </c>
      <c r="AE93" s="91">
        <f>(VLOOKUP($A92,'RevPAR Raw Data'!$B$6:$BE$49,'RevPAR Raw Data'!BB$1,FALSE))/100</f>
        <v>5.5017215191343401E-2</v>
      </c>
      <c r="AF93" s="90">
        <f>(VLOOKUP($A92,'RevPAR Raw Data'!$B$6:$BE$49,'RevPAR Raw Data'!BC$1,FALSE))/100</f>
        <v>4.9492690956066197E-2</v>
      </c>
      <c r="AG93" s="92">
        <f>(VLOOKUP($A92,'RevPAR Raw Data'!$B$6:$BE$49,'RevPAR Raw Data'!BE$1,FALSE))/100</f>
        <v>0.10440897344123901</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Data'!AG$3,FALSE))/100</f>
        <v>0.44967661034846801</v>
      </c>
      <c r="C95" s="118">
        <f>(VLOOKUP($A95,'Occupancy Raw Data'!$B$8:$BE$45,'Occupancy Raw Data'!AH$3,FALSE))/100</f>
        <v>0.51253959873284005</v>
      </c>
      <c r="D95" s="118">
        <f>(VLOOKUP($A95,'Occupancy Raw Data'!$B$8:$BE$45,'Occupancy Raw Data'!AI$3,FALSE))/100</f>
        <v>0.53181098204857402</v>
      </c>
      <c r="E95" s="118">
        <f>(VLOOKUP($A95,'Occupancy Raw Data'!$B$8:$BE$45,'Occupancy Raw Data'!AJ$3,FALSE))/100</f>
        <v>0.55817713833157301</v>
      </c>
      <c r="F95" s="118">
        <f>(VLOOKUP($A95,'Occupancy Raw Data'!$B$8:$BE$45,'Occupancy Raw Data'!AK$3,FALSE))/100</f>
        <v>0.597791072250345</v>
      </c>
      <c r="G95" s="119">
        <f>(VLOOKUP($A95,'Occupancy Raw Data'!$B$8:$BE$45,'Occupancy Raw Data'!AL$3,FALSE))/100</f>
        <v>0.53005183397301403</v>
      </c>
      <c r="H95" s="99">
        <f>(VLOOKUP($A95,'Occupancy Raw Data'!$B$8:$BE$45,'Occupancy Raw Data'!AN$3,FALSE))/100</f>
        <v>0.70445730063769607</v>
      </c>
      <c r="I95" s="99">
        <f>(VLOOKUP($A95,'Occupancy Raw Data'!$B$8:$BE$45,'Occupancy Raw Data'!AO$3,FALSE))/100</f>
        <v>0.685129182828216</v>
      </c>
      <c r="J95" s="119">
        <f>(VLOOKUP($A95,'Occupancy Raw Data'!$B$8:$BE$45,'Occupancy Raw Data'!AP$3,FALSE))/100</f>
        <v>0.69479324173295598</v>
      </c>
      <c r="K95" s="120">
        <f>(VLOOKUP($A95,'Occupancy Raw Data'!$B$8:$BE$45,'Occupancy Raw Data'!AR$3,FALSE))/100</f>
        <v>0.57722536497209098</v>
      </c>
      <c r="M95" s="121">
        <f>VLOOKUP($A95,'ADR Raw Data'!$B$6:$BE$43,'ADR Raw Data'!AG$1,FALSE)</f>
        <v>136.053430689073</v>
      </c>
      <c r="N95" s="122">
        <f>VLOOKUP($A95,'ADR Raw Data'!$B$6:$BE$43,'ADR Raw Data'!AH$1,FALSE)</f>
        <v>140.41963559103701</v>
      </c>
      <c r="O95" s="122">
        <f>VLOOKUP($A95,'ADR Raw Data'!$B$6:$BE$43,'ADR Raw Data'!AI$1,FALSE)</f>
        <v>143.91942603623701</v>
      </c>
      <c r="P95" s="122">
        <f>VLOOKUP($A95,'ADR Raw Data'!$B$6:$BE$43,'ADR Raw Data'!AJ$1,FALSE)</f>
        <v>144.263452556902</v>
      </c>
      <c r="Q95" s="122">
        <f>VLOOKUP($A95,'ADR Raw Data'!$B$6:$BE$43,'ADR Raw Data'!AK$1,FALSE)</f>
        <v>149.51846090399201</v>
      </c>
      <c r="R95" s="123">
        <f>VLOOKUP($A95,'ADR Raw Data'!$B$6:$BE$43,'ADR Raw Data'!AL$1,FALSE)</f>
        <v>143.24876057529599</v>
      </c>
      <c r="S95" s="122">
        <f>VLOOKUP($A95,'ADR Raw Data'!$B$6:$BE$43,'ADR Raw Data'!AN$1,FALSE)</f>
        <v>178.732977462554</v>
      </c>
      <c r="T95" s="122">
        <f>VLOOKUP($A95,'ADR Raw Data'!$B$6:$BE$43,'ADR Raw Data'!AO$1,FALSE)</f>
        <v>184.45607446144899</v>
      </c>
      <c r="U95" s="123">
        <f>VLOOKUP($A95,'ADR Raw Data'!$B$6:$BE$43,'ADR Raw Data'!AP$1,FALSE)</f>
        <v>181.55472394379501</v>
      </c>
      <c r="V95" s="124">
        <f>VLOOKUP($A95,'ADR Raw Data'!$B$6:$BE$43,'ADR Raw Data'!AR$1,FALSE)</f>
        <v>156.45174708520099</v>
      </c>
      <c r="X95" s="121">
        <f>VLOOKUP($A95,'RevPAR Raw Data'!$B$6:$BE$43,'RevPAR Raw Data'!AG$1,FALSE)</f>
        <v>61.1800455385427</v>
      </c>
      <c r="Y95" s="122">
        <f>VLOOKUP($A95,'RevPAR Raw Data'!$B$6:$BE$43,'RevPAR Raw Data'!AH$1,FALSE)</f>
        <v>71.970623680042195</v>
      </c>
      <c r="Z95" s="122">
        <f>VLOOKUP($A95,'RevPAR Raw Data'!$B$6:$BE$43,'RevPAR Raw Data'!AI$1,FALSE)</f>
        <v>76.537931296198494</v>
      </c>
      <c r="AA95" s="122">
        <f>VLOOKUP($A95,'RevPAR Raw Data'!$B$6:$BE$43,'RevPAR Raw Data'!AJ$1,FALSE)</f>
        <v>80.524561114044303</v>
      </c>
      <c r="AB95" s="122">
        <f>VLOOKUP($A95,'RevPAR Raw Data'!$B$6:$BE$43,'RevPAR Raw Data'!AK$1,FALSE)</f>
        <v>89.380801065018701</v>
      </c>
      <c r="AC95" s="123">
        <f>VLOOKUP($A95,'RevPAR Raw Data'!$B$6:$BE$43,'RevPAR Raw Data'!AL$1,FALSE)</f>
        <v>75.929268257296897</v>
      </c>
      <c r="AD95" s="122">
        <f>VLOOKUP($A95,'RevPAR Raw Data'!$B$6:$BE$43,'RevPAR Raw Data'!AN$1,FALSE)</f>
        <v>125.90975083820901</v>
      </c>
      <c r="AE95" s="122">
        <f>VLOOKUP($A95,'RevPAR Raw Data'!$B$6:$BE$43,'RevPAR Raw Data'!AO$1,FALSE)</f>
        <v>126.37623956347301</v>
      </c>
      <c r="AF95" s="123">
        <f>VLOOKUP($A95,'RevPAR Raw Data'!$B$6:$BE$43,'RevPAR Raw Data'!AP$1,FALSE)</f>
        <v>126.142995200841</v>
      </c>
      <c r="AG95" s="124">
        <f>VLOOKUP($A95,'RevPAR Raw Data'!$B$6:$BE$43,'RevPAR Raw Data'!AR$1,FALSE)</f>
        <v>90.307916811776906</v>
      </c>
    </row>
    <row r="96" spans="1:33" x14ac:dyDescent="0.25">
      <c r="A96" s="101" t="s">
        <v>121</v>
      </c>
      <c r="B96" s="89">
        <f>(VLOOKUP($A95,'Occupancy Raw Data'!$B$8:$BE$51,'Occupancy Raw Data'!AT$3,FALSE))/100</f>
        <v>9.6037423213368001E-2</v>
      </c>
      <c r="C96" s="90">
        <f>(VLOOKUP($A95,'Occupancy Raw Data'!$B$8:$BE$51,'Occupancy Raw Data'!AU$3,FALSE))/100</f>
        <v>0.243802917277503</v>
      </c>
      <c r="D96" s="90">
        <f>(VLOOKUP($A95,'Occupancy Raw Data'!$B$8:$BE$51,'Occupancy Raw Data'!AV$3,FALSE))/100</f>
        <v>0.19915469721865497</v>
      </c>
      <c r="E96" s="90">
        <f>(VLOOKUP($A95,'Occupancy Raw Data'!$B$8:$BE$51,'Occupancy Raw Data'!AW$3,FALSE))/100</f>
        <v>0.16699003539802099</v>
      </c>
      <c r="F96" s="90">
        <f>(VLOOKUP($A95,'Occupancy Raw Data'!$B$8:$BE$51,'Occupancy Raw Data'!AX$3,FALSE))/100</f>
        <v>9.2352019132417293E-2</v>
      </c>
      <c r="G96" s="90">
        <f>(VLOOKUP($A95,'Occupancy Raw Data'!$B$8:$BE$51,'Occupancy Raw Data'!AY$3,FALSE))/100</f>
        <v>0.15661435531705301</v>
      </c>
      <c r="H96" s="91">
        <f>(VLOOKUP($A95,'Occupancy Raw Data'!$B$8:$BE$51,'Occupancy Raw Data'!BA$3,FALSE))/100</f>
        <v>9.9556721471196295E-3</v>
      </c>
      <c r="I96" s="91">
        <f>(VLOOKUP($A95,'Occupancy Raw Data'!$B$8:$BE$51,'Occupancy Raw Data'!BB$3,FALSE))/100</f>
        <v>-2.1884152703433898E-2</v>
      </c>
      <c r="J96" s="90">
        <f>(VLOOKUP($A95,'Occupancy Raw Data'!$B$8:$BE$51,'Occupancy Raw Data'!BC$3,FALSE))/100</f>
        <v>-5.9977778493915E-3</v>
      </c>
      <c r="K96" s="92">
        <f>(VLOOKUP($A95,'Occupancy Raw Data'!$B$8:$BE$51,'Occupancy Raw Data'!BE$3,FALSE))/100</f>
        <v>9.5195881707095198E-2</v>
      </c>
      <c r="M96" s="89">
        <f>(VLOOKUP($A95,'ADR Raw Data'!$B$6:$BE$49,'ADR Raw Data'!AT$1,FALSE))/100</f>
        <v>0.12645119088734</v>
      </c>
      <c r="N96" s="90">
        <f>(VLOOKUP($A95,'ADR Raw Data'!$B$6:$BE$49,'ADR Raw Data'!AU$1,FALSE))/100</f>
        <v>0.25201931838899599</v>
      </c>
      <c r="O96" s="90">
        <f>(VLOOKUP($A95,'ADR Raw Data'!$B$6:$BE$49,'ADR Raw Data'!AV$1,FALSE))/100</f>
        <v>0.24585407906276602</v>
      </c>
      <c r="P96" s="90">
        <f>(VLOOKUP($A95,'ADR Raw Data'!$B$6:$BE$49,'ADR Raw Data'!AW$1,FALSE))/100</f>
        <v>0.213971411919122</v>
      </c>
      <c r="Q96" s="90">
        <f>(VLOOKUP($A95,'ADR Raw Data'!$B$6:$BE$49,'ADR Raw Data'!AX$1,FALSE))/100</f>
        <v>0.18252148173313301</v>
      </c>
      <c r="R96" s="90">
        <f>(VLOOKUP($A95,'ADR Raw Data'!$B$6:$BE$49,'ADR Raw Data'!AY$1,FALSE))/100</f>
        <v>0.20218808362745899</v>
      </c>
      <c r="S96" s="91">
        <f>(VLOOKUP($A95,'ADR Raw Data'!$B$6:$BE$49,'ADR Raw Data'!BA$1,FALSE))/100</f>
        <v>0.113817415364622</v>
      </c>
      <c r="T96" s="91">
        <f>(VLOOKUP($A95,'ADR Raw Data'!$B$6:$BE$49,'ADR Raw Data'!BB$1,FALSE))/100</f>
        <v>9.8514051134641109E-2</v>
      </c>
      <c r="U96" s="90">
        <f>(VLOOKUP($A95,'ADR Raw Data'!$B$6:$BE$49,'ADR Raw Data'!BC$1,FALSE))/100</f>
        <v>0.105697024753893</v>
      </c>
      <c r="V96" s="92">
        <f>(VLOOKUP($A95,'ADR Raw Data'!$B$6:$BE$49,'ADR Raw Data'!BE$1,FALSE))/100</f>
        <v>0.14848702265079899</v>
      </c>
      <c r="X96" s="89">
        <f>(VLOOKUP($A95,'RevPAR Raw Data'!$B$6:$BE$49,'RevPAR Raw Data'!AT$1,FALSE))/100</f>
        <v>0.234632660635789</v>
      </c>
      <c r="Y96" s="90">
        <f>(VLOOKUP($A95,'RevPAR Raw Data'!$B$6:$BE$49,'RevPAR Raw Data'!AU$1,FALSE))/100</f>
        <v>0.55726528070002501</v>
      </c>
      <c r="Z96" s="90">
        <f>(VLOOKUP($A95,'RevPAR Raw Data'!$B$6:$BE$49,'RevPAR Raw Data'!AV$1,FALSE))/100</f>
        <v>0.49397177095713801</v>
      </c>
      <c r="AA96" s="90">
        <f>(VLOOKUP($A95,'RevPAR Raw Data'!$B$6:$BE$49,'RevPAR Raw Data'!AW$1,FALSE))/100</f>
        <v>0.41669254096768199</v>
      </c>
      <c r="AB96" s="90">
        <f>(VLOOKUP($A95,'RevPAR Raw Data'!$B$6:$BE$49,'RevPAR Raw Data'!AX$1,FALSE))/100</f>
        <v>0.29172972823864601</v>
      </c>
      <c r="AC96" s="90">
        <f>(VLOOKUP($A95,'RevPAR Raw Data'!$B$6:$BE$49,'RevPAR Raw Data'!AY$1,FALSE))/100</f>
        <v>0.39046799531461801</v>
      </c>
      <c r="AD96" s="91">
        <f>(VLOOKUP($A95,'RevPAR Raw Data'!$B$6:$BE$49,'RevPAR Raw Data'!BA$1,FALSE))/100</f>
        <v>0.124906216383744</v>
      </c>
      <c r="AE96" s="91">
        <f>(VLOOKUP($A95,'RevPAR Raw Data'!$B$6:$BE$49,'RevPAR Raw Data'!BB$1,FALSE))/100</f>
        <v>7.4474001892742794E-2</v>
      </c>
      <c r="AF96" s="90">
        <f>(VLOOKUP($A95,'RevPAR Raw Data'!$B$6:$BE$49,'RevPAR Raw Data'!BC$1,FALSE))/100</f>
        <v>9.9065299630686693E-2</v>
      </c>
      <c r="AG96" s="92">
        <f>(VLOOKUP($A95,'RevPAR Raw Data'!$B$6:$BE$49,'RevPAR Raw Data'!BE$1,FALSE))/100</f>
        <v>0.25781825740119801</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Data'!AG$3,FALSE))/100</f>
        <v>0.45118229929061998</v>
      </c>
      <c r="C98" s="118">
        <f>(VLOOKUP($A98,'Occupancy Raw Data'!$B$8:$BE$45,'Occupancy Raw Data'!AH$3,FALSE))/100</f>
        <v>0.56194122283526604</v>
      </c>
      <c r="D98" s="118">
        <f>(VLOOKUP($A98,'Occupancy Raw Data'!$B$8:$BE$45,'Occupancy Raw Data'!AI$3,FALSE))/100</f>
        <v>0.61394550163269901</v>
      </c>
      <c r="E98" s="118">
        <f>(VLOOKUP($A98,'Occupancy Raw Data'!$B$8:$BE$45,'Occupancy Raw Data'!AJ$3,FALSE))/100</f>
        <v>0.61329242202454604</v>
      </c>
      <c r="F98" s="118">
        <f>(VLOOKUP($A98,'Occupancy Raw Data'!$B$8:$BE$45,'Occupancy Raw Data'!AK$3,FALSE))/100</f>
        <v>0.61394028004273704</v>
      </c>
      <c r="G98" s="119">
        <f>(VLOOKUP($A98,'Occupancy Raw Data'!$B$8:$BE$45,'Occupancy Raw Data'!AL$3,FALSE))/100</f>
        <v>0.570870529432292</v>
      </c>
      <c r="H98" s="99">
        <f>(VLOOKUP($A98,'Occupancy Raw Data'!$B$8:$BE$45,'Occupancy Raw Data'!AN$3,FALSE))/100</f>
        <v>0.71263003992577101</v>
      </c>
      <c r="I98" s="99">
        <f>(VLOOKUP($A98,'Occupancy Raw Data'!$B$8:$BE$45,'Occupancy Raw Data'!AO$3,FALSE))/100</f>
        <v>0.69247596018669499</v>
      </c>
      <c r="J98" s="119">
        <f>(VLOOKUP($A98,'Occupancy Raw Data'!$B$8:$BE$45,'Occupancy Raw Data'!AP$3,FALSE))/100</f>
        <v>0.702553000056233</v>
      </c>
      <c r="K98" s="120">
        <f>(VLOOKUP($A98,'Occupancy Raw Data'!$B$8:$BE$45,'Occupancy Raw Data'!AR$3,FALSE))/100</f>
        <v>0.60851949805863403</v>
      </c>
      <c r="M98" s="121">
        <f>VLOOKUP($A98,'ADR Raw Data'!$B$6:$BE$43,'ADR Raw Data'!AG$1,FALSE)</f>
        <v>106.43233381998699</v>
      </c>
      <c r="N98" s="122">
        <f>VLOOKUP($A98,'ADR Raw Data'!$B$6:$BE$43,'ADR Raw Data'!AH$1,FALSE)</f>
        <v>110.911556927022</v>
      </c>
      <c r="O98" s="122">
        <f>VLOOKUP($A98,'ADR Raw Data'!$B$6:$BE$43,'ADR Raw Data'!AI$1,FALSE)</f>
        <v>114.005871397261</v>
      </c>
      <c r="P98" s="122">
        <f>VLOOKUP($A98,'ADR Raw Data'!$B$6:$BE$43,'ADR Raw Data'!AJ$1,FALSE)</f>
        <v>112.372046211891</v>
      </c>
      <c r="Q98" s="122">
        <f>VLOOKUP($A98,'ADR Raw Data'!$B$6:$BE$43,'ADR Raw Data'!AK$1,FALSE)</f>
        <v>118.180256372679</v>
      </c>
      <c r="R98" s="123">
        <f>VLOOKUP($A98,'ADR Raw Data'!$B$6:$BE$43,'ADR Raw Data'!AL$1,FALSE)</f>
        <v>112.747729979688</v>
      </c>
      <c r="S98" s="122">
        <f>VLOOKUP($A98,'ADR Raw Data'!$B$6:$BE$43,'ADR Raw Data'!AN$1,FALSE)</f>
        <v>145.493961192168</v>
      </c>
      <c r="T98" s="122">
        <f>VLOOKUP($A98,'ADR Raw Data'!$B$6:$BE$43,'ADR Raw Data'!AO$1,FALSE)</f>
        <v>145.37876468820801</v>
      </c>
      <c r="U98" s="123">
        <f>VLOOKUP($A98,'ADR Raw Data'!$B$6:$BE$43,'ADR Raw Data'!AP$1,FALSE)</f>
        <v>145.437189098331</v>
      </c>
      <c r="V98" s="124">
        <f>VLOOKUP($A98,'ADR Raw Data'!$B$6:$BE$43,'ADR Raw Data'!AR$1,FALSE)</f>
        <v>123.53812754630199</v>
      </c>
      <c r="X98" s="121">
        <f>VLOOKUP($A98,'RevPAR Raw Data'!$B$6:$BE$43,'RevPAR Raw Data'!AG$1,FALSE)</f>
        <v>48.020385091768901</v>
      </c>
      <c r="Y98" s="122">
        <f>VLOOKUP($A98,'RevPAR Raw Data'!$B$6:$BE$43,'RevPAR Raw Data'!AH$1,FALSE)</f>
        <v>62.325775926134398</v>
      </c>
      <c r="Z98" s="122">
        <f>VLOOKUP($A98,'RevPAR Raw Data'!$B$6:$BE$43,'RevPAR Raw Data'!AI$1,FALSE)</f>
        <v>69.993391904064794</v>
      </c>
      <c r="AA98" s="122">
        <f>VLOOKUP($A98,'RevPAR Raw Data'!$B$6:$BE$43,'RevPAR Raw Data'!AJ$1,FALSE)</f>
        <v>68.916924389145294</v>
      </c>
      <c r="AB98" s="122">
        <f>VLOOKUP($A98,'RevPAR Raw Data'!$B$6:$BE$43,'RevPAR Raw Data'!AK$1,FALSE)</f>
        <v>72.555619692965095</v>
      </c>
      <c r="AC98" s="123">
        <f>VLOOKUP($A98,'RevPAR Raw Data'!$B$6:$BE$43,'RevPAR Raw Data'!AL$1,FALSE)</f>
        <v>64.364356305794104</v>
      </c>
      <c r="AD98" s="122">
        <f>VLOOKUP($A98,'RevPAR Raw Data'!$B$6:$BE$43,'RevPAR Raw Data'!AN$1,FALSE)</f>
        <v>103.68336737333399</v>
      </c>
      <c r="AE98" s="122">
        <f>VLOOKUP($A98,'RevPAR Raw Data'!$B$6:$BE$43,'RevPAR Raw Data'!AO$1,FALSE)</f>
        <v>100.67129966822201</v>
      </c>
      <c r="AF98" s="123">
        <f>VLOOKUP($A98,'RevPAR Raw Data'!$B$6:$BE$43,'RevPAR Raw Data'!AP$1,FALSE)</f>
        <v>102.17733352077801</v>
      </c>
      <c r="AG98" s="124">
        <f>VLOOKUP($A98,'RevPAR Raw Data'!$B$6:$BE$43,'RevPAR Raw Data'!AR$1,FALSE)</f>
        <v>75.175359365579496</v>
      </c>
    </row>
    <row r="99" spans="1:33" x14ac:dyDescent="0.25">
      <c r="A99" s="101" t="s">
        <v>121</v>
      </c>
      <c r="B99" s="89">
        <f>(VLOOKUP($A98,'Occupancy Raw Data'!$B$8:$BE$51,'Occupancy Raw Data'!AT$3,FALSE))/100</f>
        <v>4.9062900044584004E-3</v>
      </c>
      <c r="C99" s="90">
        <f>(VLOOKUP($A98,'Occupancy Raw Data'!$B$8:$BE$51,'Occupancy Raw Data'!AU$3,FALSE))/100</f>
        <v>-1.9765416473814103E-3</v>
      </c>
      <c r="D99" s="90">
        <f>(VLOOKUP($A98,'Occupancy Raw Data'!$B$8:$BE$51,'Occupancy Raw Data'!AV$3,FALSE))/100</f>
        <v>1.40501305886233E-2</v>
      </c>
      <c r="E99" s="90">
        <f>(VLOOKUP($A98,'Occupancy Raw Data'!$B$8:$BE$51,'Occupancy Raw Data'!AW$3,FALSE))/100</f>
        <v>-4.9840634614007999E-3</v>
      </c>
      <c r="F99" s="90">
        <f>(VLOOKUP($A98,'Occupancy Raw Data'!$B$8:$BE$51,'Occupancy Raw Data'!AX$3,FALSE))/100</f>
        <v>-6.9261941424366199E-3</v>
      </c>
      <c r="G99" s="90">
        <f>(VLOOKUP($A98,'Occupancy Raw Data'!$B$8:$BE$51,'Occupancy Raw Data'!AY$3,FALSE))/100</f>
        <v>7.7139571442578396E-4</v>
      </c>
      <c r="H99" s="91">
        <f>(VLOOKUP($A98,'Occupancy Raw Data'!$B$8:$BE$51,'Occupancy Raw Data'!BA$3,FALSE))/100</f>
        <v>1.5810313305377698E-2</v>
      </c>
      <c r="I99" s="91">
        <f>(VLOOKUP($A98,'Occupancy Raw Data'!$B$8:$BE$51,'Occupancy Raw Data'!BB$3,FALSE))/100</f>
        <v>-1.42432663025577E-2</v>
      </c>
      <c r="J99" s="90">
        <f>(VLOOKUP($A98,'Occupancy Raw Data'!$B$8:$BE$51,'Occupancy Raw Data'!BC$3,FALSE))/100</f>
        <v>7.7342983772097599E-4</v>
      </c>
      <c r="K99" s="92">
        <f>(VLOOKUP($A98,'Occupancy Raw Data'!$B$8:$BE$51,'Occupancy Raw Data'!BE$3,FALSE))/100</f>
        <v>7.8747294942268402E-4</v>
      </c>
      <c r="M99" s="89">
        <f>(VLOOKUP($A98,'ADR Raw Data'!$B$6:$BE$49,'ADR Raw Data'!AT$1,FALSE))/100</f>
        <v>2.7060140837438301E-3</v>
      </c>
      <c r="N99" s="90">
        <f>(VLOOKUP($A98,'ADR Raw Data'!$B$6:$BE$49,'ADR Raw Data'!AU$1,FALSE))/100</f>
        <v>2.1745879716523003E-2</v>
      </c>
      <c r="O99" s="90">
        <f>(VLOOKUP($A98,'ADR Raw Data'!$B$6:$BE$49,'ADR Raw Data'!AV$1,FALSE))/100</f>
        <v>3.0967003579981198E-2</v>
      </c>
      <c r="P99" s="90">
        <f>(VLOOKUP($A98,'ADR Raw Data'!$B$6:$BE$49,'ADR Raw Data'!AW$1,FALSE))/100</f>
        <v>8.5074532928150204E-3</v>
      </c>
      <c r="Q99" s="90">
        <f>(VLOOKUP($A98,'ADR Raw Data'!$B$6:$BE$49,'ADR Raw Data'!AX$1,FALSE))/100</f>
        <v>2.5060363164466099E-3</v>
      </c>
      <c r="R99" s="90">
        <f>(VLOOKUP($A98,'ADR Raw Data'!$B$6:$BE$49,'ADR Raw Data'!AY$1,FALSE))/100</f>
        <v>1.34726384575488E-2</v>
      </c>
      <c r="S99" s="91">
        <f>(VLOOKUP($A98,'ADR Raw Data'!$B$6:$BE$49,'ADR Raw Data'!BA$1,FALSE))/100</f>
        <v>-4.1095606514080498E-3</v>
      </c>
      <c r="T99" s="91">
        <f>(VLOOKUP($A98,'ADR Raw Data'!$B$6:$BE$49,'ADR Raw Data'!BB$1,FALSE))/100</f>
        <v>-9.2524343462915895E-3</v>
      </c>
      <c r="U99" s="90">
        <f>(VLOOKUP($A98,'ADR Raw Data'!$B$6:$BE$49,'ADR Raw Data'!BC$1,FALSE))/100</f>
        <v>-6.6824563337904395E-3</v>
      </c>
      <c r="V99" s="92">
        <f>(VLOOKUP($A98,'ADR Raw Data'!$B$6:$BE$49,'ADR Raw Data'!BE$1,FALSE))/100</f>
        <v>5.5662456242774102E-3</v>
      </c>
      <c r="X99" s="89">
        <f>(VLOOKUP($A98,'RevPAR Raw Data'!$B$6:$BE$49,'RevPAR Raw Data'!AT$1,FALSE))/100</f>
        <v>7.6255805780532206E-3</v>
      </c>
      <c r="Y99" s="90">
        <f>(VLOOKUP($A98,'RevPAR Raw Data'!$B$6:$BE$49,'RevPAR Raw Data'!AU$1,FALSE))/100</f>
        <v>1.97263564322229E-2</v>
      </c>
      <c r="Z99" s="90">
        <f>(VLOOKUP($A98,'RevPAR Raw Data'!$B$6:$BE$49,'RevPAR Raw Data'!AV$1,FALSE))/100</f>
        <v>4.54522246128417E-2</v>
      </c>
      <c r="AA99" s="90">
        <f>(VLOOKUP($A98,'RevPAR Raw Data'!$B$6:$BE$49,'RevPAR Raw Data'!AW$1,FALSE))/100</f>
        <v>3.4809881443079197E-3</v>
      </c>
      <c r="AB99" s="90">
        <f>(VLOOKUP($A98,'RevPAR Raw Data'!$B$6:$BE$49,'RevPAR Raw Data'!AX$1,FALSE))/100</f>
        <v>-4.4375151200457099E-3</v>
      </c>
      <c r="AC99" s="90">
        <f>(VLOOKUP($A98,'RevPAR Raw Data'!$B$6:$BE$49,'RevPAR Raw Data'!AY$1,FALSE))/100</f>
        <v>1.4254426907542701E-2</v>
      </c>
      <c r="AD99" s="91">
        <f>(VLOOKUP($A98,'RevPAR Raw Data'!$B$6:$BE$49,'RevPAR Raw Data'!BA$1,FALSE))/100</f>
        <v>1.1635779212523401E-2</v>
      </c>
      <c r="AE99" s="91">
        <f>(VLOOKUP($A98,'RevPAR Raw Data'!$B$6:$BE$49,'RevPAR Raw Data'!BB$1,FALSE))/100</f>
        <v>-2.3363915762508198E-2</v>
      </c>
      <c r="AF99" s="90">
        <f>(VLOOKUP($A98,'RevPAR Raw Data'!$B$6:$BE$49,'RevPAR Raw Data'!BC$1,FALSE))/100</f>
        <v>-5.9141949071872899E-3</v>
      </c>
      <c r="AG99" s="92">
        <f>(VLOOKUP($A98,'RevPAR Raw Data'!$B$6:$BE$49,'RevPAR Raw Data'!BE$1,FALSE))/100</f>
        <v>6.35810184155906E-3</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Data'!AG$3,FALSE))/100</f>
        <v>0.42744567989391002</v>
      </c>
      <c r="C101" s="118">
        <f>(VLOOKUP($A101,'Occupancy Raw Data'!$B$8:$BE$45,'Occupancy Raw Data'!AH$3,FALSE))/100</f>
        <v>0.52999081913699797</v>
      </c>
      <c r="D101" s="118">
        <f>(VLOOKUP($A101,'Occupancy Raw Data'!$B$8:$BE$45,'Occupancy Raw Data'!AI$3,FALSE))/100</f>
        <v>0.57334489442007497</v>
      </c>
      <c r="E101" s="118">
        <f>(VLOOKUP($A101,'Occupancy Raw Data'!$B$8:$BE$45,'Occupancy Raw Data'!AJ$3,FALSE))/100</f>
        <v>0.57541058859532701</v>
      </c>
      <c r="F101" s="118">
        <f>(VLOOKUP($A101,'Occupancy Raw Data'!$B$8:$BE$45,'Occupancy Raw Data'!AK$3,FALSE))/100</f>
        <v>0.55585858843320601</v>
      </c>
      <c r="G101" s="119">
        <f>(VLOOKUP($A101,'Occupancy Raw Data'!$B$8:$BE$45,'Occupancy Raw Data'!AL$3,FALSE))/100</f>
        <v>0.53241262539460699</v>
      </c>
      <c r="H101" s="99">
        <f>(VLOOKUP($A101,'Occupancy Raw Data'!$B$8:$BE$45,'Occupancy Raw Data'!AN$3,FALSE))/100</f>
        <v>0.62768587668544296</v>
      </c>
      <c r="I101" s="99">
        <f>(VLOOKUP($A101,'Occupancy Raw Data'!$B$8:$BE$45,'Occupancy Raw Data'!AO$3,FALSE))/100</f>
        <v>0.62246068360818596</v>
      </c>
      <c r="J101" s="119">
        <f>(VLOOKUP($A101,'Occupancy Raw Data'!$B$8:$BE$45,'Occupancy Raw Data'!AP$3,FALSE))/100</f>
        <v>0.62507328014681496</v>
      </c>
      <c r="K101" s="120">
        <f>(VLOOKUP($A101,'Occupancy Raw Data'!$B$8:$BE$45,'Occupancy Raw Data'!AR$3,FALSE))/100</f>
        <v>0.55889519827206202</v>
      </c>
      <c r="M101" s="121">
        <f>VLOOKUP($A101,'ADR Raw Data'!$B$6:$BE$43,'ADR Raw Data'!AG$1,FALSE)</f>
        <v>100.789883658492</v>
      </c>
      <c r="N101" s="122">
        <f>VLOOKUP($A101,'ADR Raw Data'!$B$6:$BE$43,'ADR Raw Data'!AH$1,FALSE)</f>
        <v>106.142396785679</v>
      </c>
      <c r="O101" s="122">
        <f>VLOOKUP($A101,'ADR Raw Data'!$B$6:$BE$43,'ADR Raw Data'!AI$1,FALSE)</f>
        <v>107.079323903567</v>
      </c>
      <c r="P101" s="122">
        <f>VLOOKUP($A101,'ADR Raw Data'!$B$6:$BE$43,'ADR Raw Data'!AJ$1,FALSE)</f>
        <v>109.049109604219</v>
      </c>
      <c r="Q101" s="122">
        <f>VLOOKUP($A101,'ADR Raw Data'!$B$6:$BE$43,'ADR Raw Data'!AK$1,FALSE)</f>
        <v>110.959010913426</v>
      </c>
      <c r="R101" s="123">
        <f>VLOOKUP($A101,'ADR Raw Data'!$B$6:$BE$43,'ADR Raw Data'!AL$1,FALSE)</f>
        <v>107.119210122993</v>
      </c>
      <c r="S101" s="122">
        <f>VLOOKUP($A101,'ADR Raw Data'!$B$6:$BE$43,'ADR Raw Data'!AN$1,FALSE)</f>
        <v>131.483797206204</v>
      </c>
      <c r="T101" s="122">
        <f>VLOOKUP($A101,'ADR Raw Data'!$B$6:$BE$43,'ADR Raw Data'!AO$1,FALSE)</f>
        <v>131.69458212194399</v>
      </c>
      <c r="U101" s="123">
        <f>VLOOKUP($A101,'ADR Raw Data'!$B$6:$BE$43,'ADR Raw Data'!AP$1,FALSE)</f>
        <v>131.58874915896899</v>
      </c>
      <c r="V101" s="124">
        <f>VLOOKUP($A101,'ADR Raw Data'!$B$6:$BE$43,'ADR Raw Data'!AR$1,FALSE)</f>
        <v>114.940730043077</v>
      </c>
      <c r="X101" s="121">
        <f>VLOOKUP($A101,'RevPAR Raw Data'!$B$6:$BE$43,'RevPAR Raw Data'!AG$1,FALSE)</f>
        <v>43.0822003468326</v>
      </c>
      <c r="Y101" s="122">
        <f>VLOOKUP($A101,'RevPAR Raw Data'!$B$6:$BE$43,'RevPAR Raw Data'!AH$1,FALSE)</f>
        <v>56.254495817606802</v>
      </c>
      <c r="Z101" s="122">
        <f>VLOOKUP($A101,'RevPAR Raw Data'!$B$6:$BE$43,'RevPAR Raw Data'!AI$1,FALSE)</f>
        <v>61.393383658063797</v>
      </c>
      <c r="AA101" s="122">
        <f>VLOOKUP($A101,'RevPAR Raw Data'!$B$6:$BE$43,'RevPAR Raw Data'!AJ$1,FALSE)</f>
        <v>62.748012343160198</v>
      </c>
      <c r="AB101" s="122">
        <f>VLOOKUP($A101,'RevPAR Raw Data'!$B$6:$BE$43,'RevPAR Raw Data'!AK$1,FALSE)</f>
        <v>61.677519180281898</v>
      </c>
      <c r="AC101" s="123">
        <f>VLOOKUP($A101,'RevPAR Raw Data'!$B$6:$BE$43,'RevPAR Raw Data'!AL$1,FALSE)</f>
        <v>57.0316198917794</v>
      </c>
      <c r="AD101" s="122">
        <f>VLOOKUP($A101,'RevPAR Raw Data'!$B$6:$BE$43,'RevPAR Raw Data'!AN$1,FALSE)</f>
        <v>82.530522519307695</v>
      </c>
      <c r="AE101" s="122">
        <f>VLOOKUP($A101,'RevPAR Raw Data'!$B$6:$BE$43,'RevPAR Raw Data'!AO$1,FALSE)</f>
        <v>81.974699615119903</v>
      </c>
      <c r="AF101" s="123">
        <f>VLOOKUP($A101,'RevPAR Raw Data'!$B$6:$BE$43,'RevPAR Raw Data'!AP$1,FALSE)</f>
        <v>82.252611067213806</v>
      </c>
      <c r="AG101" s="124">
        <f>VLOOKUP($A101,'RevPAR Raw Data'!$B$6:$BE$43,'RevPAR Raw Data'!AR$1,FALSE)</f>
        <v>64.239822106961597</v>
      </c>
    </row>
    <row r="102" spans="1:33" x14ac:dyDescent="0.25">
      <c r="A102" s="101" t="s">
        <v>121</v>
      </c>
      <c r="B102" s="89">
        <f>(VLOOKUP($A101,'Occupancy Raw Data'!$B$8:$BE$51,'Occupancy Raw Data'!AT$3,FALSE))/100</f>
        <v>5.3842596519353997E-2</v>
      </c>
      <c r="C102" s="90">
        <f>(VLOOKUP($A101,'Occupancy Raw Data'!$B$8:$BE$51,'Occupancy Raw Data'!AU$3,FALSE))/100</f>
        <v>2.55345980130375E-2</v>
      </c>
      <c r="D102" s="90">
        <f>(VLOOKUP($A101,'Occupancy Raw Data'!$B$8:$BE$51,'Occupancy Raw Data'!AV$3,FALSE))/100</f>
        <v>4.2930730501008103E-2</v>
      </c>
      <c r="E102" s="90">
        <f>(VLOOKUP($A101,'Occupancy Raw Data'!$B$8:$BE$51,'Occupancy Raw Data'!AW$3,FALSE))/100</f>
        <v>3.1589578095050704E-2</v>
      </c>
      <c r="F102" s="90">
        <f>(VLOOKUP($A101,'Occupancy Raw Data'!$B$8:$BE$51,'Occupancy Raw Data'!AX$3,FALSE))/100</f>
        <v>1.9069732821604898E-2</v>
      </c>
      <c r="G102" s="90">
        <f>(VLOOKUP($A101,'Occupancy Raw Data'!$B$8:$BE$51,'Occupancy Raw Data'!AY$3,FALSE))/100</f>
        <v>3.3637590389725303E-2</v>
      </c>
      <c r="H102" s="91">
        <f>(VLOOKUP($A101,'Occupancy Raw Data'!$B$8:$BE$51,'Occupancy Raw Data'!BA$3,FALSE))/100</f>
        <v>2.3088449211486499E-2</v>
      </c>
      <c r="I102" s="91">
        <f>(VLOOKUP($A101,'Occupancy Raw Data'!$B$8:$BE$51,'Occupancy Raw Data'!BB$3,FALSE))/100</f>
        <v>-7.12681212638032E-3</v>
      </c>
      <c r="J102" s="90">
        <f>(VLOOKUP($A101,'Occupancy Raw Data'!$B$8:$BE$51,'Occupancy Raw Data'!BC$3,FALSE))/100</f>
        <v>7.8175197581453002E-3</v>
      </c>
      <c r="K102" s="92">
        <f>(VLOOKUP($A101,'Occupancy Raw Data'!$B$8:$BE$51,'Occupancy Raw Data'!BE$3,FALSE))/100</f>
        <v>2.5245964400132999E-2</v>
      </c>
      <c r="M102" s="89">
        <f>(VLOOKUP($A101,'ADR Raw Data'!$B$6:$BE$49,'ADR Raw Data'!AT$1,FALSE))/100</f>
        <v>2.3103636746617501E-2</v>
      </c>
      <c r="N102" s="90">
        <f>(VLOOKUP($A101,'ADR Raw Data'!$B$6:$BE$49,'ADR Raw Data'!AU$1,FALSE))/100</f>
        <v>5.8868358177999298E-2</v>
      </c>
      <c r="O102" s="90">
        <f>(VLOOKUP($A101,'ADR Raw Data'!$B$6:$BE$49,'ADR Raw Data'!AV$1,FALSE))/100</f>
        <v>5.8359635167667498E-2</v>
      </c>
      <c r="P102" s="90">
        <f>(VLOOKUP($A101,'ADR Raw Data'!$B$6:$BE$49,'ADR Raw Data'!AW$1,FALSE))/100</f>
        <v>6.8831569226453004E-2</v>
      </c>
      <c r="Q102" s="90">
        <f>(VLOOKUP($A101,'ADR Raw Data'!$B$6:$BE$49,'ADR Raw Data'!AX$1,FALSE))/100</f>
        <v>4.6910033376607999E-2</v>
      </c>
      <c r="R102" s="90">
        <f>(VLOOKUP($A101,'ADR Raw Data'!$B$6:$BE$49,'ADR Raw Data'!AY$1,FALSE))/100</f>
        <v>5.2534764015181395E-2</v>
      </c>
      <c r="S102" s="91">
        <f>(VLOOKUP($A101,'ADR Raw Data'!$B$6:$BE$49,'ADR Raw Data'!BA$1,FALSE))/100</f>
        <v>3.9761035377097499E-2</v>
      </c>
      <c r="T102" s="91">
        <f>(VLOOKUP($A101,'ADR Raw Data'!$B$6:$BE$49,'ADR Raw Data'!BB$1,FALSE))/100</f>
        <v>2.2331458837048599E-2</v>
      </c>
      <c r="U102" s="90">
        <f>(VLOOKUP($A101,'ADR Raw Data'!$B$6:$BE$49,'ADR Raw Data'!BC$1,FALSE))/100</f>
        <v>3.0859051015376702E-2</v>
      </c>
      <c r="V102" s="92">
        <f>(VLOOKUP($A101,'ADR Raw Data'!$B$6:$BE$49,'ADR Raw Data'!BE$1,FALSE))/100</f>
        <v>4.3147909293204695E-2</v>
      </c>
      <c r="X102" s="89">
        <f>(VLOOKUP($A101,'RevPAR Raw Data'!$B$6:$BE$49,'RevPAR Raw Data'!AT$1,FALSE))/100</f>
        <v>7.8190193057449398E-2</v>
      </c>
      <c r="Y102" s="90">
        <f>(VLOOKUP($A101,'RevPAR Raw Data'!$B$6:$BE$49,'RevPAR Raw Data'!AU$1,FALSE))/100</f>
        <v>8.5906136052799606E-2</v>
      </c>
      <c r="Z102" s="90">
        <f>(VLOOKUP($A101,'RevPAR Raw Data'!$B$6:$BE$49,'RevPAR Raw Data'!AV$1,FALSE))/100</f>
        <v>0.10379578743819501</v>
      </c>
      <c r="AA102" s="90">
        <f>(VLOOKUP($A101,'RevPAR Raw Data'!$B$6:$BE$49,'RevPAR Raw Data'!AW$1,FALSE))/100</f>
        <v>0.10259550755298701</v>
      </c>
      <c r="AB102" s="90">
        <f>(VLOOKUP($A101,'RevPAR Raw Data'!$B$6:$BE$49,'RevPAR Raw Data'!AX$1,FALSE))/100</f>
        <v>6.6874328001357397E-2</v>
      </c>
      <c r="AC102" s="90">
        <f>(VLOOKUP($A101,'RevPAR Raw Data'!$B$6:$BE$49,'RevPAR Raw Data'!AY$1,FALSE))/100</f>
        <v>8.7939497278070405E-2</v>
      </c>
      <c r="AD102" s="91">
        <f>(VLOOKUP($A101,'RevPAR Raw Data'!$B$6:$BE$49,'RevPAR Raw Data'!BA$1,FALSE))/100</f>
        <v>6.3767505234484295E-2</v>
      </c>
      <c r="AE102" s="91">
        <f>(VLOOKUP($A101,'RevPAR Raw Data'!$B$6:$BE$49,'RevPAR Raw Data'!BB$1,FALSE))/100</f>
        <v>1.5045494599028599E-2</v>
      </c>
      <c r="AF102" s="90">
        <f>(VLOOKUP($A101,'RevPAR Raw Data'!$B$6:$BE$49,'RevPAR Raw Data'!BC$1,FALSE))/100</f>
        <v>3.8917812014552397E-2</v>
      </c>
      <c r="AG102" s="92">
        <f>(VLOOKUP($A101,'RevPAR Raw Data'!$B$6:$BE$49,'RevPAR Raw Data'!BE$1,FALSE))/100</f>
        <v>6.9483184275294096E-2</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Data'!AG$3,FALSE))/100</f>
        <v>0.390503295386458</v>
      </c>
      <c r="C104" s="118">
        <f>(VLOOKUP($A104,'Occupancy Raw Data'!$B$8:$BE$45,'Occupancy Raw Data'!AH$3,FALSE))/100</f>
        <v>0.55137807070101796</v>
      </c>
      <c r="D104" s="118">
        <f>(VLOOKUP($A104,'Occupancy Raw Data'!$B$8:$BE$45,'Occupancy Raw Data'!AI$3,FALSE))/100</f>
        <v>0.61930796884361794</v>
      </c>
      <c r="E104" s="118">
        <f>(VLOOKUP($A104,'Occupancy Raw Data'!$B$8:$BE$45,'Occupancy Raw Data'!AJ$3,FALSE))/100</f>
        <v>0.60298082684241994</v>
      </c>
      <c r="F104" s="118">
        <f>(VLOOKUP($A104,'Occupancy Raw Data'!$B$8:$BE$45,'Occupancy Raw Data'!AK$3,FALSE))/100</f>
        <v>0.57968843618933397</v>
      </c>
      <c r="G104" s="119">
        <f>(VLOOKUP($A104,'Occupancy Raw Data'!$B$8:$BE$45,'Occupancy Raw Data'!AL$3,FALSE))/100</f>
        <v>0.54877171959256998</v>
      </c>
      <c r="H104" s="99">
        <f>(VLOOKUP($A104,'Occupancy Raw Data'!$B$8:$BE$45,'Occupancy Raw Data'!AN$3,FALSE))/100</f>
        <v>0.70334032354703391</v>
      </c>
      <c r="I104" s="99">
        <f>(VLOOKUP($A104,'Occupancy Raw Data'!$B$8:$BE$45,'Occupancy Raw Data'!AO$3,FALSE))/100</f>
        <v>0.66911324146195295</v>
      </c>
      <c r="J104" s="119">
        <f>(VLOOKUP($A104,'Occupancy Raw Data'!$B$8:$BE$45,'Occupancy Raw Data'!AP$3,FALSE))/100</f>
        <v>0.68622678250449298</v>
      </c>
      <c r="K104" s="120">
        <f>(VLOOKUP($A104,'Occupancy Raw Data'!$B$8:$BE$45,'Occupancy Raw Data'!AR$3,FALSE))/100</f>
        <v>0.58804459471026194</v>
      </c>
      <c r="M104" s="121">
        <f>VLOOKUP($A104,'ADR Raw Data'!$B$6:$BE$43,'ADR Raw Data'!AG$1,FALSE)</f>
        <v>99.930128500191699</v>
      </c>
      <c r="N104" s="122">
        <f>VLOOKUP($A104,'ADR Raw Data'!$B$6:$BE$43,'ADR Raw Data'!AH$1,FALSE)</f>
        <v>107.415888345558</v>
      </c>
      <c r="O104" s="122">
        <f>VLOOKUP($A104,'ADR Raw Data'!$B$6:$BE$43,'ADR Raw Data'!AI$1,FALSE)</f>
        <v>112.077046801306</v>
      </c>
      <c r="P104" s="122">
        <f>VLOOKUP($A104,'ADR Raw Data'!$B$6:$BE$43,'ADR Raw Data'!AJ$1,FALSE)</f>
        <v>109.154358464786</v>
      </c>
      <c r="Q104" s="122">
        <f>VLOOKUP($A104,'ADR Raw Data'!$B$6:$BE$43,'ADR Raw Data'!AK$1,FALSE)</f>
        <v>114.88937338501199</v>
      </c>
      <c r="R104" s="123">
        <f>VLOOKUP($A104,'ADR Raw Data'!$B$6:$BE$43,'ADR Raw Data'!AL$1,FALSE)</f>
        <v>109.36352358336001</v>
      </c>
      <c r="S104" s="122">
        <f>VLOOKUP($A104,'ADR Raw Data'!$B$6:$BE$43,'ADR Raw Data'!AN$1,FALSE)</f>
        <v>140.04891598338801</v>
      </c>
      <c r="T104" s="122">
        <f>VLOOKUP($A104,'ADR Raw Data'!$B$6:$BE$43,'ADR Raw Data'!AO$1,FALSE)</f>
        <v>137.876924110141</v>
      </c>
      <c r="U104" s="123">
        <f>VLOOKUP($A104,'ADR Raw Data'!$B$6:$BE$43,'ADR Raw Data'!AP$1,FALSE)</f>
        <v>138.99000327421501</v>
      </c>
      <c r="V104" s="124">
        <f>VLOOKUP($A104,'ADR Raw Data'!$B$6:$BE$43,'ADR Raw Data'!AR$1,FALSE)</f>
        <v>119.24153235930901</v>
      </c>
      <c r="X104" s="121">
        <f>VLOOKUP($A104,'RevPAR Raw Data'!$B$6:$BE$43,'RevPAR Raw Data'!AG$1,FALSE)</f>
        <v>39.023044487717101</v>
      </c>
      <c r="Y104" s="122">
        <f>VLOOKUP($A104,'RevPAR Raw Data'!$B$6:$BE$43,'RevPAR Raw Data'!AH$1,FALSE)</f>
        <v>59.226765278609903</v>
      </c>
      <c r="Z104" s="122">
        <f>VLOOKUP($A104,'RevPAR Raw Data'!$B$6:$BE$43,'RevPAR Raw Data'!AI$1,FALSE)</f>
        <v>69.410208208507996</v>
      </c>
      <c r="AA104" s="122">
        <f>VLOOKUP($A104,'RevPAR Raw Data'!$B$6:$BE$43,'RevPAR Raw Data'!AJ$1,FALSE)</f>
        <v>65.817985320551202</v>
      </c>
      <c r="AB104" s="122">
        <f>VLOOKUP($A104,'RevPAR Raw Data'!$B$6:$BE$43,'RevPAR Raw Data'!AK$1,FALSE)</f>
        <v>66.600041192330707</v>
      </c>
      <c r="AC104" s="123">
        <f>VLOOKUP($A104,'RevPAR Raw Data'!$B$6:$BE$43,'RevPAR Raw Data'!AL$1,FALSE)</f>
        <v>60.015608897543402</v>
      </c>
      <c r="AD104" s="122">
        <f>VLOOKUP($A104,'RevPAR Raw Data'!$B$6:$BE$43,'RevPAR Raw Data'!AN$1,FALSE)</f>
        <v>98.502049880167704</v>
      </c>
      <c r="AE104" s="122">
        <f>VLOOKUP($A104,'RevPAR Raw Data'!$B$6:$BE$43,'RevPAR Raw Data'!AO$1,FALSE)</f>
        <v>92.255275614140203</v>
      </c>
      <c r="AF104" s="123">
        <f>VLOOKUP($A104,'RevPAR Raw Data'!$B$6:$BE$43,'RevPAR Raw Data'!AP$1,FALSE)</f>
        <v>95.378662747153896</v>
      </c>
      <c r="AG104" s="124">
        <f>VLOOKUP($A104,'RevPAR Raw Data'!$B$6:$BE$43,'RevPAR Raw Data'!AR$1,FALSE)</f>
        <v>70.119338568860698</v>
      </c>
    </row>
    <row r="105" spans="1:33" x14ac:dyDescent="0.25">
      <c r="A105" s="101" t="s">
        <v>121</v>
      </c>
      <c r="B105" s="89">
        <f>(VLOOKUP($A104,'Occupancy Raw Data'!$B$8:$BE$51,'Occupancy Raw Data'!AT$3,FALSE))/100</f>
        <v>-6.2676834611952698E-2</v>
      </c>
      <c r="C105" s="90">
        <f>(VLOOKUP($A104,'Occupancy Raw Data'!$B$8:$BE$51,'Occupancy Raw Data'!AU$3,FALSE))/100</f>
        <v>-8.1013006793691E-2</v>
      </c>
      <c r="D105" s="90">
        <f>(VLOOKUP($A104,'Occupancy Raw Data'!$B$8:$BE$51,'Occupancy Raw Data'!AV$3,FALSE))/100</f>
        <v>-8.706975296327521E-2</v>
      </c>
      <c r="E105" s="90">
        <f>(VLOOKUP($A104,'Occupancy Raw Data'!$B$8:$BE$51,'Occupancy Raw Data'!AW$3,FALSE))/100</f>
        <v>-9.8639045982117396E-2</v>
      </c>
      <c r="F105" s="90">
        <f>(VLOOKUP($A104,'Occupancy Raw Data'!$B$8:$BE$51,'Occupancy Raw Data'!AX$3,FALSE))/100</f>
        <v>-7.3791117820985394E-2</v>
      </c>
      <c r="G105" s="90">
        <f>(VLOOKUP($A104,'Occupancy Raw Data'!$B$8:$BE$51,'Occupancy Raw Data'!AY$3,FALSE))/100</f>
        <v>-8.2331813861251602E-2</v>
      </c>
      <c r="H105" s="91">
        <f>(VLOOKUP($A104,'Occupancy Raw Data'!$B$8:$BE$51,'Occupancy Raw Data'!BA$3,FALSE))/100</f>
        <v>-2.03715519195906E-2</v>
      </c>
      <c r="I105" s="91">
        <f>(VLOOKUP($A104,'Occupancy Raw Data'!$B$8:$BE$51,'Occupancy Raw Data'!BB$3,FALSE))/100</f>
        <v>-4.1635828456306097E-2</v>
      </c>
      <c r="J105" s="90">
        <f>(VLOOKUP($A104,'Occupancy Raw Data'!$B$8:$BE$51,'Occupancy Raw Data'!BC$3,FALSE))/100</f>
        <v>-3.08551580418992E-2</v>
      </c>
      <c r="K105" s="92">
        <f>(VLOOKUP($A104,'Occupancy Raw Data'!$B$8:$BE$51,'Occupancy Raw Data'!BE$3,FALSE))/100</f>
        <v>-6.5831715626888304E-2</v>
      </c>
      <c r="M105" s="89">
        <f>(VLOOKUP($A104,'ADR Raw Data'!$B$6:$BE$49,'ADR Raw Data'!AT$1,FALSE))/100</f>
        <v>2.91587076251499E-3</v>
      </c>
      <c r="N105" s="90">
        <f>(VLOOKUP($A104,'ADR Raw Data'!$B$6:$BE$49,'ADR Raw Data'!AU$1,FALSE))/100</f>
        <v>2.2145453377050602E-2</v>
      </c>
      <c r="O105" s="90">
        <f>(VLOOKUP($A104,'ADR Raw Data'!$B$6:$BE$49,'ADR Raw Data'!AV$1,FALSE))/100</f>
        <v>2.6046680082342202E-2</v>
      </c>
      <c r="P105" s="90">
        <f>(VLOOKUP($A104,'ADR Raw Data'!$B$6:$BE$49,'ADR Raw Data'!AW$1,FALSE))/100</f>
        <v>2.8935644425865997E-3</v>
      </c>
      <c r="Q105" s="90">
        <f>(VLOOKUP($A104,'ADR Raw Data'!$B$6:$BE$49,'ADR Raw Data'!AX$1,FALSE))/100</f>
        <v>4.2217406487194804E-2</v>
      </c>
      <c r="R105" s="90">
        <f>(VLOOKUP($A104,'ADR Raw Data'!$B$6:$BE$49,'ADR Raw Data'!AY$1,FALSE))/100</f>
        <v>2.0293159495115599E-2</v>
      </c>
      <c r="S105" s="91">
        <f>(VLOOKUP($A104,'ADR Raw Data'!$B$6:$BE$49,'ADR Raw Data'!BA$1,FALSE))/100</f>
        <v>1.5126553175269399E-2</v>
      </c>
      <c r="T105" s="91">
        <f>(VLOOKUP($A104,'ADR Raw Data'!$B$6:$BE$49,'ADR Raw Data'!BB$1,FALSE))/100</f>
        <v>-1.2469575492032701E-2</v>
      </c>
      <c r="U105" s="90">
        <f>(VLOOKUP($A104,'ADR Raw Data'!$B$6:$BE$49,'ADR Raw Data'!BC$1,FALSE))/100</f>
        <v>1.5247804637363298E-3</v>
      </c>
      <c r="V105" s="92">
        <f>(VLOOKUP($A104,'ADR Raw Data'!$B$6:$BE$49,'ADR Raw Data'!BE$1,FALSE))/100</f>
        <v>1.61135695664988E-2</v>
      </c>
      <c r="X105" s="89">
        <f>(VLOOKUP($A104,'RevPAR Raw Data'!$B$6:$BE$49,'RevPAR Raw Data'!AT$1,FALSE))/100</f>
        <v>-5.9943721398969696E-2</v>
      </c>
      <c r="Y105" s="90">
        <f>(VLOOKUP($A104,'RevPAR Raw Data'!$B$6:$BE$49,'RevPAR Raw Data'!AU$1,FALSE))/100</f>
        <v>-6.0661623181524703E-2</v>
      </c>
      <c r="Z105" s="90">
        <f>(VLOOKUP($A104,'RevPAR Raw Data'!$B$6:$BE$49,'RevPAR Raw Data'!AV$1,FALSE))/100</f>
        <v>-6.3290950881215891E-2</v>
      </c>
      <c r="AA105" s="90">
        <f>(VLOOKUP($A104,'RevPAR Raw Data'!$B$6:$BE$49,'RevPAR Raw Data'!AW$1,FALSE))/100</f>
        <v>-9.6030899975635298E-2</v>
      </c>
      <c r="AB105" s="90">
        <f>(VLOOKUP($A104,'RevPAR Raw Data'!$B$6:$BE$49,'RevPAR Raw Data'!AX$1,FALSE))/100</f>
        <v>-3.46889809499836E-2</v>
      </c>
      <c r="AC105" s="90">
        <f>(VLOOKUP($A104,'RevPAR Raw Data'!$B$6:$BE$49,'RevPAR Raw Data'!AY$1,FALSE))/100</f>
        <v>-6.3709426996344506E-2</v>
      </c>
      <c r="AD105" s="91">
        <f>(VLOOKUP($A104,'RevPAR Raw Data'!$B$6:$BE$49,'RevPAR Raw Data'!BA$1,FALSE))/100</f>
        <v>-5.5531501076956898E-3</v>
      </c>
      <c r="AE105" s="91">
        <f>(VLOOKUP($A104,'RevPAR Raw Data'!$B$6:$BE$49,'RevPAR Raw Data'!BB$1,FALSE))/100</f>
        <v>-5.3586222842229601E-2</v>
      </c>
      <c r="AF105" s="90">
        <f>(VLOOKUP($A104,'RevPAR Raw Data'!$B$6:$BE$49,'RevPAR Raw Data'!BC$1,FALSE))/100</f>
        <v>-2.93774249203506E-2</v>
      </c>
      <c r="AG105" s="92">
        <f>(VLOOKUP($A104,'RevPAR Raw Data'!$B$6:$BE$49,'RevPAR Raw Data'!BE$1,FALSE))/100</f>
        <v>-5.0778929989825299E-2</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Data'!AG$3,FALSE))/100</f>
        <v>0.45560422058530697</v>
      </c>
      <c r="C107" s="118">
        <f>(VLOOKUP($A107,'Occupancy Raw Data'!$B$8:$BE$45,'Occupancy Raw Data'!AH$3,FALSE))/100</f>
        <v>0.51328887119251398</v>
      </c>
      <c r="D107" s="118">
        <f>(VLOOKUP($A107,'Occupancy Raw Data'!$B$8:$BE$45,'Occupancy Raw Data'!AI$3,FALSE))/100</f>
        <v>0.55549472426836499</v>
      </c>
      <c r="E107" s="118">
        <f>(VLOOKUP($A107,'Occupancy Raw Data'!$B$8:$BE$45,'Occupancy Raw Data'!AJ$3,FALSE))/100</f>
        <v>0.58615369301214404</v>
      </c>
      <c r="F107" s="118">
        <f>(VLOOKUP($A107,'Occupancy Raw Data'!$B$8:$BE$45,'Occupancy Raw Data'!AK$3,FALSE))/100</f>
        <v>0.58510850089587796</v>
      </c>
      <c r="G107" s="119">
        <f>(VLOOKUP($A107,'Occupancy Raw Data'!$B$8:$BE$45,'Occupancy Raw Data'!AL$3,FALSE))/100</f>
        <v>0.53913000199084204</v>
      </c>
      <c r="H107" s="99">
        <f>(VLOOKUP($A107,'Occupancy Raw Data'!$B$8:$BE$45,'Occupancy Raw Data'!AN$3,FALSE))/100</f>
        <v>0.68549671511049093</v>
      </c>
      <c r="I107" s="99">
        <f>(VLOOKUP($A107,'Occupancy Raw Data'!$B$8:$BE$45,'Occupancy Raw Data'!AO$3,FALSE))/100</f>
        <v>0.66752936492136106</v>
      </c>
      <c r="J107" s="119">
        <f>(VLOOKUP($A107,'Occupancy Raw Data'!$B$8:$BE$45,'Occupancy Raw Data'!AP$3,FALSE))/100</f>
        <v>0.67651304001592605</v>
      </c>
      <c r="K107" s="120">
        <f>(VLOOKUP($A107,'Occupancy Raw Data'!$B$8:$BE$45,'Occupancy Raw Data'!AR$3,FALSE))/100</f>
        <v>0.57838229856943701</v>
      </c>
      <c r="M107" s="121">
        <f>VLOOKUP($A107,'ADR Raw Data'!$B$6:$BE$43,'ADR Raw Data'!AG$1,FALSE)</f>
        <v>99.174380598645399</v>
      </c>
      <c r="N107" s="122">
        <f>VLOOKUP($A107,'ADR Raw Data'!$B$6:$BE$43,'ADR Raw Data'!AH$1,FALSE)</f>
        <v>99.739535537670903</v>
      </c>
      <c r="O107" s="122">
        <f>VLOOKUP($A107,'ADR Raw Data'!$B$6:$BE$43,'ADR Raw Data'!AI$1,FALSE)</f>
        <v>103.47232058059301</v>
      </c>
      <c r="P107" s="122">
        <f>VLOOKUP($A107,'ADR Raw Data'!$B$6:$BE$43,'ADR Raw Data'!AJ$1,FALSE)</f>
        <v>102.918648212617</v>
      </c>
      <c r="Q107" s="122">
        <f>VLOOKUP($A107,'ADR Raw Data'!$B$6:$BE$43,'ADR Raw Data'!AK$1,FALSE)</f>
        <v>108.189765226267</v>
      </c>
      <c r="R107" s="123">
        <f>VLOOKUP($A107,'ADR Raw Data'!$B$6:$BE$43,'ADR Raw Data'!AL$1,FALSE)</f>
        <v>102.938691678514</v>
      </c>
      <c r="S107" s="122">
        <f>VLOOKUP($A107,'ADR Raw Data'!$B$6:$BE$43,'ADR Raw Data'!AN$1,FALSE)</f>
        <v>143.490959848979</v>
      </c>
      <c r="T107" s="122">
        <f>VLOOKUP($A107,'ADR Raw Data'!$B$6:$BE$43,'ADR Raw Data'!AO$1,FALSE)</f>
        <v>144.716696987772</v>
      </c>
      <c r="U107" s="123">
        <f>VLOOKUP($A107,'ADR Raw Data'!$B$6:$BE$43,'ADR Raw Data'!AP$1,FALSE)</f>
        <v>144.09568990251901</v>
      </c>
      <c r="V107" s="124">
        <f>VLOOKUP($A107,'ADR Raw Data'!$B$6:$BE$43,'ADR Raw Data'!AR$1,FALSE)</f>
        <v>116.69293892754401</v>
      </c>
      <c r="X107" s="121">
        <f>VLOOKUP($A107,'RevPAR Raw Data'!$B$6:$BE$43,'RevPAR Raw Data'!AG$1,FALSE)</f>
        <v>45.184266374676398</v>
      </c>
      <c r="Y107" s="122">
        <f>VLOOKUP($A107,'RevPAR Raw Data'!$B$6:$BE$43,'RevPAR Raw Data'!AH$1,FALSE)</f>
        <v>51.195193609396703</v>
      </c>
      <c r="Z107" s="122">
        <f>VLOOKUP($A107,'RevPAR Raw Data'!$B$6:$BE$43,'RevPAR Raw Data'!AI$1,FALSE)</f>
        <v>57.478328190324497</v>
      </c>
      <c r="AA107" s="122">
        <f>VLOOKUP($A107,'RevPAR Raw Data'!$B$6:$BE$43,'RevPAR Raw Data'!AJ$1,FALSE)</f>
        <v>60.326145729643599</v>
      </c>
      <c r="AB107" s="122">
        <f>VLOOKUP($A107,'RevPAR Raw Data'!$B$6:$BE$43,'RevPAR Raw Data'!AK$1,FALSE)</f>
        <v>63.3027513438184</v>
      </c>
      <c r="AC107" s="123">
        <f>VLOOKUP($A107,'RevPAR Raw Data'!$B$6:$BE$43,'RevPAR Raw Data'!AL$1,FALSE)</f>
        <v>55.497337049571897</v>
      </c>
      <c r="AD107" s="122">
        <f>VLOOKUP($A107,'RevPAR Raw Data'!$B$6:$BE$43,'RevPAR Raw Data'!AN$1,FALSE)</f>
        <v>98.362581624527095</v>
      </c>
      <c r="AE107" s="122">
        <f>VLOOKUP($A107,'RevPAR Raw Data'!$B$6:$BE$43,'RevPAR Raw Data'!AO$1,FALSE)</f>
        <v>96.6026448337646</v>
      </c>
      <c r="AF107" s="123">
        <f>VLOOKUP($A107,'RevPAR Raw Data'!$B$6:$BE$43,'RevPAR Raw Data'!AP$1,FALSE)</f>
        <v>97.482613229145898</v>
      </c>
      <c r="AG107" s="124">
        <f>VLOOKUP($A107,'RevPAR Raw Data'!$B$6:$BE$43,'RevPAR Raw Data'!AR$1,FALSE)</f>
        <v>67.493130243735905</v>
      </c>
    </row>
    <row r="108" spans="1:33" x14ac:dyDescent="0.25">
      <c r="A108" s="101" t="s">
        <v>121</v>
      </c>
      <c r="B108" s="89">
        <f>(VLOOKUP($A107,'Occupancy Raw Data'!$B$8:$BE$51,'Occupancy Raw Data'!AT$3,FALSE))/100</f>
        <v>5.3460413973451297E-2</v>
      </c>
      <c r="C108" s="90">
        <f>(VLOOKUP($A107,'Occupancy Raw Data'!$B$8:$BE$51,'Occupancy Raw Data'!AU$3,FALSE))/100</f>
        <v>-1.3300209488341199E-2</v>
      </c>
      <c r="D108" s="90">
        <f>(VLOOKUP($A107,'Occupancy Raw Data'!$B$8:$BE$51,'Occupancy Raw Data'!AV$3,FALSE))/100</f>
        <v>2.3966776327587602E-2</v>
      </c>
      <c r="E108" s="90">
        <f>(VLOOKUP($A107,'Occupancy Raw Data'!$B$8:$BE$51,'Occupancy Raw Data'!AW$3,FALSE))/100</f>
        <v>2.66050788056903E-2</v>
      </c>
      <c r="F108" s="90">
        <f>(VLOOKUP($A107,'Occupancy Raw Data'!$B$8:$BE$51,'Occupancy Raw Data'!AX$3,FALSE))/100</f>
        <v>3.5045356132524498E-2</v>
      </c>
      <c r="G108" s="90">
        <f>(VLOOKUP($A107,'Occupancy Raw Data'!$B$8:$BE$51,'Occupancy Raw Data'!AY$3,FALSE))/100</f>
        <v>2.43992394378688E-2</v>
      </c>
      <c r="H108" s="91">
        <f>(VLOOKUP($A107,'Occupancy Raw Data'!$B$8:$BE$51,'Occupancy Raw Data'!BA$3,FALSE))/100</f>
        <v>1.75792280656164E-2</v>
      </c>
      <c r="I108" s="91">
        <f>(VLOOKUP($A107,'Occupancy Raw Data'!$B$8:$BE$51,'Occupancy Raw Data'!BB$3,FALSE))/100</f>
        <v>1.2407586755061999E-2</v>
      </c>
      <c r="J108" s="90">
        <f>(VLOOKUP($A107,'Occupancy Raw Data'!$B$8:$BE$51,'Occupancy Raw Data'!BC$3,FALSE))/100</f>
        <v>1.5021158753042701E-2</v>
      </c>
      <c r="K108" s="92">
        <f>(VLOOKUP($A107,'Occupancy Raw Data'!$B$8:$BE$51,'Occupancy Raw Data'!BE$3,FALSE))/100</f>
        <v>2.1245960745350397E-2</v>
      </c>
      <c r="M108" s="89">
        <f>(VLOOKUP($A107,'ADR Raw Data'!$B$6:$BE$49,'ADR Raw Data'!AT$1,FALSE))/100</f>
        <v>3.2583685665787801E-2</v>
      </c>
      <c r="N108" s="90">
        <f>(VLOOKUP($A107,'ADR Raw Data'!$B$6:$BE$49,'ADR Raw Data'!AU$1,FALSE))/100</f>
        <v>1.6504909608805102E-2</v>
      </c>
      <c r="O108" s="90">
        <f>(VLOOKUP($A107,'ADR Raw Data'!$B$6:$BE$49,'ADR Raw Data'!AV$1,FALSE))/100</f>
        <v>4.12515266372597E-2</v>
      </c>
      <c r="P108" s="90">
        <f>(VLOOKUP($A107,'ADR Raw Data'!$B$6:$BE$49,'ADR Raw Data'!AW$1,FALSE))/100</f>
        <v>3.3010731762175304E-2</v>
      </c>
      <c r="Q108" s="90">
        <f>(VLOOKUP($A107,'ADR Raw Data'!$B$6:$BE$49,'ADR Raw Data'!AX$1,FALSE))/100</f>
        <v>3.1049680119875099E-2</v>
      </c>
      <c r="R108" s="90">
        <f>(VLOOKUP($A107,'ADR Raw Data'!$B$6:$BE$49,'ADR Raw Data'!AY$1,FALSE))/100</f>
        <v>3.11585690942499E-2</v>
      </c>
      <c r="S108" s="91">
        <f>(VLOOKUP($A107,'ADR Raw Data'!$B$6:$BE$49,'ADR Raw Data'!BA$1,FALSE))/100</f>
        <v>-1.1386802995565598E-2</v>
      </c>
      <c r="T108" s="91">
        <f>(VLOOKUP($A107,'ADR Raw Data'!$B$6:$BE$49,'ADR Raw Data'!BB$1,FALSE))/100</f>
        <v>3.7086259883749202E-3</v>
      </c>
      <c r="U108" s="90">
        <f>(VLOOKUP($A107,'ADR Raw Data'!$B$6:$BE$49,'ADR Raw Data'!BC$1,FALSE))/100</f>
        <v>-3.9559670562567704E-3</v>
      </c>
      <c r="V108" s="92">
        <f>(VLOOKUP($A107,'ADR Raw Data'!$B$6:$BE$49,'ADR Raw Data'!BE$1,FALSE))/100</f>
        <v>1.55593580396321E-2</v>
      </c>
      <c r="X108" s="89">
        <f>(VLOOKUP($A107,'RevPAR Raw Data'!$B$6:$BE$49,'RevPAR Raw Data'!AT$1,FALSE))/100</f>
        <v>8.7786036963713093E-2</v>
      </c>
      <c r="Y108" s="90">
        <f>(VLOOKUP($A107,'RevPAR Raw Data'!$B$6:$BE$49,'RevPAR Raw Data'!AU$1,FALSE))/100</f>
        <v>2.9851813650806501E-3</v>
      </c>
      <c r="Z108" s="90">
        <f>(VLOOKUP($A107,'RevPAR Raw Data'!$B$6:$BE$49,'RevPAR Raw Data'!AV$1,FALSE))/100</f>
        <v>6.6206969076934102E-2</v>
      </c>
      <c r="AA108" s="90">
        <f>(VLOOKUP($A107,'RevPAR Raw Data'!$B$6:$BE$49,'RevPAR Raw Data'!AW$1,FALSE))/100</f>
        <v>6.0494063687831806E-2</v>
      </c>
      <c r="AB108" s="90">
        <f>(VLOOKUP($A107,'RevPAR Raw Data'!$B$6:$BE$49,'RevPAR Raw Data'!AX$1,FALSE))/100</f>
        <v>6.7183183350001702E-2</v>
      </c>
      <c r="AC108" s="90">
        <f>(VLOOKUP($A107,'RevPAR Raw Data'!$B$6:$BE$49,'RevPAR Raw Data'!AY$1,FALSE))/100</f>
        <v>5.6318053919990695E-2</v>
      </c>
      <c r="AD108" s="91">
        <f>(VLOOKUP($A107,'RevPAR Raw Data'!$B$6:$BE$49,'RevPAR Raw Data'!BA$1,FALSE))/100</f>
        <v>5.9922538632535107E-3</v>
      </c>
      <c r="AE108" s="91">
        <f>(VLOOKUP($A107,'RevPAR Raw Data'!$B$6:$BE$49,'RevPAR Raw Data'!BB$1,FALSE))/100</f>
        <v>1.6162227842129798E-2</v>
      </c>
      <c r="AF108" s="90">
        <f>(VLOOKUP($A107,'RevPAR Raw Data'!$B$6:$BE$49,'RevPAR Raw Data'!BC$1,FALSE))/100</f>
        <v>1.1005768487612099E-2</v>
      </c>
      <c r="AG108" s="92">
        <f>(VLOOKUP($A107,'RevPAR Raw Data'!$B$6:$BE$49,'RevPAR Raw Data'!BE$1,FALSE))/100</f>
        <v>3.7135892295115401E-2</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Data'!AG$3,FALSE))/100</f>
        <v>0.46034729681346198</v>
      </c>
      <c r="C110" s="118">
        <f>(VLOOKUP($A110,'Occupancy Raw Data'!$B$8:$BE$45,'Occupancy Raw Data'!AH$3,FALSE))/100</f>
        <v>0.57357679914070803</v>
      </c>
      <c r="D110" s="118">
        <f>(VLOOKUP($A110,'Occupancy Raw Data'!$B$8:$BE$45,'Occupancy Raw Data'!AI$3,FALSE))/100</f>
        <v>0.60821697099892502</v>
      </c>
      <c r="E110" s="118">
        <f>(VLOOKUP($A110,'Occupancy Raw Data'!$B$8:$BE$45,'Occupancy Raw Data'!AJ$3,FALSE))/100</f>
        <v>0.63153419262441801</v>
      </c>
      <c r="F110" s="118">
        <f>(VLOOKUP($A110,'Occupancy Raw Data'!$B$8:$BE$45,'Occupancy Raw Data'!AK$3,FALSE))/100</f>
        <v>0.65780522735409908</v>
      </c>
      <c r="G110" s="119">
        <f>(VLOOKUP($A110,'Occupancy Raw Data'!$B$8:$BE$45,'Occupancy Raw Data'!AL$3,FALSE))/100</f>
        <v>0.58629609738632193</v>
      </c>
      <c r="H110" s="99">
        <f>(VLOOKUP($A110,'Occupancy Raw Data'!$B$8:$BE$45,'Occupancy Raw Data'!AN$3,FALSE))/100</f>
        <v>0.78240243465807291</v>
      </c>
      <c r="I110" s="99">
        <f>(VLOOKUP($A110,'Occupancy Raw Data'!$B$8:$BE$45,'Occupancy Raw Data'!AO$3,FALSE))/100</f>
        <v>0.73102398854278505</v>
      </c>
      <c r="J110" s="119">
        <f>(VLOOKUP($A110,'Occupancy Raw Data'!$B$8:$BE$45,'Occupancy Raw Data'!AP$3,FALSE))/100</f>
        <v>0.75671321160042893</v>
      </c>
      <c r="K110" s="120">
        <f>(VLOOKUP($A110,'Occupancy Raw Data'!$B$8:$BE$45,'Occupancy Raw Data'!AR$3,FALSE))/100</f>
        <v>0.63498670144749603</v>
      </c>
      <c r="M110" s="121">
        <f>VLOOKUP($A110,'ADR Raw Data'!$B$6:$BE$43,'ADR Raw Data'!AG$1,FALSE)</f>
        <v>93.494467237021098</v>
      </c>
      <c r="N110" s="122">
        <f>VLOOKUP($A110,'ADR Raw Data'!$B$6:$BE$43,'ADR Raw Data'!AH$1,FALSE)</f>
        <v>96.067737983770201</v>
      </c>
      <c r="O110" s="122">
        <f>VLOOKUP($A110,'ADR Raw Data'!$B$6:$BE$43,'ADR Raw Data'!AI$1,FALSE)</f>
        <v>97.629662251655603</v>
      </c>
      <c r="P110" s="122">
        <f>VLOOKUP($A110,'ADR Raw Data'!$B$6:$BE$43,'ADR Raw Data'!AJ$1,FALSE)</f>
        <v>98.339229678973794</v>
      </c>
      <c r="Q110" s="122">
        <f>VLOOKUP($A110,'ADR Raw Data'!$B$6:$BE$43,'ADR Raw Data'!AK$1,FALSE)</f>
        <v>102.871607701728</v>
      </c>
      <c r="R110" s="123">
        <f>VLOOKUP($A110,'ADR Raw Data'!$B$6:$BE$43,'ADR Raw Data'!AL$1,FALSE)</f>
        <v>98.003802842704602</v>
      </c>
      <c r="S110" s="122">
        <f>VLOOKUP($A110,'ADR Raw Data'!$B$6:$BE$43,'ADR Raw Data'!AN$1,FALSE)</f>
        <v>123.24640716165101</v>
      </c>
      <c r="T110" s="122">
        <f>VLOOKUP($A110,'ADR Raw Data'!$B$6:$BE$43,'ADR Raw Data'!AO$1,FALSE)</f>
        <v>121.405494061466</v>
      </c>
      <c r="U110" s="123">
        <f>VLOOKUP($A110,'ADR Raw Data'!$B$6:$BE$43,'ADR Raw Data'!AP$1,FALSE)</f>
        <v>122.357198663354</v>
      </c>
      <c r="V110" s="124">
        <f>VLOOKUP($A110,'ADR Raw Data'!$B$6:$BE$43,'ADR Raw Data'!AR$1,FALSE)</f>
        <v>106.29578138687199</v>
      </c>
      <c r="X110" s="121">
        <f>VLOOKUP($A110,'RevPAR Raw Data'!$B$6:$BE$43,'RevPAR Raw Data'!AG$1,FALSE)</f>
        <v>43.039925259577501</v>
      </c>
      <c r="Y110" s="122">
        <f>VLOOKUP($A110,'RevPAR Raw Data'!$B$6:$BE$43,'RevPAR Raw Data'!AH$1,FALSE)</f>
        <v>55.102225653419197</v>
      </c>
      <c r="Z110" s="122">
        <f>VLOOKUP($A110,'RevPAR Raw Data'!$B$6:$BE$43,'RevPAR Raw Data'!AI$1,FALSE)</f>
        <v>59.380017454350103</v>
      </c>
      <c r="AA110" s="122">
        <f>VLOOKUP($A110,'RevPAR Raw Data'!$B$6:$BE$43,'RevPAR Raw Data'!AJ$1,FALSE)</f>
        <v>62.104586018617901</v>
      </c>
      <c r="AB110" s="122">
        <f>VLOOKUP($A110,'RevPAR Raw Data'!$B$6:$BE$43,'RevPAR Raw Data'!AK$1,FALSE)</f>
        <v>67.669481292517005</v>
      </c>
      <c r="AC110" s="123">
        <f>VLOOKUP($A110,'RevPAR Raw Data'!$B$6:$BE$43,'RevPAR Raw Data'!AL$1,FALSE)</f>
        <v>57.459247135696302</v>
      </c>
      <c r="AD110" s="122">
        <f>VLOOKUP($A110,'RevPAR Raw Data'!$B$6:$BE$43,'RevPAR Raw Data'!AN$1,FALSE)</f>
        <v>96.428289026136696</v>
      </c>
      <c r="AE110" s="122">
        <f>VLOOKUP($A110,'RevPAR Raw Data'!$B$6:$BE$43,'RevPAR Raw Data'!AO$1,FALSE)</f>
        <v>88.750328499820895</v>
      </c>
      <c r="AF110" s="123">
        <f>VLOOKUP($A110,'RevPAR Raw Data'!$B$6:$BE$43,'RevPAR Raw Data'!AP$1,FALSE)</f>
        <v>92.589308762978803</v>
      </c>
      <c r="AG110" s="124">
        <f>VLOOKUP($A110,'RevPAR Raw Data'!$B$6:$BE$43,'RevPAR Raw Data'!AR$1,FALSE)</f>
        <v>67.4964076006342</v>
      </c>
    </row>
    <row r="111" spans="1:33" x14ac:dyDescent="0.25">
      <c r="A111" s="101" t="s">
        <v>121</v>
      </c>
      <c r="B111" s="89">
        <f>(VLOOKUP($A110,'Occupancy Raw Data'!$B$8:$BE$51,'Occupancy Raw Data'!AT$3,FALSE))/100</f>
        <v>0.109921979881853</v>
      </c>
      <c r="C111" s="90">
        <f>(VLOOKUP($A110,'Occupancy Raw Data'!$B$8:$BE$51,'Occupancy Raw Data'!AU$3,FALSE))/100</f>
        <v>0.11258457538922001</v>
      </c>
      <c r="D111" s="90">
        <f>(VLOOKUP($A110,'Occupancy Raw Data'!$B$8:$BE$51,'Occupancy Raw Data'!AV$3,FALSE))/100</f>
        <v>0.12964695361982401</v>
      </c>
      <c r="E111" s="90">
        <f>(VLOOKUP($A110,'Occupancy Raw Data'!$B$8:$BE$51,'Occupancy Raw Data'!AW$3,FALSE))/100</f>
        <v>0.12208077253138</v>
      </c>
      <c r="F111" s="90">
        <f>(VLOOKUP($A110,'Occupancy Raw Data'!$B$8:$BE$51,'Occupancy Raw Data'!AX$3,FALSE))/100</f>
        <v>0.10031085299529399</v>
      </c>
      <c r="G111" s="90">
        <f>(VLOOKUP($A110,'Occupancy Raw Data'!$B$8:$BE$51,'Occupancy Raw Data'!AY$3,FALSE))/100</f>
        <v>0.11484259789588799</v>
      </c>
      <c r="H111" s="91">
        <f>(VLOOKUP($A110,'Occupancy Raw Data'!$B$8:$BE$51,'Occupancy Raw Data'!BA$3,FALSE))/100</f>
        <v>8.9449476912593293E-2</v>
      </c>
      <c r="I111" s="91">
        <f>(VLOOKUP($A110,'Occupancy Raw Data'!$B$8:$BE$51,'Occupancy Raw Data'!BB$3,FALSE))/100</f>
        <v>2.8667997217067601E-2</v>
      </c>
      <c r="J111" s="90">
        <f>(VLOOKUP($A110,'Occupancy Raw Data'!$B$8:$BE$51,'Occupancy Raw Data'!BC$3,FALSE))/100</f>
        <v>5.9218518134318596E-2</v>
      </c>
      <c r="K111" s="92">
        <f>(VLOOKUP($A110,'Occupancy Raw Data'!$B$8:$BE$51,'Occupancy Raw Data'!BE$3,FALSE))/100</f>
        <v>9.5204365881223302E-2</v>
      </c>
      <c r="M111" s="89">
        <f>(VLOOKUP($A110,'ADR Raw Data'!$B$6:$BE$49,'ADR Raw Data'!AT$1,FALSE))/100</f>
        <v>-4.2484775254704697E-3</v>
      </c>
      <c r="N111" s="90">
        <f>(VLOOKUP($A110,'ADR Raw Data'!$B$6:$BE$49,'ADR Raw Data'!AU$1,FALSE))/100</f>
        <v>9.7713214951195507E-3</v>
      </c>
      <c r="O111" s="90">
        <f>(VLOOKUP($A110,'ADR Raw Data'!$B$6:$BE$49,'ADR Raw Data'!AV$1,FALSE))/100</f>
        <v>2.1356713318920102E-2</v>
      </c>
      <c r="P111" s="90">
        <f>(VLOOKUP($A110,'ADR Raw Data'!$B$6:$BE$49,'ADR Raw Data'!AW$1,FALSE))/100</f>
        <v>2.00920177231266E-2</v>
      </c>
      <c r="Q111" s="90">
        <f>(VLOOKUP($A110,'ADR Raw Data'!$B$6:$BE$49,'ADR Raw Data'!AX$1,FALSE))/100</f>
        <v>1.35108819065988E-2</v>
      </c>
      <c r="R111" s="90">
        <f>(VLOOKUP($A110,'ADR Raw Data'!$B$6:$BE$49,'ADR Raw Data'!AY$1,FALSE))/100</f>
        <v>1.29345883639632E-2</v>
      </c>
      <c r="S111" s="91">
        <f>(VLOOKUP($A110,'ADR Raw Data'!$B$6:$BE$49,'ADR Raw Data'!BA$1,FALSE))/100</f>
        <v>4.2716297606724997E-2</v>
      </c>
      <c r="T111" s="91">
        <f>(VLOOKUP($A110,'ADR Raw Data'!$B$6:$BE$49,'ADR Raw Data'!BB$1,FALSE))/100</f>
        <v>3.3537832739292298E-2</v>
      </c>
      <c r="U111" s="90">
        <f>(VLOOKUP($A110,'ADR Raw Data'!$B$6:$BE$49,'ADR Raw Data'!BC$1,FALSE))/100</f>
        <v>3.8389556403863399E-2</v>
      </c>
      <c r="V111" s="92">
        <f>(VLOOKUP($A110,'ADR Raw Data'!$B$6:$BE$49,'ADR Raw Data'!BE$1,FALSE))/100</f>
        <v>2.0327880440187299E-2</v>
      </c>
      <c r="X111" s="89">
        <f>(VLOOKUP($A110,'RevPAR Raw Data'!$B$6:$BE$49,'RevPAR Raw Data'!AT$1,FALSE))/100</f>
        <v>0.105206501295299</v>
      </c>
      <c r="Y111" s="90">
        <f>(VLOOKUP($A110,'RevPAR Raw Data'!$B$6:$BE$49,'RevPAR Raw Data'!AU$1,FALSE))/100</f>
        <v>0.123455996965859</v>
      </c>
      <c r="Z111" s="90">
        <f>(VLOOKUP($A110,'RevPAR Raw Data'!$B$6:$BE$49,'RevPAR Raw Data'!AV$1,FALSE))/100</f>
        <v>0.153772499759874</v>
      </c>
      <c r="AA111" s="90">
        <f>(VLOOKUP($A110,'RevPAR Raw Data'!$B$6:$BE$49,'RevPAR Raw Data'!AW$1,FALSE))/100</f>
        <v>0.14462563929986</v>
      </c>
      <c r="AB111" s="90">
        <f>(VLOOKUP($A110,'RevPAR Raw Data'!$B$6:$BE$49,'RevPAR Raw Data'!AX$1,FALSE))/100</f>
        <v>0.11517702299066199</v>
      </c>
      <c r="AC111" s="90">
        <f>(VLOOKUP($A110,'RevPAR Raw Data'!$B$6:$BE$49,'RevPAR Raw Data'!AY$1,FALSE))/100</f>
        <v>0.12926262799028199</v>
      </c>
      <c r="AD111" s="91">
        <f>(VLOOKUP($A110,'RevPAR Raw Data'!$B$6:$BE$49,'RevPAR Raw Data'!BA$1,FALSE))/100</f>
        <v>0.13598672499588202</v>
      </c>
      <c r="AE111" s="91">
        <f>(VLOOKUP($A110,'RevPAR Raw Data'!$B$6:$BE$49,'RevPAR Raw Data'!BB$1,FALSE))/100</f>
        <v>6.3167292451996399E-2</v>
      </c>
      <c r="AF111" s="90">
        <f>(VLOOKUP($A110,'RevPAR Raw Data'!$B$6:$BE$49,'RevPAR Raw Data'!BC$1,FALSE))/100</f>
        <v>9.98814471802527E-2</v>
      </c>
      <c r="AG111" s="92">
        <f>(VLOOKUP($A110,'RevPAR Raw Data'!$B$6:$BE$49,'RevPAR Raw Data'!BE$1,FALSE))/100</f>
        <v>0.11746754928842799</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5">
      <c r="A113" s="116" t="s">
        <v>47</v>
      </c>
      <c r="B113" s="117">
        <f>(VLOOKUP($A113,'Occupancy Raw Data'!$B$8:$BE$45,'Occupancy Raw Data'!AG$3,FALSE))/100</f>
        <v>0.45985790408525701</v>
      </c>
      <c r="C113" s="118">
        <f>(VLOOKUP($A113,'Occupancy Raw Data'!$B$8:$BE$45,'Occupancy Raw Data'!AH$3,FALSE))/100</f>
        <v>0.59991119005328497</v>
      </c>
      <c r="D113" s="118">
        <f>(VLOOKUP($A113,'Occupancy Raw Data'!$B$8:$BE$45,'Occupancy Raw Data'!AI$3,FALSE))/100</f>
        <v>0.66474245115452901</v>
      </c>
      <c r="E113" s="118">
        <f>(VLOOKUP($A113,'Occupancy Raw Data'!$B$8:$BE$45,'Occupancy Raw Data'!AJ$3,FALSE))/100</f>
        <v>0.6572824156305499</v>
      </c>
      <c r="F113" s="118">
        <f>(VLOOKUP($A113,'Occupancy Raw Data'!$B$8:$BE$45,'Occupancy Raw Data'!AK$3,FALSE))/100</f>
        <v>0.62286856127886303</v>
      </c>
      <c r="G113" s="119">
        <f>(VLOOKUP($A113,'Occupancy Raw Data'!$B$8:$BE$45,'Occupancy Raw Data'!AL$3,FALSE))/100</f>
        <v>0.60093250444049706</v>
      </c>
      <c r="H113" s="99">
        <f>(VLOOKUP($A113,'Occupancy Raw Data'!$B$8:$BE$45,'Occupancy Raw Data'!AN$3,FALSE))/100</f>
        <v>0.69249555950266395</v>
      </c>
      <c r="I113" s="99">
        <f>(VLOOKUP($A113,'Occupancy Raw Data'!$B$8:$BE$45,'Occupancy Raw Data'!AO$3,FALSE))/100</f>
        <v>0.67908525754884497</v>
      </c>
      <c r="J113" s="119">
        <f>(VLOOKUP($A113,'Occupancy Raw Data'!$B$8:$BE$45,'Occupancy Raw Data'!AP$3,FALSE))/100</f>
        <v>0.68579040852575401</v>
      </c>
      <c r="K113" s="120">
        <f>(VLOOKUP($A113,'Occupancy Raw Data'!$B$8:$BE$45,'Occupancy Raw Data'!AR$3,FALSE))/100</f>
        <v>0.62517761989342802</v>
      </c>
      <c r="M113" s="121">
        <f>VLOOKUP($A113,'ADR Raw Data'!$B$6:$BE$43,'ADR Raw Data'!AG$1,FALSE)</f>
        <v>98.306352838933904</v>
      </c>
      <c r="N113" s="122">
        <f>VLOOKUP($A113,'ADR Raw Data'!$B$6:$BE$43,'ADR Raw Data'!AH$1,FALSE)</f>
        <v>108.054479644707</v>
      </c>
      <c r="O113" s="122">
        <f>VLOOKUP($A113,'ADR Raw Data'!$B$6:$BE$43,'ADR Raw Data'!AI$1,FALSE)</f>
        <v>112.834887775551</v>
      </c>
      <c r="P113" s="122">
        <f>VLOOKUP($A113,'ADR Raw Data'!$B$6:$BE$43,'ADR Raw Data'!AJ$1,FALSE)</f>
        <v>109.987072017294</v>
      </c>
      <c r="Q113" s="122">
        <f>VLOOKUP($A113,'ADR Raw Data'!$B$6:$BE$43,'ADR Raw Data'!AK$1,FALSE)</f>
        <v>105.08044414343701</v>
      </c>
      <c r="R113" s="123">
        <f>VLOOKUP($A113,'ADR Raw Data'!$B$6:$BE$43,'ADR Raw Data'!AL$1,FALSE)</f>
        <v>107.426393408704</v>
      </c>
      <c r="S113" s="122">
        <f>VLOOKUP($A113,'ADR Raw Data'!$B$6:$BE$43,'ADR Raw Data'!AN$1,FALSE)</f>
        <v>117.877155498557</v>
      </c>
      <c r="T113" s="122">
        <f>VLOOKUP($A113,'ADR Raw Data'!$B$6:$BE$43,'ADR Raw Data'!AO$1,FALSE)</f>
        <v>118.070770940953</v>
      </c>
      <c r="U113" s="123">
        <f>VLOOKUP($A113,'ADR Raw Data'!$B$6:$BE$43,'ADR Raw Data'!AP$1,FALSE)</f>
        <v>117.973016705516</v>
      </c>
      <c r="V113" s="124">
        <f>VLOOKUP($A113,'ADR Raw Data'!$B$6:$BE$43,'ADR Raw Data'!AR$1,FALSE)</f>
        <v>110.731864580479</v>
      </c>
      <c r="X113" s="121">
        <f>VLOOKUP($A113,'RevPAR Raw Data'!$B$6:$BE$43,'RevPAR Raw Data'!AG$1,FALSE)</f>
        <v>45.206953374777903</v>
      </c>
      <c r="Y113" s="122">
        <f>VLOOKUP($A113,'RevPAR Raw Data'!$B$6:$BE$43,'RevPAR Raw Data'!AH$1,FALSE)</f>
        <v>64.823091474245103</v>
      </c>
      <c r="Z113" s="122">
        <f>VLOOKUP($A113,'RevPAR Raw Data'!$B$6:$BE$43,'RevPAR Raw Data'!AI$1,FALSE)</f>
        <v>75.006139875665994</v>
      </c>
      <c r="AA113" s="122">
        <f>VLOOKUP($A113,'RevPAR Raw Data'!$B$6:$BE$43,'RevPAR Raw Data'!AJ$1,FALSE)</f>
        <v>72.292568383658903</v>
      </c>
      <c r="AB113" s="122">
        <f>VLOOKUP($A113,'RevPAR Raw Data'!$B$6:$BE$43,'RevPAR Raw Data'!AK$1,FALSE)</f>
        <v>65.451305062166895</v>
      </c>
      <c r="AC113" s="123">
        <f>VLOOKUP($A113,'RevPAR Raw Data'!$B$6:$BE$43,'RevPAR Raw Data'!AL$1,FALSE)</f>
        <v>64.556011634103001</v>
      </c>
      <c r="AD113" s="122">
        <f>VLOOKUP($A113,'RevPAR Raw Data'!$B$6:$BE$43,'RevPAR Raw Data'!AN$1,FALSE)</f>
        <v>81.629406749555898</v>
      </c>
      <c r="AE113" s="122">
        <f>VLOOKUP($A113,'RevPAR Raw Data'!$B$6:$BE$43,'RevPAR Raw Data'!AO$1,FALSE)</f>
        <v>80.180119893428</v>
      </c>
      <c r="AF113" s="123">
        <f>VLOOKUP($A113,'RevPAR Raw Data'!$B$6:$BE$43,'RevPAR Raw Data'!AP$1,FALSE)</f>
        <v>80.904763321491998</v>
      </c>
      <c r="AG113" s="124">
        <f>VLOOKUP($A113,'RevPAR Raw Data'!$B$6:$BE$43,'RevPAR Raw Data'!AR$1,FALSE)</f>
        <v>69.227083544785501</v>
      </c>
    </row>
    <row r="114" spans="1:33" x14ac:dyDescent="0.25">
      <c r="A114" s="101" t="s">
        <v>121</v>
      </c>
      <c r="B114" s="89">
        <f>(VLOOKUP($A113,'Occupancy Raw Data'!$B$8:$BE$51,'Occupancy Raw Data'!AT$3,FALSE))/100</f>
        <v>-6.5349584199361391E-2</v>
      </c>
      <c r="C114" s="90">
        <f>(VLOOKUP($A113,'Occupancy Raw Data'!$B$8:$BE$51,'Occupancy Raw Data'!AU$3,FALSE))/100</f>
        <v>-2.3087152856503101E-2</v>
      </c>
      <c r="D114" s="90">
        <f>(VLOOKUP($A113,'Occupancy Raw Data'!$B$8:$BE$51,'Occupancy Raw Data'!AV$3,FALSE))/100</f>
        <v>-1.5316247373448898E-2</v>
      </c>
      <c r="E114" s="90">
        <f>(VLOOKUP($A113,'Occupancy Raw Data'!$B$8:$BE$51,'Occupancy Raw Data'!AW$3,FALSE))/100</f>
        <v>-3.6724606451787697E-2</v>
      </c>
      <c r="F114" s="90">
        <f>(VLOOKUP($A113,'Occupancy Raw Data'!$B$8:$BE$51,'Occupancy Raw Data'!AX$3,FALSE))/100</f>
        <v>-6.2701774783441799E-2</v>
      </c>
      <c r="G114" s="90">
        <f>(VLOOKUP($A113,'Occupancy Raw Data'!$B$8:$BE$51,'Occupancy Raw Data'!AY$3,FALSE))/100</f>
        <v>-3.9448196997485703E-2</v>
      </c>
      <c r="H114" s="91">
        <f>(VLOOKUP($A113,'Occupancy Raw Data'!$B$8:$BE$51,'Occupancy Raw Data'!BA$3,FALSE))/100</f>
        <v>-2.1644560413676503E-2</v>
      </c>
      <c r="I114" s="91">
        <f>(VLOOKUP($A113,'Occupancy Raw Data'!$B$8:$BE$51,'Occupancy Raw Data'!BB$3,FALSE))/100</f>
        <v>-4.31825883603556E-2</v>
      </c>
      <c r="J114" s="90">
        <f>(VLOOKUP($A113,'Occupancy Raw Data'!$B$8:$BE$51,'Occupancy Raw Data'!BC$3,FALSE))/100</f>
        <v>-3.2428141169202201E-2</v>
      </c>
      <c r="K114" s="92">
        <f>(VLOOKUP($A113,'Occupancy Raw Data'!$B$8:$BE$51,'Occupancy Raw Data'!BE$3,FALSE))/100</f>
        <v>-3.72589903982289E-2</v>
      </c>
      <c r="M114" s="89">
        <f>(VLOOKUP($A113,'ADR Raw Data'!$B$6:$BE$49,'ADR Raw Data'!AT$1,FALSE))/100</f>
        <v>7.6129995426296605E-3</v>
      </c>
      <c r="N114" s="90">
        <f>(VLOOKUP($A113,'ADR Raw Data'!$B$6:$BE$49,'ADR Raw Data'!AU$1,FALSE))/100</f>
        <v>7.6790948343421804E-3</v>
      </c>
      <c r="O114" s="90">
        <f>(VLOOKUP($A113,'ADR Raw Data'!$B$6:$BE$49,'ADR Raw Data'!AV$1,FALSE))/100</f>
        <v>2.6338279449982398E-2</v>
      </c>
      <c r="P114" s="90">
        <f>(VLOOKUP($A113,'ADR Raw Data'!$B$6:$BE$49,'ADR Raw Data'!AW$1,FALSE))/100</f>
        <v>-9.0783743700217703E-3</v>
      </c>
      <c r="Q114" s="90">
        <f>(VLOOKUP($A113,'ADR Raw Data'!$B$6:$BE$49,'ADR Raw Data'!AX$1,FALSE))/100</f>
        <v>-4.3969419671214698E-2</v>
      </c>
      <c r="R114" s="90">
        <f>(VLOOKUP($A113,'ADR Raw Data'!$B$6:$BE$49,'ADR Raw Data'!AY$1,FALSE))/100</f>
        <v>-2.4084412662208903E-3</v>
      </c>
      <c r="S114" s="91">
        <f>(VLOOKUP($A113,'ADR Raw Data'!$B$6:$BE$49,'ADR Raw Data'!BA$1,FALSE))/100</f>
        <v>-2.88783088650259E-2</v>
      </c>
      <c r="T114" s="91">
        <f>(VLOOKUP($A113,'ADR Raw Data'!$B$6:$BE$49,'ADR Raw Data'!BB$1,FALSE))/100</f>
        <v>-1.8159136499950001E-2</v>
      </c>
      <c r="U114" s="90">
        <f>(VLOOKUP($A113,'ADR Raw Data'!$B$6:$BE$49,'ADR Raw Data'!BC$1,FALSE))/100</f>
        <v>-2.3545410319928899E-2</v>
      </c>
      <c r="V114" s="92">
        <f>(VLOOKUP($A113,'ADR Raw Data'!$B$6:$BE$49,'ADR Raw Data'!BE$1,FALSE))/100</f>
        <v>-9.385256565386229E-3</v>
      </c>
      <c r="X114" s="89">
        <f>(VLOOKUP($A113,'RevPAR Raw Data'!$B$6:$BE$49,'RevPAR Raw Data'!AT$1,FALSE))/100</f>
        <v>-5.8234091011352504E-2</v>
      </c>
      <c r="Y114" s="90">
        <f>(VLOOKUP($A113,'RevPAR Raw Data'!$B$6:$BE$49,'RevPAR Raw Data'!AU$1,FALSE))/100</f>
        <v>-1.5585346458400999E-2</v>
      </c>
      <c r="Z114" s="90">
        <f>(VLOOKUP($A113,'RevPAR Raw Data'!$B$6:$BE$49,'RevPAR Raw Data'!AV$1,FALSE))/100</f>
        <v>1.06186284730864E-2</v>
      </c>
      <c r="AA114" s="90">
        <f>(VLOOKUP($A113,'RevPAR Raw Data'!$B$6:$BE$49,'RevPAR Raw Data'!AW$1,FALSE))/100</f>
        <v>-4.5469581095848401E-2</v>
      </c>
      <c r="AB114" s="90">
        <f>(VLOOKUP($A113,'RevPAR Raw Data'!$B$6:$BE$49,'RevPAR Raw Data'!AX$1,FALSE))/100</f>
        <v>-0.103914233805073</v>
      </c>
      <c r="AC114" s="90">
        <f>(VLOOKUP($A113,'RevPAR Raw Data'!$B$6:$BE$49,'RevPAR Raw Data'!AY$1,FALSE))/100</f>
        <v>-4.1761629598179903E-2</v>
      </c>
      <c r="AD114" s="91">
        <f>(VLOOKUP($A113,'RevPAR Raw Data'!$B$6:$BE$49,'RevPAR Raw Data'!BA$1,FALSE))/100</f>
        <v>-4.9897810977828597E-2</v>
      </c>
      <c r="AE114" s="91">
        <f>(VLOOKUP($A113,'RevPAR Raw Data'!$B$6:$BE$49,'RevPAR Raw Data'!BB$1,FALSE))/100</f>
        <v>-6.0557566343848804E-2</v>
      </c>
      <c r="AF114" s="90">
        <f>(VLOOKUP($A113,'RevPAR Raw Data'!$B$6:$BE$49,'RevPAR Raw Data'!BC$1,FALSE))/100</f>
        <v>-5.5210017599389698E-2</v>
      </c>
      <c r="AG114" s="92">
        <f>(VLOOKUP($A113,'RevPAR Raw Data'!$B$6:$BE$49,'RevPAR Raw Data'!BE$1,FALSE))/100</f>
        <v>-4.6294561779360505E-2</v>
      </c>
    </row>
    <row r="115" spans="1:33"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5">
      <c r="A116" s="116" t="s">
        <v>48</v>
      </c>
      <c r="B116" s="117">
        <f>(VLOOKUP($A116,'Occupancy Raw Data'!$B$8:$BE$45,'Occupancy Raw Data'!AG$3,FALSE))/100</f>
        <v>0.53872323394036403</v>
      </c>
      <c r="C116" s="118">
        <f>(VLOOKUP($A116,'Occupancy Raw Data'!$B$8:$BE$45,'Occupancy Raw Data'!AH$3,FALSE))/100</f>
        <v>0.63493095857514492</v>
      </c>
      <c r="D116" s="118">
        <f>(VLOOKUP($A116,'Occupancy Raw Data'!$B$8:$BE$45,'Occupancy Raw Data'!AI$3,FALSE))/100</f>
        <v>0.723734240544326</v>
      </c>
      <c r="E116" s="118">
        <f>(VLOOKUP($A116,'Occupancy Raw Data'!$B$8:$BE$45,'Occupancy Raw Data'!AJ$3,FALSE))/100</f>
        <v>0.66329797878727204</v>
      </c>
      <c r="F116" s="118">
        <f>(VLOOKUP($A116,'Occupancy Raw Data'!$B$8:$BE$45,'Occupancy Raw Data'!AK$3,FALSE))/100</f>
        <v>0.75687250996015909</v>
      </c>
      <c r="G116" s="119">
        <f>(VLOOKUP($A116,'Occupancy Raw Data'!$B$8:$BE$45,'Occupancy Raw Data'!AL$3,FALSE))/100</f>
        <v>0.66359764875239902</v>
      </c>
      <c r="H116" s="99">
        <f>(VLOOKUP($A116,'Occupancy Raw Data'!$B$8:$BE$45,'Occupancy Raw Data'!AN$3,FALSE))/100</f>
        <v>0.87221115537848604</v>
      </c>
      <c r="I116" s="99">
        <f>(VLOOKUP($A116,'Occupancy Raw Data'!$B$8:$BE$45,'Occupancy Raw Data'!AO$3,FALSE))/100</f>
        <v>0.84930278884462096</v>
      </c>
      <c r="J116" s="119">
        <f>(VLOOKUP($A116,'Occupancy Raw Data'!$B$8:$BE$45,'Occupancy Raw Data'!AP$3,FALSE))/100</f>
        <v>0.860756972111553</v>
      </c>
      <c r="K116" s="120">
        <f>(VLOOKUP($A116,'Occupancy Raw Data'!$B$8:$BE$45,'Occupancy Raw Data'!AR$3,FALSE))/100</f>
        <v>0.72007675188313103</v>
      </c>
      <c r="M116" s="121">
        <f>VLOOKUP($A116,'ADR Raw Data'!$B$6:$BE$43,'ADR Raw Data'!AG$1,FALSE)</f>
        <v>152.78500928677499</v>
      </c>
      <c r="N116" s="122">
        <f>VLOOKUP($A116,'ADR Raw Data'!$B$6:$BE$43,'ADR Raw Data'!AH$1,FALSE)</f>
        <v>152.02565755259599</v>
      </c>
      <c r="O116" s="122">
        <f>VLOOKUP($A116,'ADR Raw Data'!$B$6:$BE$43,'ADR Raw Data'!AI$1,FALSE)</f>
        <v>154.984717268076</v>
      </c>
      <c r="P116" s="122">
        <f>VLOOKUP($A116,'ADR Raw Data'!$B$6:$BE$43,'ADR Raw Data'!AJ$1,FALSE)</f>
        <v>151.21454216322201</v>
      </c>
      <c r="Q116" s="122">
        <f>VLOOKUP($A116,'ADR Raw Data'!$B$6:$BE$43,'ADR Raw Data'!AK$1,FALSE)</f>
        <v>174.90010790893501</v>
      </c>
      <c r="R116" s="123">
        <f>VLOOKUP($A116,'ADR Raw Data'!$B$6:$BE$43,'ADR Raw Data'!AL$1,FALSE)</f>
        <v>157.868814269143</v>
      </c>
      <c r="S116" s="122">
        <f>VLOOKUP($A116,'ADR Raw Data'!$B$6:$BE$43,'ADR Raw Data'!AN$1,FALSE)</f>
        <v>242.71409329679099</v>
      </c>
      <c r="T116" s="122">
        <f>VLOOKUP($A116,'ADR Raw Data'!$B$6:$BE$43,'ADR Raw Data'!AO$1,FALSE)</f>
        <v>243.40109710331799</v>
      </c>
      <c r="U116" s="123">
        <f>VLOOKUP($A116,'ADR Raw Data'!$B$6:$BE$43,'ADR Raw Data'!AP$1,FALSE)</f>
        <v>243.05302418421601</v>
      </c>
      <c r="V116" s="124">
        <f>VLOOKUP($A116,'ADR Raw Data'!$B$6:$BE$43,'ADR Raw Data'!AR$1,FALSE)</f>
        <v>187.038471901653</v>
      </c>
      <c r="X116" s="121">
        <f>VLOOKUP($A116,'RevPAR Raw Data'!$B$6:$BE$43,'RevPAR Raw Data'!AG$1,FALSE)</f>
        <v>82.308834300580301</v>
      </c>
      <c r="Y116" s="122">
        <f>VLOOKUP($A116,'RevPAR Raw Data'!$B$6:$BE$43,'RevPAR Raw Data'!AH$1,FALSE)</f>
        <v>96.525796477886701</v>
      </c>
      <c r="Z116" s="122">
        <f>VLOOKUP($A116,'RevPAR Raw Data'!$B$6:$BE$43,'RevPAR Raw Data'!AI$1,FALSE)</f>
        <v>112.167746647988</v>
      </c>
      <c r="AA116" s="122">
        <f>VLOOKUP($A116,'RevPAR Raw Data'!$B$6:$BE$43,'RevPAR Raw Data'!AJ$1,FALSE)</f>
        <v>100.300300180108</v>
      </c>
      <c r="AB116" s="122">
        <f>VLOOKUP($A116,'RevPAR Raw Data'!$B$6:$BE$43,'RevPAR Raw Data'!AK$1,FALSE)</f>
        <v>132.37708366533801</v>
      </c>
      <c r="AC116" s="123">
        <f>VLOOKUP($A116,'RevPAR Raw Data'!$B$6:$BE$43,'RevPAR Raw Data'!AL$1,FALSE)</f>
        <v>104.76137396033199</v>
      </c>
      <c r="AD116" s="122">
        <f>VLOOKUP($A116,'RevPAR Raw Data'!$B$6:$BE$43,'RevPAR Raw Data'!AN$1,FALSE)</f>
        <v>211.69793974103499</v>
      </c>
      <c r="AE116" s="122">
        <f>VLOOKUP($A116,'RevPAR Raw Data'!$B$6:$BE$43,'RevPAR Raw Data'!AO$1,FALSE)</f>
        <v>206.721230577689</v>
      </c>
      <c r="AF116" s="123">
        <f>VLOOKUP($A116,'RevPAR Raw Data'!$B$6:$BE$43,'RevPAR Raw Data'!AP$1,FALSE)</f>
        <v>209.20958515936201</v>
      </c>
      <c r="AG116" s="124">
        <f>VLOOKUP($A116,'RevPAR Raw Data'!$B$6:$BE$43,'RevPAR Raw Data'!AR$1,FALSE)</f>
        <v>134.682055324126</v>
      </c>
    </row>
    <row r="117" spans="1:33" x14ac:dyDescent="0.25">
      <c r="A117" s="101" t="s">
        <v>121</v>
      </c>
      <c r="B117" s="89">
        <f>(VLOOKUP($A116,'Occupancy Raw Data'!$B$8:$BE$51,'Occupancy Raw Data'!AT$3,FALSE))/100</f>
        <v>4.5502343547923402E-2</v>
      </c>
      <c r="C117" s="90">
        <f>(VLOOKUP($A116,'Occupancy Raw Data'!$B$8:$BE$51,'Occupancy Raw Data'!AU$3,FALSE))/100</f>
        <v>-8.9426013850594406E-3</v>
      </c>
      <c r="D117" s="90">
        <f>(VLOOKUP($A116,'Occupancy Raw Data'!$B$8:$BE$51,'Occupancy Raw Data'!AV$3,FALSE))/100</f>
        <v>3.37098851297934E-2</v>
      </c>
      <c r="E117" s="90">
        <f>(VLOOKUP($A116,'Occupancy Raw Data'!$B$8:$BE$51,'Occupancy Raw Data'!AW$3,FALSE))/100</f>
        <v>-6.4759884675131801E-2</v>
      </c>
      <c r="F117" s="90">
        <f>(VLOOKUP($A116,'Occupancy Raw Data'!$B$8:$BE$51,'Occupancy Raw Data'!AX$3,FALSE))/100</f>
        <v>-1.44039411217405E-2</v>
      </c>
      <c r="G117" s="90">
        <f>(VLOOKUP($A116,'Occupancy Raw Data'!$B$8:$BE$51,'Occupancy Raw Data'!AY$3,FALSE))/100</f>
        <v>-4.5730110225667697E-3</v>
      </c>
      <c r="H117" s="91">
        <f>(VLOOKUP($A116,'Occupancy Raw Data'!$B$8:$BE$51,'Occupancy Raw Data'!BA$3,FALSE))/100</f>
        <v>3.3473588392525004E-2</v>
      </c>
      <c r="I117" s="91">
        <f>(VLOOKUP($A116,'Occupancy Raw Data'!$B$8:$BE$51,'Occupancy Raw Data'!BB$3,FALSE))/100</f>
        <v>-5.3521910443434396E-3</v>
      </c>
      <c r="J117" s="90">
        <f>(VLOOKUP($A116,'Occupancy Raw Data'!$B$8:$BE$51,'Occupancy Raw Data'!BC$3,FALSE))/100</f>
        <v>1.394736431943E-2</v>
      </c>
      <c r="K117" s="92">
        <f>(VLOOKUP($A116,'Occupancy Raw Data'!$B$8:$BE$51,'Occupancy Raw Data'!BE$3,FALSE))/100</f>
        <v>1.88279760934086E-3</v>
      </c>
      <c r="M117" s="89">
        <f>(VLOOKUP($A116,'ADR Raw Data'!$B$6:$BE$49,'ADR Raw Data'!AT$1,FALSE))/100</f>
        <v>1.3230128712419201E-2</v>
      </c>
      <c r="N117" s="90">
        <f>(VLOOKUP($A116,'ADR Raw Data'!$B$6:$BE$49,'ADR Raw Data'!AU$1,FALSE))/100</f>
        <v>1.6165815881615201E-2</v>
      </c>
      <c r="O117" s="90">
        <f>(VLOOKUP($A116,'ADR Raw Data'!$B$6:$BE$49,'ADR Raw Data'!AV$1,FALSE))/100</f>
        <v>2.1214455344572902E-2</v>
      </c>
      <c r="P117" s="90">
        <f>(VLOOKUP($A116,'ADR Raw Data'!$B$6:$BE$49,'ADR Raw Data'!AW$1,FALSE))/100</f>
        <v>-3.1507906442938299E-2</v>
      </c>
      <c r="Q117" s="90">
        <f>(VLOOKUP($A116,'ADR Raw Data'!$B$6:$BE$49,'ADR Raw Data'!AX$1,FALSE))/100</f>
        <v>-2.89460476964889E-2</v>
      </c>
      <c r="R117" s="90">
        <f>(VLOOKUP($A116,'ADR Raw Data'!$B$6:$BE$49,'ADR Raw Data'!AY$1,FALSE))/100</f>
        <v>-4.9888159953944099E-3</v>
      </c>
      <c r="S117" s="91">
        <f>(VLOOKUP($A116,'ADR Raw Data'!$B$6:$BE$49,'ADR Raw Data'!BA$1,FALSE))/100</f>
        <v>-6.3442645513757598E-2</v>
      </c>
      <c r="T117" s="91">
        <f>(VLOOKUP($A116,'ADR Raw Data'!$B$6:$BE$49,'ADR Raw Data'!BB$1,FALSE))/100</f>
        <v>-6.4025003286397597E-2</v>
      </c>
      <c r="U117" s="90">
        <f>(VLOOKUP($A116,'ADR Raw Data'!$B$6:$BE$49,'ADR Raw Data'!BC$1,FALSE))/100</f>
        <v>-6.3761358676599891E-2</v>
      </c>
      <c r="V117" s="92">
        <f>(VLOOKUP($A116,'ADR Raw Data'!$B$6:$BE$49,'ADR Raw Data'!BE$1,FALSE))/100</f>
        <v>-2.9513093652524497E-2</v>
      </c>
      <c r="X117" s="89">
        <f>(VLOOKUP($A116,'RevPAR Raw Data'!$B$6:$BE$49,'RevPAR Raw Data'!AT$1,FALSE))/100</f>
        <v>5.9334474122198395E-2</v>
      </c>
      <c r="Y117" s="90">
        <f>(VLOOKUP($A116,'RevPAR Raw Data'!$B$6:$BE$49,'RevPAR Raw Data'!AU$1,FALSE))/100</f>
        <v>7.0786500490622791E-3</v>
      </c>
      <c r="Z117" s="90">
        <f>(VLOOKUP($A116,'RevPAR Raw Data'!$B$6:$BE$49,'RevPAR Raw Data'!AV$1,FALSE))/100</f>
        <v>5.5639477327123099E-2</v>
      </c>
      <c r="AA117" s="90">
        <f>(VLOOKUP($A116,'RevPAR Raw Data'!$B$6:$BE$49,'RevPAR Raw Data'!AW$1,FALSE))/100</f>
        <v>-9.4227342730470606E-2</v>
      </c>
      <c r="AB117" s="90">
        <f>(VLOOKUP($A116,'RevPAR Raw Data'!$B$6:$BE$49,'RevPAR Raw Data'!AX$1,FALSE))/100</f>
        <v>-4.2933051651502199E-2</v>
      </c>
      <c r="AC117" s="90">
        <f>(VLOOKUP($A116,'RevPAR Raw Data'!$B$6:$BE$49,'RevPAR Raw Data'!AY$1,FALSE))/100</f>
        <v>-9.5390131074246792E-3</v>
      </c>
      <c r="AD117" s="91">
        <f>(VLOOKUP($A116,'RevPAR Raw Data'!$B$6:$BE$49,'RevPAR Raw Data'!BA$1,FALSE))/100</f>
        <v>-3.20927101236929E-2</v>
      </c>
      <c r="AE117" s="91">
        <f>(VLOOKUP($A116,'RevPAR Raw Data'!$B$6:$BE$49,'RevPAR Raw Data'!BB$1,FALSE))/100</f>
        <v>-6.9034520281537504E-2</v>
      </c>
      <c r="AF117" s="90">
        <f>(VLOOKUP($A116,'RevPAR Raw Data'!$B$6:$BE$49,'RevPAR Raw Data'!BC$1,FALSE))/100</f>
        <v>-5.0703297256134199E-2</v>
      </c>
      <c r="AG117" s="92">
        <f>(VLOOKUP($A116,'RevPAR Raw Data'!$B$6:$BE$49,'RevPAR Raw Data'!BE$1,FALSE))/100</f>
        <v>-2.7685863225356901E-2</v>
      </c>
    </row>
    <row r="118" spans="1:33"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5">
      <c r="A119" s="116" t="s">
        <v>72</v>
      </c>
      <c r="B119" s="117">
        <f>(VLOOKUP($A119,'Occupancy Raw Data'!$B$8:$BE$45,'Occupancy Raw Data'!AG$3,FALSE))/100</f>
        <v>0.535052631578947</v>
      </c>
      <c r="C119" s="118">
        <f>(VLOOKUP($A119,'Occupancy Raw Data'!$B$8:$BE$45,'Occupancy Raw Data'!AH$3,FALSE))/100</f>
        <v>0.63298245614034998</v>
      </c>
      <c r="D119" s="118">
        <f>(VLOOKUP($A119,'Occupancy Raw Data'!$B$8:$BE$45,'Occupancy Raw Data'!AI$3,FALSE))/100</f>
        <v>0.67947368421052601</v>
      </c>
      <c r="E119" s="118">
        <f>(VLOOKUP($A119,'Occupancy Raw Data'!$B$8:$BE$45,'Occupancy Raw Data'!AJ$3,FALSE))/100</f>
        <v>0.675614035087719</v>
      </c>
      <c r="F119" s="118">
        <f>(VLOOKUP($A119,'Occupancy Raw Data'!$B$8:$BE$45,'Occupancy Raw Data'!AK$3,FALSE))/100</f>
        <v>0.65428070175438502</v>
      </c>
      <c r="G119" s="119">
        <f>(VLOOKUP($A119,'Occupancy Raw Data'!$B$8:$BE$45,'Occupancy Raw Data'!AL$3,FALSE))/100</f>
        <v>0.63548070175438498</v>
      </c>
      <c r="H119" s="99">
        <f>(VLOOKUP($A119,'Occupancy Raw Data'!$B$8:$BE$45,'Occupancy Raw Data'!AN$3,FALSE))/100</f>
        <v>0.70042105263157795</v>
      </c>
      <c r="I119" s="99">
        <f>(VLOOKUP($A119,'Occupancy Raw Data'!$B$8:$BE$45,'Occupancy Raw Data'!AO$3,FALSE))/100</f>
        <v>0.67736842105263095</v>
      </c>
      <c r="J119" s="119">
        <f>(VLOOKUP($A119,'Occupancy Raw Data'!$B$8:$BE$45,'Occupancy Raw Data'!AP$3,FALSE))/100</f>
        <v>0.688894736842105</v>
      </c>
      <c r="K119" s="120">
        <f>(VLOOKUP($A119,'Occupancy Raw Data'!$B$8:$BE$45,'Occupancy Raw Data'!AR$3,FALSE))/100</f>
        <v>0.65074185463659107</v>
      </c>
      <c r="M119" s="121">
        <f>VLOOKUP($A119,'ADR Raw Data'!$B$6:$BE$43,'ADR Raw Data'!AG$1,FALSE)</f>
        <v>119.568039215686</v>
      </c>
      <c r="N119" s="122">
        <f>VLOOKUP($A119,'ADR Raw Data'!$B$6:$BE$43,'ADR Raw Data'!AH$1,FALSE)</f>
        <v>111.554228381374</v>
      </c>
      <c r="O119" s="122">
        <f>VLOOKUP($A119,'ADR Raw Data'!$B$6:$BE$43,'ADR Raw Data'!AI$1,FALSE)</f>
        <v>113.89539633359099</v>
      </c>
      <c r="P119" s="122">
        <f>VLOOKUP($A119,'ADR Raw Data'!$B$6:$BE$43,'ADR Raw Data'!AJ$1,FALSE)</f>
        <v>114.16625396001</v>
      </c>
      <c r="Q119" s="122">
        <f>VLOOKUP($A119,'ADR Raw Data'!$B$6:$BE$43,'ADR Raw Data'!AK$1,FALSE)</f>
        <v>116.244896229956</v>
      </c>
      <c r="R119" s="123">
        <f>VLOOKUP($A119,'ADR Raw Data'!$B$6:$BE$43,'ADR Raw Data'!AL$1,FALSE)</f>
        <v>114.925631211625</v>
      </c>
      <c r="S119" s="122">
        <f>VLOOKUP($A119,'ADR Raw Data'!$B$6:$BE$43,'ADR Raw Data'!AN$1,FALSE)</f>
        <v>138.903881875563</v>
      </c>
      <c r="T119" s="122">
        <f>VLOOKUP($A119,'ADR Raw Data'!$B$6:$BE$43,'ADR Raw Data'!AO$1,FALSE)</f>
        <v>145.365847707847</v>
      </c>
      <c r="U119" s="123">
        <f>VLOOKUP($A119,'ADR Raw Data'!$B$6:$BE$43,'ADR Raw Data'!AP$1,FALSE)</f>
        <v>142.08080525632201</v>
      </c>
      <c r="V119" s="124">
        <f>VLOOKUP($A119,'ADR Raw Data'!$B$6:$BE$43,'ADR Raw Data'!AR$1,FALSE)</f>
        <v>123.13913898153601</v>
      </c>
      <c r="X119" s="121">
        <f>VLOOKUP($A119,'RevPAR Raw Data'!$B$6:$BE$43,'RevPAR Raw Data'!AG$1,FALSE)</f>
        <v>63.975194035087704</v>
      </c>
      <c r="Y119" s="122">
        <f>VLOOKUP($A119,'RevPAR Raw Data'!$B$6:$BE$43,'RevPAR Raw Data'!AH$1,FALSE)</f>
        <v>70.611869473684195</v>
      </c>
      <c r="Z119" s="122">
        <f>VLOOKUP($A119,'RevPAR Raw Data'!$B$6:$BE$43,'RevPAR Raw Data'!AI$1,FALSE)</f>
        <v>77.388924561403499</v>
      </c>
      <c r="AA119" s="122">
        <f>VLOOKUP($A119,'RevPAR Raw Data'!$B$6:$BE$43,'RevPAR Raw Data'!AJ$1,FALSE)</f>
        <v>77.132323508771904</v>
      </c>
      <c r="AB119" s="122">
        <f>VLOOKUP($A119,'RevPAR Raw Data'!$B$6:$BE$43,'RevPAR Raw Data'!AK$1,FALSE)</f>
        <v>76.0567922807017</v>
      </c>
      <c r="AC119" s="123">
        <f>VLOOKUP($A119,'RevPAR Raw Data'!$B$6:$BE$43,'RevPAR Raw Data'!AL$1,FALSE)</f>
        <v>73.033020771929799</v>
      </c>
      <c r="AD119" s="122">
        <f>VLOOKUP($A119,'RevPAR Raw Data'!$B$6:$BE$43,'RevPAR Raw Data'!AN$1,FALSE)</f>
        <v>97.291203157894699</v>
      </c>
      <c r="AE119" s="122">
        <f>VLOOKUP($A119,'RevPAR Raw Data'!$B$6:$BE$43,'RevPAR Raw Data'!AO$1,FALSE)</f>
        <v>98.466234736842097</v>
      </c>
      <c r="AF119" s="123">
        <f>VLOOKUP($A119,'RevPAR Raw Data'!$B$6:$BE$43,'RevPAR Raw Data'!AP$1,FALSE)</f>
        <v>97.878718947368398</v>
      </c>
      <c r="AG119" s="124">
        <f>VLOOKUP($A119,'RevPAR Raw Data'!$B$6:$BE$43,'RevPAR Raw Data'!AR$1,FALSE)</f>
        <v>80.131791679197903</v>
      </c>
    </row>
    <row r="120" spans="1:33" x14ac:dyDescent="0.25">
      <c r="A120" s="101" t="s">
        <v>121</v>
      </c>
      <c r="B120" s="89">
        <f>(VLOOKUP($A119,'Occupancy Raw Data'!$B$8:$BE$51,'Occupancy Raw Data'!AT$3,FALSE))/100</f>
        <v>0.238586014586014</v>
      </c>
      <c r="C120" s="90">
        <f>(VLOOKUP($A119,'Occupancy Raw Data'!$B$8:$BE$51,'Occupancy Raw Data'!AU$3,FALSE))/100</f>
        <v>9.2913520201373709E-2</v>
      </c>
      <c r="D120" s="90">
        <f>(VLOOKUP($A119,'Occupancy Raw Data'!$B$8:$BE$51,'Occupancy Raw Data'!AV$3,FALSE))/100</f>
        <v>6.0768429579909702E-2</v>
      </c>
      <c r="E120" s="90">
        <f>(VLOOKUP($A119,'Occupancy Raw Data'!$B$8:$BE$51,'Occupancy Raw Data'!AW$3,FALSE))/100</f>
        <v>2.9167184586699802E-2</v>
      </c>
      <c r="F120" s="90">
        <f>(VLOOKUP($A119,'Occupancy Raw Data'!$B$8:$BE$51,'Occupancy Raw Data'!AX$3,FALSE))/100</f>
        <v>4.8630483890143801E-2</v>
      </c>
      <c r="G120" s="90">
        <f>(VLOOKUP($A119,'Occupancy Raw Data'!$B$8:$BE$51,'Occupancy Raw Data'!AY$3,FALSE))/100</f>
        <v>8.3685681047999505E-2</v>
      </c>
      <c r="H120" s="91">
        <f>(VLOOKUP($A119,'Occupancy Raw Data'!$B$8:$BE$51,'Occupancy Raw Data'!BA$3,FALSE))/100</f>
        <v>3.1295505433892104E-2</v>
      </c>
      <c r="I120" s="91">
        <f>(VLOOKUP($A119,'Occupancy Raw Data'!$B$8:$BE$51,'Occupancy Raw Data'!BB$3,FALSE))/100</f>
        <v>5.99262913522925E-2</v>
      </c>
      <c r="J120" s="90">
        <f>(VLOOKUP($A119,'Occupancy Raw Data'!$B$8:$BE$51,'Occupancy Raw Data'!BC$3,FALSE))/100</f>
        <v>4.5175487465181005E-2</v>
      </c>
      <c r="K120" s="92">
        <f>(VLOOKUP($A119,'Occupancy Raw Data'!$B$8:$BE$51,'Occupancy Raw Data'!BE$3,FALSE))/100</f>
        <v>7.1752674248325196E-2</v>
      </c>
      <c r="M120" s="89">
        <f>(VLOOKUP($A119,'ADR Raw Data'!$B$6:$BE$49,'ADR Raw Data'!AT$1,FALSE))/100</f>
        <v>0.27813740636370499</v>
      </c>
      <c r="N120" s="90">
        <f>(VLOOKUP($A119,'ADR Raw Data'!$B$6:$BE$49,'ADR Raw Data'!AU$1,FALSE))/100</f>
        <v>8.7425331211649998E-2</v>
      </c>
      <c r="O120" s="90">
        <f>(VLOOKUP($A119,'ADR Raw Data'!$B$6:$BE$49,'ADR Raw Data'!AV$1,FALSE))/100</f>
        <v>7.07105749718617E-2</v>
      </c>
      <c r="P120" s="90">
        <f>(VLOOKUP($A119,'ADR Raw Data'!$B$6:$BE$49,'ADR Raw Data'!AW$1,FALSE))/100</f>
        <v>7.177080262492401E-2</v>
      </c>
      <c r="Q120" s="90">
        <f>(VLOOKUP($A119,'ADR Raw Data'!$B$6:$BE$49,'ADR Raw Data'!AX$1,FALSE))/100</f>
        <v>0.111475254834522</v>
      </c>
      <c r="R120" s="90">
        <f>(VLOOKUP($A119,'ADR Raw Data'!$B$6:$BE$49,'ADR Raw Data'!AY$1,FALSE))/100</f>
        <v>0.11159662202792299</v>
      </c>
      <c r="S120" s="91">
        <f>(VLOOKUP($A119,'ADR Raw Data'!$B$6:$BE$49,'ADR Raw Data'!BA$1,FALSE))/100</f>
        <v>0.20416856807373299</v>
      </c>
      <c r="T120" s="91">
        <f>(VLOOKUP($A119,'ADR Raw Data'!$B$6:$BE$49,'ADR Raw Data'!BB$1,FALSE))/100</f>
        <v>0.29175676850844101</v>
      </c>
      <c r="U120" s="90">
        <f>(VLOOKUP($A119,'ADR Raw Data'!$B$6:$BE$49,'ADR Raw Data'!BC$1,FALSE))/100</f>
        <v>0.24647747245405799</v>
      </c>
      <c r="V120" s="92">
        <f>(VLOOKUP($A119,'ADR Raw Data'!$B$6:$BE$49,'ADR Raw Data'!BE$1,FALSE))/100</f>
        <v>0.15435080369618101</v>
      </c>
      <c r="X120" s="89">
        <f>(VLOOKUP($A119,'RevPAR Raw Data'!$B$6:$BE$49,'RevPAR Raw Data'!AT$1,FALSE))/100</f>
        <v>0.58308311624132703</v>
      </c>
      <c r="Y120" s="90">
        <f>(VLOOKUP($A119,'RevPAR Raw Data'!$B$6:$BE$49,'RevPAR Raw Data'!AU$1,FALSE))/100</f>
        <v>0.18846184669066901</v>
      </c>
      <c r="Z120" s="90">
        <f>(VLOOKUP($A119,'RevPAR Raw Data'!$B$6:$BE$49,'RevPAR Raw Data'!AV$1,FALSE))/100</f>
        <v>0.135775975147504</v>
      </c>
      <c r="AA120" s="90">
        <f>(VLOOKUP($A119,'RevPAR Raw Data'!$B$6:$BE$49,'RevPAR Raw Data'!AW$1,FALSE))/100</f>
        <v>0.10303133945972</v>
      </c>
      <c r="AB120" s="90">
        <f>(VLOOKUP($A119,'RevPAR Raw Data'!$B$6:$BE$49,'RevPAR Raw Data'!AX$1,FALSE))/100</f>
        <v>0.16552683430904602</v>
      </c>
      <c r="AC120" s="90">
        <f>(VLOOKUP($A119,'RevPAR Raw Data'!$B$6:$BE$49,'RevPAR Raw Data'!AY$1,FALSE))/100</f>
        <v>0.20462134239298599</v>
      </c>
      <c r="AD120" s="91">
        <f>(VLOOKUP($A119,'RevPAR Raw Data'!$B$6:$BE$49,'RevPAR Raw Data'!BA$1,FALSE))/100</f>
        <v>0.24185363203920701</v>
      </c>
      <c r="AE120" s="91">
        <f>(VLOOKUP($A119,'RevPAR Raw Data'!$B$6:$BE$49,'RevPAR Raw Data'!BB$1,FALSE))/100</f>
        <v>0.36916696097437401</v>
      </c>
      <c r="AF120" s="90">
        <f>(VLOOKUP($A119,'RevPAR Raw Data'!$B$6:$BE$49,'RevPAR Raw Data'!BC$1,FALSE))/100</f>
        <v>0.30278769988653698</v>
      </c>
      <c r="AG120" s="92">
        <f>(VLOOKUP($A119,'RevPAR Raw Data'!$B$6:$BE$49,'RevPAR Raw Data'!BE$1,FALSE))/100</f>
        <v>0.237178560882086</v>
      </c>
    </row>
    <row r="121" spans="1:33"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5">
      <c r="A122" s="134" t="s">
        <v>71</v>
      </c>
      <c r="B122" s="117">
        <f>(VLOOKUP($A122,'Occupancy Raw Data'!$B$8:$BE$45,'Occupancy Raw Data'!AG$3,FALSE))/100</f>
        <v>0.49302038696273198</v>
      </c>
      <c r="C122" s="118">
        <f>(VLOOKUP($A122,'Occupancy Raw Data'!$B$8:$BE$45,'Occupancy Raw Data'!AH$3,FALSE))/100</f>
        <v>0.64349867982513009</v>
      </c>
      <c r="D122" s="118">
        <f>(VLOOKUP($A122,'Occupancy Raw Data'!$B$8:$BE$45,'Occupancy Raw Data'!AI$3,FALSE))/100</f>
        <v>0.70540622429987399</v>
      </c>
      <c r="E122" s="118">
        <f>(VLOOKUP($A122,'Occupancy Raw Data'!$B$8:$BE$45,'Occupancy Raw Data'!AJ$3,FALSE))/100</f>
        <v>0.70023373587845694</v>
      </c>
      <c r="F122" s="118">
        <f>(VLOOKUP($A122,'Occupancy Raw Data'!$B$8:$BE$45,'Occupancy Raw Data'!AK$3,FALSE))/100</f>
        <v>0.66772220300881802</v>
      </c>
      <c r="G122" s="119">
        <f>(VLOOKUP($A122,'Occupancy Raw Data'!$B$8:$BE$45,'Occupancy Raw Data'!AL$3,FALSE))/100</f>
        <v>0.64198270788617295</v>
      </c>
      <c r="H122" s="99">
        <f>(VLOOKUP($A122,'Occupancy Raw Data'!$B$8:$BE$45,'Occupancy Raw Data'!AN$3,FALSE))/100</f>
        <v>0.73622038734220896</v>
      </c>
      <c r="I122" s="99">
        <f>(VLOOKUP($A122,'Occupancy Raw Data'!$B$8:$BE$45,'Occupancy Raw Data'!AO$3,FALSE))/100</f>
        <v>0.72906579629949808</v>
      </c>
      <c r="J122" s="119">
        <f>(VLOOKUP($A122,'Occupancy Raw Data'!$B$8:$BE$45,'Occupancy Raw Data'!AP$3,FALSE))/100</f>
        <v>0.73264309182085396</v>
      </c>
      <c r="K122" s="120">
        <f>(VLOOKUP($A122,'Occupancy Raw Data'!$B$8:$BE$45,'Occupancy Raw Data'!AR$3,FALSE))/100</f>
        <v>0.66790424453673392</v>
      </c>
      <c r="M122" s="121">
        <f>VLOOKUP($A122,'ADR Raw Data'!$B$6:$BE$43,'ADR Raw Data'!AG$1,FALSE)</f>
        <v>99.611987882179903</v>
      </c>
      <c r="N122" s="122">
        <f>VLOOKUP($A122,'ADR Raw Data'!$B$6:$BE$43,'ADR Raw Data'!AH$1,FALSE)</f>
        <v>111.334687588074</v>
      </c>
      <c r="O122" s="122">
        <f>VLOOKUP($A122,'ADR Raw Data'!$B$6:$BE$43,'ADR Raw Data'!AI$1,FALSE)</f>
        <v>116.51217834417299</v>
      </c>
      <c r="P122" s="122">
        <f>VLOOKUP($A122,'ADR Raw Data'!$B$6:$BE$43,'ADR Raw Data'!AJ$1,FALSE)</f>
        <v>115.15732952403</v>
      </c>
      <c r="Q122" s="122">
        <f>VLOOKUP($A122,'ADR Raw Data'!$B$6:$BE$43,'ADR Raw Data'!AK$1,FALSE)</f>
        <v>111.205847035592</v>
      </c>
      <c r="R122" s="123">
        <f>VLOOKUP($A122,'ADR Raw Data'!$B$6:$BE$43,'ADR Raw Data'!AL$1,FALSE)</f>
        <v>111.47898840109301</v>
      </c>
      <c r="S122" s="122">
        <f>VLOOKUP($A122,'ADR Raw Data'!$B$6:$BE$43,'ADR Raw Data'!AN$1,FALSE)</f>
        <v>121.779016583726</v>
      </c>
      <c r="T122" s="122">
        <f>VLOOKUP($A122,'ADR Raw Data'!$B$6:$BE$43,'ADR Raw Data'!AO$1,FALSE)</f>
        <v>121.726406380171</v>
      </c>
      <c r="U122" s="123">
        <f>VLOOKUP($A122,'ADR Raw Data'!$B$6:$BE$43,'ADR Raw Data'!AP$1,FALSE)</f>
        <v>121.752839922554</v>
      </c>
      <c r="V122" s="124">
        <f>VLOOKUP($A122,'ADR Raw Data'!$B$6:$BE$43,'ADR Raw Data'!AR$1,FALSE)</f>
        <v>114.70120499526899</v>
      </c>
      <c r="X122" s="121">
        <f>VLOOKUP($A122,'RevPAR Raw Data'!$B$6:$BE$43,'RevPAR Raw Data'!AG$1,FALSE)</f>
        <v>49.110740811799303</v>
      </c>
      <c r="Y122" s="122">
        <f>VLOOKUP($A122,'RevPAR Raw Data'!$B$6:$BE$43,'RevPAR Raw Data'!AH$1,FALSE)</f>
        <v>71.643724481668997</v>
      </c>
      <c r="Z122" s="122">
        <f>VLOOKUP($A122,'RevPAR Raw Data'!$B$6:$BE$43,'RevPAR Raw Data'!AI$1,FALSE)</f>
        <v>82.188415810717203</v>
      </c>
      <c r="AA122" s="122">
        <f>VLOOKUP($A122,'RevPAR Raw Data'!$B$6:$BE$43,'RevPAR Raw Data'!AJ$1,FALSE)</f>
        <v>80.637047066398296</v>
      </c>
      <c r="AB122" s="122">
        <f>VLOOKUP($A122,'RevPAR Raw Data'!$B$6:$BE$43,'RevPAR Raw Data'!AK$1,FALSE)</f>
        <v>74.254613170067401</v>
      </c>
      <c r="AC122" s="123">
        <f>VLOOKUP($A122,'RevPAR Raw Data'!$B$6:$BE$43,'RevPAR Raw Data'!AL$1,FALSE)</f>
        <v>71.5675828461451</v>
      </c>
      <c r="AD122" s="122">
        <f>VLOOKUP($A122,'RevPAR Raw Data'!$B$6:$BE$43,'RevPAR Raw Data'!AN$1,FALSE)</f>
        <v>89.656194759424096</v>
      </c>
      <c r="AE122" s="122">
        <f>VLOOKUP($A122,'RevPAR Raw Data'!$B$6:$BE$43,'RevPAR Raw Data'!AO$1,FALSE)</f>
        <v>88.746559398236201</v>
      </c>
      <c r="AF122" s="123">
        <f>VLOOKUP($A122,'RevPAR Raw Data'!$B$6:$BE$43,'RevPAR Raw Data'!AP$1,FALSE)</f>
        <v>89.201377078830106</v>
      </c>
      <c r="AG122" s="124">
        <f>VLOOKUP($A122,'RevPAR Raw Data'!$B$6:$BE$43,'RevPAR Raw Data'!AR$1,FALSE)</f>
        <v>76.609421669818502</v>
      </c>
    </row>
    <row r="123" spans="1:33" x14ac:dyDescent="0.25">
      <c r="A123" s="101" t="s">
        <v>121</v>
      </c>
      <c r="B123" s="89">
        <f>(VLOOKUP($A122,'Occupancy Raw Data'!$B$8:$BE$51,'Occupancy Raw Data'!AT$3,FALSE))/100</f>
        <v>4.3646119213870398E-2</v>
      </c>
      <c r="C123" s="90">
        <f>(VLOOKUP($A122,'Occupancy Raw Data'!$B$8:$BE$51,'Occupancy Raw Data'!AU$3,FALSE))/100</f>
        <v>5.9330856201163504E-2</v>
      </c>
      <c r="D123" s="90">
        <f>(VLOOKUP($A122,'Occupancy Raw Data'!$B$8:$BE$51,'Occupancy Raw Data'!AV$3,FALSE))/100</f>
        <v>4.8949499026422601E-2</v>
      </c>
      <c r="E123" s="90">
        <f>(VLOOKUP($A122,'Occupancy Raw Data'!$B$8:$BE$51,'Occupancy Raw Data'!AW$3,FALSE))/100</f>
        <v>5.2527417641654299E-2</v>
      </c>
      <c r="F123" s="90">
        <f>(VLOOKUP($A122,'Occupancy Raw Data'!$B$8:$BE$51,'Occupancy Raw Data'!AX$3,FALSE))/100</f>
        <v>5.2519182256384703E-2</v>
      </c>
      <c r="G123" s="90">
        <f>(VLOOKUP($A122,'Occupancy Raw Data'!$B$8:$BE$51,'Occupancy Raw Data'!AY$3,FALSE))/100</f>
        <v>5.1763516476201997E-2</v>
      </c>
      <c r="H123" s="91">
        <f>(VLOOKUP($A122,'Occupancy Raw Data'!$B$8:$BE$51,'Occupancy Raw Data'!BA$3,FALSE))/100</f>
        <v>3.11956889295152E-2</v>
      </c>
      <c r="I123" s="91">
        <f>(VLOOKUP($A122,'Occupancy Raw Data'!$B$8:$BE$51,'Occupancy Raw Data'!BB$3,FALSE))/100</f>
        <v>-2.7696625891364901E-2</v>
      </c>
      <c r="J123" s="90">
        <f>(VLOOKUP($A122,'Occupancy Raw Data'!$B$8:$BE$51,'Occupancy Raw Data'!BC$3,FALSE))/100</f>
        <v>1.0276435709230499E-3</v>
      </c>
      <c r="K123" s="92">
        <f>(VLOOKUP($A122,'Occupancy Raw Data'!$B$8:$BE$51,'Occupancy Raw Data'!BE$3,FALSE))/100</f>
        <v>3.5377888209836401E-2</v>
      </c>
      <c r="M123" s="89">
        <f>(VLOOKUP($A122,'ADR Raw Data'!$B$6:$BE$49,'ADR Raw Data'!AT$1,FALSE))/100</f>
        <v>-8.5005147300431811E-3</v>
      </c>
      <c r="N123" s="90">
        <f>(VLOOKUP($A122,'ADR Raw Data'!$B$6:$BE$49,'ADR Raw Data'!AU$1,FALSE))/100</f>
        <v>1.57070031981979E-2</v>
      </c>
      <c r="O123" s="90">
        <f>(VLOOKUP($A122,'ADR Raw Data'!$B$6:$BE$49,'ADR Raw Data'!AV$1,FALSE))/100</f>
        <v>1.1738443695166901E-2</v>
      </c>
      <c r="P123" s="90">
        <f>(VLOOKUP($A122,'ADR Raw Data'!$B$6:$BE$49,'ADR Raw Data'!AW$1,FALSE))/100</f>
        <v>6.6430530449790304E-3</v>
      </c>
      <c r="Q123" s="90">
        <f>(VLOOKUP($A122,'ADR Raw Data'!$B$6:$BE$49,'ADR Raw Data'!AX$1,FALSE))/100</f>
        <v>-7.03245331744455E-3</v>
      </c>
      <c r="R123" s="90">
        <f>(VLOOKUP($A122,'ADR Raw Data'!$B$6:$BE$49,'ADR Raw Data'!AY$1,FALSE))/100</f>
        <v>4.7139968706319301E-3</v>
      </c>
      <c r="S123" s="91">
        <f>(VLOOKUP($A122,'ADR Raw Data'!$B$6:$BE$49,'ADR Raw Data'!BA$1,FALSE))/100</f>
        <v>-1.6416923376879399E-2</v>
      </c>
      <c r="T123" s="91">
        <f>(VLOOKUP($A122,'ADR Raw Data'!$B$6:$BE$49,'ADR Raw Data'!BB$1,FALSE))/100</f>
        <v>-2.6647984802937202E-2</v>
      </c>
      <c r="U123" s="90">
        <f>(VLOOKUP($A122,'ADR Raw Data'!$B$6:$BE$49,'ADR Raw Data'!BC$1,FALSE))/100</f>
        <v>-2.1677270869977103E-2</v>
      </c>
      <c r="V123" s="92">
        <f>(VLOOKUP($A122,'ADR Raw Data'!$B$6:$BE$49,'ADR Raw Data'!BE$1,FALSE))/100</f>
        <v>-5.4341137654671601E-3</v>
      </c>
      <c r="X123" s="89">
        <f>(VLOOKUP($A122,'RevPAR Raw Data'!$B$6:$BE$49,'RevPAR Raw Data'!AT$1,FALSE))/100</f>
        <v>3.4774590004540501E-2</v>
      </c>
      <c r="Y123" s="90">
        <f>(VLOOKUP($A122,'RevPAR Raw Data'!$B$6:$BE$49,'RevPAR Raw Data'!AU$1,FALSE))/100</f>
        <v>7.5969769347465008E-2</v>
      </c>
      <c r="Z123" s="90">
        <f>(VLOOKUP($A122,'RevPAR Raw Data'!$B$6:$BE$49,'RevPAR Raw Data'!AV$1,FALSE))/100</f>
        <v>6.1262533659817903E-2</v>
      </c>
      <c r="AA123" s="90">
        <f>(VLOOKUP($A122,'RevPAR Raw Data'!$B$6:$BE$49,'RevPAR Raw Data'!AW$1,FALSE))/100</f>
        <v>5.9519413108342606E-2</v>
      </c>
      <c r="AB123" s="90">
        <f>(VLOOKUP($A122,'RevPAR Raw Data'!$B$6:$BE$49,'RevPAR Raw Data'!AX$1,FALSE))/100</f>
        <v>4.5117390241451699E-2</v>
      </c>
      <c r="AC123" s="90">
        <f>(VLOOKUP($A122,'RevPAR Raw Data'!$B$6:$BE$49,'RevPAR Raw Data'!AY$1,FALSE))/100</f>
        <v>5.6721526401515697E-2</v>
      </c>
      <c r="AD123" s="91">
        <f>(VLOOKUP($A122,'RevPAR Raw Data'!$B$6:$BE$49,'RevPAR Raw Data'!BA$1,FALSE))/100</f>
        <v>1.4266628317790998E-2</v>
      </c>
      <c r="AE123" s="91">
        <f>(VLOOKUP($A122,'RevPAR Raw Data'!$B$6:$BE$49,'RevPAR Raw Data'!BB$1,FALSE))/100</f>
        <v>-5.3606551428456398E-2</v>
      </c>
      <c r="AF123" s="90">
        <f>(VLOOKUP($A122,'RevPAR Raw Data'!$B$6:$BE$49,'RevPAR Raw Data'!BC$1,FALSE))/100</f>
        <v>-2.0671903807098803E-2</v>
      </c>
      <c r="AG123" s="92">
        <f>(VLOOKUP($A122,'RevPAR Raw Data'!$B$6:$BE$49,'RevPAR Raw Data'!BE$1,FALSE))/100</f>
        <v>2.9751526975054999E-2</v>
      </c>
    </row>
    <row r="124" spans="1:33"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5">
      <c r="A125" s="116" t="s">
        <v>45</v>
      </c>
      <c r="B125" s="117">
        <f>(VLOOKUP($A125,'Occupancy Raw Data'!$B$8:$BE$45,'Occupancy Raw Data'!AG$3,FALSE))/100</f>
        <v>0.57606796116504799</v>
      </c>
      <c r="C125" s="118">
        <f>(VLOOKUP($A125,'Occupancy Raw Data'!$B$8:$BE$45,'Occupancy Raw Data'!AH$3,FALSE))/100</f>
        <v>0.68868932038834896</v>
      </c>
      <c r="D125" s="118">
        <f>(VLOOKUP($A125,'Occupancy Raw Data'!$B$8:$BE$45,'Occupancy Raw Data'!AI$3,FALSE))/100</f>
        <v>0.725582524271844</v>
      </c>
      <c r="E125" s="118">
        <f>(VLOOKUP($A125,'Occupancy Raw Data'!$B$8:$BE$45,'Occupancy Raw Data'!AJ$3,FALSE))/100</f>
        <v>0.72723300970873694</v>
      </c>
      <c r="F125" s="118">
        <f>(VLOOKUP($A125,'Occupancy Raw Data'!$B$8:$BE$45,'Occupancy Raw Data'!AK$3,FALSE))/100</f>
        <v>0.706853281853281</v>
      </c>
      <c r="G125" s="119">
        <f>(VLOOKUP($A125,'Occupancy Raw Data'!$B$8:$BE$45,'Occupancy Raw Data'!AL$3,FALSE))/100</f>
        <v>0.68491078355314106</v>
      </c>
      <c r="H125" s="99">
        <f>(VLOOKUP($A125,'Occupancy Raw Data'!$B$8:$BE$45,'Occupancy Raw Data'!AN$3,FALSE))/100</f>
        <v>0.72910231660231606</v>
      </c>
      <c r="I125" s="99">
        <f>(VLOOKUP($A125,'Occupancy Raw Data'!$B$8:$BE$45,'Occupancy Raw Data'!AO$3,FALSE))/100</f>
        <v>0.70637065637065599</v>
      </c>
      <c r="J125" s="119">
        <f>(VLOOKUP($A125,'Occupancy Raw Data'!$B$8:$BE$45,'Occupancy Raw Data'!AP$3,FALSE))/100</f>
        <v>0.71773648648648602</v>
      </c>
      <c r="K125" s="120">
        <f>(VLOOKUP($A125,'Occupancy Raw Data'!$B$8:$BE$45,'Occupancy Raw Data'!AR$3,FALSE))/100</f>
        <v>0.69432069728832302</v>
      </c>
      <c r="M125" s="121">
        <f>VLOOKUP($A125,'ADR Raw Data'!$B$6:$BE$43,'ADR Raw Data'!AG$1,FALSE)</f>
        <v>90.860169335131005</v>
      </c>
      <c r="N125" s="122">
        <f>VLOOKUP($A125,'ADR Raw Data'!$B$6:$BE$43,'ADR Raw Data'!AH$1,FALSE)</f>
        <v>97.686376929583403</v>
      </c>
      <c r="O125" s="122">
        <f>VLOOKUP($A125,'ADR Raw Data'!$B$6:$BE$43,'ADR Raw Data'!AI$1,FALSE)</f>
        <v>98.635752003746504</v>
      </c>
      <c r="P125" s="122">
        <f>VLOOKUP($A125,'ADR Raw Data'!$B$6:$BE$43,'ADR Raw Data'!AJ$1,FALSE)</f>
        <v>98.494822742140002</v>
      </c>
      <c r="Q125" s="122">
        <f>VLOOKUP($A125,'ADR Raw Data'!$B$6:$BE$43,'ADR Raw Data'!AK$1,FALSE)</f>
        <v>95.466333176293801</v>
      </c>
      <c r="R125" s="123">
        <f>VLOOKUP($A125,'ADR Raw Data'!$B$6:$BE$43,'ADR Raw Data'!AL$1,FALSE)</f>
        <v>96.451459752505997</v>
      </c>
      <c r="S125" s="122">
        <f>VLOOKUP($A125,'ADR Raw Data'!$B$6:$BE$43,'ADR Raw Data'!AN$1,FALSE)</f>
        <v>99.277246991460899</v>
      </c>
      <c r="T125" s="122">
        <f>VLOOKUP($A125,'ADR Raw Data'!$B$6:$BE$43,'ADR Raw Data'!AO$1,FALSE)</f>
        <v>99.086750170811598</v>
      </c>
      <c r="U125" s="123">
        <f>VLOOKUP($A125,'ADR Raw Data'!$B$6:$BE$43,'ADR Raw Data'!AP$1,FALSE)</f>
        <v>99.183506902464401</v>
      </c>
      <c r="V125" s="124">
        <f>VLOOKUP($A125,'ADR Raw Data'!$B$6:$BE$43,'ADR Raw Data'!AR$1,FALSE)</f>
        <v>97.261048960357002</v>
      </c>
      <c r="X125" s="121">
        <f>VLOOKUP($A125,'RevPAR Raw Data'!$B$6:$BE$43,'RevPAR Raw Data'!AG$1,FALSE)</f>
        <v>52.341632500000003</v>
      </c>
      <c r="Y125" s="122">
        <f>VLOOKUP($A125,'RevPAR Raw Data'!$B$6:$BE$43,'RevPAR Raw Data'!AH$1,FALSE)</f>
        <v>67.2755645388349</v>
      </c>
      <c r="Z125" s="122">
        <f>VLOOKUP($A125,'RevPAR Raw Data'!$B$6:$BE$43,'RevPAR Raw Data'!AI$1,FALSE)</f>
        <v>71.568377922330001</v>
      </c>
      <c r="AA125" s="122">
        <f>VLOOKUP($A125,'RevPAR Raw Data'!$B$6:$BE$43,'RevPAR Raw Data'!AJ$1,FALSE)</f>
        <v>71.628686383495094</v>
      </c>
      <c r="AB125" s="122">
        <f>VLOOKUP($A125,'RevPAR Raw Data'!$B$6:$BE$43,'RevPAR Raw Data'!AK$1,FALSE)</f>
        <v>67.480690912162103</v>
      </c>
      <c r="AC125" s="123">
        <f>VLOOKUP($A125,'RevPAR Raw Data'!$B$6:$BE$43,'RevPAR Raw Data'!AL$1,FALSE)</f>
        <v>66.0606448739332</v>
      </c>
      <c r="AD125" s="122">
        <f>VLOOKUP($A125,'RevPAR Raw Data'!$B$6:$BE$43,'RevPAR Raw Data'!AN$1,FALSE)</f>
        <v>72.383270767374498</v>
      </c>
      <c r="AE125" s="122">
        <f>VLOOKUP($A125,'RevPAR Raw Data'!$B$6:$BE$43,'RevPAR Raw Data'!AO$1,FALSE)</f>
        <v>69.991972755791494</v>
      </c>
      <c r="AF125" s="123">
        <f>VLOOKUP($A125,'RevPAR Raw Data'!$B$6:$BE$43,'RevPAR Raw Data'!AP$1,FALSE)</f>
        <v>71.187621761583003</v>
      </c>
      <c r="AG125" s="124">
        <f>VLOOKUP($A125,'RevPAR Raw Data'!$B$6:$BE$43,'RevPAR Raw Data'!AR$1,FALSE)</f>
        <v>67.530359333148795</v>
      </c>
    </row>
    <row r="126" spans="1:33" x14ac:dyDescent="0.25">
      <c r="A126" s="101" t="s">
        <v>121</v>
      </c>
      <c r="B126" s="89">
        <f>(VLOOKUP($A125,'Occupancy Raw Data'!$B$8:$BE$51,'Occupancy Raw Data'!AT$3,FALSE))/100</f>
        <v>-2.1663552006922503E-2</v>
      </c>
      <c r="C126" s="90">
        <f>(VLOOKUP($A125,'Occupancy Raw Data'!$B$8:$BE$51,'Occupancy Raw Data'!AU$3,FALSE))/100</f>
        <v>-1.0281601500805699E-2</v>
      </c>
      <c r="D126" s="90">
        <f>(VLOOKUP($A125,'Occupancy Raw Data'!$B$8:$BE$51,'Occupancy Raw Data'!AV$3,FALSE))/100</f>
        <v>6.2464597179894997E-3</v>
      </c>
      <c r="E126" s="90">
        <f>(VLOOKUP($A125,'Occupancy Raw Data'!$B$8:$BE$51,'Occupancy Raw Data'!AW$3,FALSE))/100</f>
        <v>2.6071451824070703E-3</v>
      </c>
      <c r="F126" s="90">
        <f>(VLOOKUP($A125,'Occupancy Raw Data'!$B$8:$BE$51,'Occupancy Raw Data'!AX$3,FALSE))/100</f>
        <v>2.1939948781614201E-2</v>
      </c>
      <c r="G126" s="90">
        <f>(VLOOKUP($A125,'Occupancy Raw Data'!$B$8:$BE$51,'Occupancy Raw Data'!AY$3,FALSE))/100</f>
        <v>6.03068678974218E-4</v>
      </c>
      <c r="H126" s="91">
        <f>(VLOOKUP($A125,'Occupancy Raw Data'!$B$8:$BE$51,'Occupancy Raw Data'!BA$3,FALSE))/100</f>
        <v>1.1159531253707E-2</v>
      </c>
      <c r="I126" s="91">
        <f>(VLOOKUP($A125,'Occupancy Raw Data'!$B$8:$BE$51,'Occupancy Raw Data'!BB$3,FALSE))/100</f>
        <v>-4.9505520777635301E-2</v>
      </c>
      <c r="J126" s="90">
        <f>(VLOOKUP($A125,'Occupancy Raw Data'!$B$8:$BE$51,'Occupancy Raw Data'!BC$3,FALSE))/100</f>
        <v>-1.96309308025257E-2</v>
      </c>
      <c r="K126" s="92">
        <f>(VLOOKUP($A125,'Occupancy Raw Data'!$B$8:$BE$51,'Occupancy Raw Data'!BE$3,FALSE))/100</f>
        <v>-5.3672045098315298E-3</v>
      </c>
      <c r="M126" s="89">
        <f>(VLOOKUP($A125,'ADR Raw Data'!$B$6:$BE$49,'ADR Raw Data'!AT$1,FALSE))/100</f>
        <v>9.81169375981715E-3</v>
      </c>
      <c r="N126" s="90">
        <f>(VLOOKUP($A125,'ADR Raw Data'!$B$6:$BE$49,'ADR Raw Data'!AU$1,FALSE))/100</f>
        <v>3.9194534475124797E-2</v>
      </c>
      <c r="O126" s="90">
        <f>(VLOOKUP($A125,'ADR Raw Data'!$B$6:$BE$49,'ADR Raw Data'!AV$1,FALSE))/100</f>
        <v>1.8648299915497501E-2</v>
      </c>
      <c r="P126" s="90">
        <f>(VLOOKUP($A125,'ADR Raw Data'!$B$6:$BE$49,'ADR Raw Data'!AW$1,FALSE))/100</f>
        <v>1.7076448716664801E-2</v>
      </c>
      <c r="Q126" s="90">
        <f>(VLOOKUP($A125,'ADR Raw Data'!$B$6:$BE$49,'ADR Raw Data'!AX$1,FALSE))/100</f>
        <v>1.72664735845202E-3</v>
      </c>
      <c r="R126" s="90">
        <f>(VLOOKUP($A125,'ADR Raw Data'!$B$6:$BE$49,'ADR Raw Data'!AY$1,FALSE))/100</f>
        <v>1.7779141157229502E-2</v>
      </c>
      <c r="S126" s="91">
        <f>(VLOOKUP($A125,'ADR Raw Data'!$B$6:$BE$49,'ADR Raw Data'!BA$1,FALSE))/100</f>
        <v>-1.49953338565522E-2</v>
      </c>
      <c r="T126" s="91">
        <f>(VLOOKUP($A125,'ADR Raw Data'!$B$6:$BE$49,'ADR Raw Data'!BB$1,FALSE))/100</f>
        <v>-1.9376805710151299E-2</v>
      </c>
      <c r="U126" s="90">
        <f>(VLOOKUP($A125,'ADR Raw Data'!$B$6:$BE$49,'ADR Raw Data'!BC$1,FALSE))/100</f>
        <v>-1.71927275908768E-2</v>
      </c>
      <c r="V126" s="92">
        <f>(VLOOKUP($A125,'ADR Raw Data'!$B$6:$BE$49,'ADR Raw Data'!BE$1,FALSE))/100</f>
        <v>6.7862536112182799E-3</v>
      </c>
      <c r="X126" s="89">
        <f>(VLOOKUP($A125,'RevPAR Raw Data'!$B$6:$BE$49,'RevPAR Raw Data'!AT$1,FALSE))/100</f>
        <v>-1.2064414385147099E-2</v>
      </c>
      <c r="Y126" s="90">
        <f>(VLOOKUP($A125,'RevPAR Raw Data'!$B$6:$BE$49,'RevPAR Raw Data'!AU$1,FALSE))/100</f>
        <v>2.8509950389836298E-2</v>
      </c>
      <c r="Z126" s="90">
        <f>(VLOOKUP($A125,'RevPAR Raw Data'!$B$6:$BE$49,'RevPAR Raw Data'!AV$1,FALSE))/100</f>
        <v>2.50112454877181E-2</v>
      </c>
      <c r="AA126" s="90">
        <f>(VLOOKUP($A125,'RevPAR Raw Data'!$B$6:$BE$49,'RevPAR Raw Data'!AW$1,FALSE))/100</f>
        <v>1.9728114680076101E-2</v>
      </c>
      <c r="AB126" s="90">
        <f>(VLOOKUP($A125,'RevPAR Raw Data'!$B$6:$BE$49,'RevPAR Raw Data'!AX$1,FALSE))/100</f>
        <v>2.3704478694674604E-2</v>
      </c>
      <c r="AC126" s="90">
        <f>(VLOOKUP($A125,'RevPAR Raw Data'!$B$6:$BE$49,'RevPAR Raw Data'!AY$1,FALSE))/100</f>
        <v>1.8392931879374699E-2</v>
      </c>
      <c r="AD126" s="91">
        <f>(VLOOKUP($A125,'RevPAR Raw Data'!$B$6:$BE$49,'RevPAR Raw Data'!BA$1,FALSE))/100</f>
        <v>-4.0031434996771302E-3</v>
      </c>
      <c r="AE126" s="91">
        <f>(VLOOKUP($A125,'RevPAR Raw Data'!$B$6:$BE$49,'RevPAR Raw Data'!BB$1,FALSE))/100</f>
        <v>-6.7923067630098505E-2</v>
      </c>
      <c r="AF126" s="90">
        <f>(VLOOKUP($A125,'RevPAR Raw Data'!$B$6:$BE$49,'RevPAR Raw Data'!BC$1,FALSE))/100</f>
        <v>-3.64861491477593E-2</v>
      </c>
      <c r="AG126" s="92">
        <f>(VLOOKUP($A125,'RevPAR Raw Data'!$B$6:$BE$49,'RevPAR Raw Data'!BE$1,FALSE))/100</f>
        <v>1.3826258903997498E-3</v>
      </c>
    </row>
    <row r="127" spans="1:33"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5">
      <c r="A128" s="116" t="s">
        <v>105</v>
      </c>
      <c r="B128" s="117">
        <f>(VLOOKUP($A128,'Occupancy Raw Data'!$B$8:$BE$45,'Occupancy Raw Data'!AG$3,FALSE))/100</f>
        <v>0.42598464619492604</v>
      </c>
      <c r="C128" s="118">
        <f>(VLOOKUP($A128,'Occupancy Raw Data'!$B$8:$BE$45,'Occupancy Raw Data'!AH$3,FALSE))/100</f>
        <v>0.67406542056074703</v>
      </c>
      <c r="D128" s="118">
        <f>(VLOOKUP($A128,'Occupancy Raw Data'!$B$8:$BE$45,'Occupancy Raw Data'!AI$3,FALSE))/100</f>
        <v>0.77494993324432504</v>
      </c>
      <c r="E128" s="118">
        <f>(VLOOKUP($A128,'Occupancy Raw Data'!$B$8:$BE$45,'Occupancy Raw Data'!AJ$3,FALSE))/100</f>
        <v>0.73840120160213596</v>
      </c>
      <c r="F128" s="118">
        <f>(VLOOKUP($A128,'Occupancy Raw Data'!$B$8:$BE$45,'Occupancy Raw Data'!AK$3,FALSE))/100</f>
        <v>0.71520360480640799</v>
      </c>
      <c r="G128" s="119">
        <f>(VLOOKUP($A128,'Occupancy Raw Data'!$B$8:$BE$45,'Occupancy Raw Data'!AL$3,FALSE))/100</f>
        <v>0.66572096128170799</v>
      </c>
      <c r="H128" s="99">
        <f>(VLOOKUP($A128,'Occupancy Raw Data'!$B$8:$BE$45,'Occupancy Raw Data'!AN$3,FALSE))/100</f>
        <v>0.81450267022696909</v>
      </c>
      <c r="I128" s="99">
        <f>(VLOOKUP($A128,'Occupancy Raw Data'!$B$8:$BE$45,'Occupancy Raw Data'!AO$3,FALSE))/100</f>
        <v>0.76702269692923808</v>
      </c>
      <c r="J128" s="119">
        <f>(VLOOKUP($A128,'Occupancy Raw Data'!$B$8:$BE$45,'Occupancy Raw Data'!AP$3,FALSE))/100</f>
        <v>0.79076268357810409</v>
      </c>
      <c r="K128" s="120">
        <f>(VLOOKUP($A128,'Occupancy Raw Data'!$B$8:$BE$45,'Occupancy Raw Data'!AR$3,FALSE))/100</f>
        <v>0.70144716765210702</v>
      </c>
      <c r="M128" s="121">
        <f>VLOOKUP($A128,'ADR Raw Data'!$B$6:$BE$43,'ADR Raw Data'!AG$1,FALSE)</f>
        <v>164.874812928501</v>
      </c>
      <c r="N128" s="122">
        <f>VLOOKUP($A128,'ADR Raw Data'!$B$6:$BE$43,'ADR Raw Data'!AH$1,FALSE)</f>
        <v>179.24040604109899</v>
      </c>
      <c r="O128" s="122">
        <f>VLOOKUP($A128,'ADR Raw Data'!$B$6:$BE$43,'ADR Raw Data'!AI$1,FALSE)</f>
        <v>190.92696780445701</v>
      </c>
      <c r="P128" s="122">
        <f>VLOOKUP($A128,'ADR Raw Data'!$B$6:$BE$43,'ADR Raw Data'!AJ$1,FALSE)</f>
        <v>189.06943835461601</v>
      </c>
      <c r="Q128" s="122">
        <f>VLOOKUP($A128,'ADR Raw Data'!$B$6:$BE$43,'ADR Raw Data'!AK$1,FALSE)</f>
        <v>183.39430754871</v>
      </c>
      <c r="R128" s="123">
        <f>VLOOKUP($A128,'ADR Raw Data'!$B$6:$BE$43,'ADR Raw Data'!AL$1,FALSE)</f>
        <v>183.19570669340601</v>
      </c>
      <c r="S128" s="122">
        <f>VLOOKUP($A128,'ADR Raw Data'!$B$6:$BE$43,'ADR Raw Data'!AN$1,FALSE)</f>
        <v>199.61426595635601</v>
      </c>
      <c r="T128" s="122">
        <f>VLOOKUP($A128,'ADR Raw Data'!$B$6:$BE$43,'ADR Raw Data'!AO$1,FALSE)</f>
        <v>195.85440382941599</v>
      </c>
      <c r="U128" s="123">
        <f>VLOOKUP($A128,'ADR Raw Data'!$B$6:$BE$43,'ADR Raw Data'!AP$1,FALSE)</f>
        <v>197.79077349232301</v>
      </c>
      <c r="V128" s="124">
        <f>VLOOKUP($A128,'ADR Raw Data'!$B$6:$BE$43,'ADR Raw Data'!AR$1,FALSE)</f>
        <v>187.89669578369501</v>
      </c>
      <c r="X128" s="121">
        <f>VLOOKUP($A128,'RevPAR Raw Data'!$B$6:$BE$43,'RevPAR Raw Data'!AG$1,FALSE)</f>
        <v>70.234138851802399</v>
      </c>
      <c r="Y128" s="122">
        <f>VLOOKUP($A128,'RevPAR Raw Data'!$B$6:$BE$43,'RevPAR Raw Data'!AH$1,FALSE)</f>
        <v>120.819759679572</v>
      </c>
      <c r="Z128" s="122">
        <f>VLOOKUP($A128,'RevPAR Raw Data'!$B$6:$BE$43,'RevPAR Raw Data'!AI$1,FALSE)</f>
        <v>147.95884095460599</v>
      </c>
      <c r="AA128" s="122">
        <f>VLOOKUP($A128,'RevPAR Raw Data'!$B$6:$BE$43,'RevPAR Raw Data'!AJ$1,FALSE)</f>
        <v>139.60910046728901</v>
      </c>
      <c r="AB128" s="122">
        <f>VLOOKUP($A128,'RevPAR Raw Data'!$B$6:$BE$43,'RevPAR Raw Data'!AK$1,FALSE)</f>
        <v>131.164269859813</v>
      </c>
      <c r="AC128" s="123">
        <f>VLOOKUP($A128,'RevPAR Raw Data'!$B$6:$BE$43,'RevPAR Raw Data'!AL$1,FALSE)</f>
        <v>121.957221962616</v>
      </c>
      <c r="AD128" s="122">
        <f>VLOOKUP($A128,'RevPAR Raw Data'!$B$6:$BE$43,'RevPAR Raw Data'!AN$1,FALSE)</f>
        <v>162.586352636849</v>
      </c>
      <c r="AE128" s="122">
        <f>VLOOKUP($A128,'RevPAR Raw Data'!$B$6:$BE$43,'RevPAR Raw Data'!AO$1,FALSE)</f>
        <v>150.22477303070701</v>
      </c>
      <c r="AF128" s="123">
        <f>VLOOKUP($A128,'RevPAR Raw Data'!$B$6:$BE$43,'RevPAR Raw Data'!AP$1,FALSE)</f>
        <v>156.40556283377799</v>
      </c>
      <c r="AG128" s="124">
        <f>VLOOKUP($A128,'RevPAR Raw Data'!$B$6:$BE$43,'RevPAR Raw Data'!AR$1,FALSE)</f>
        <v>131.799605068662</v>
      </c>
    </row>
    <row r="129" spans="1:33" x14ac:dyDescent="0.25">
      <c r="A129" s="101" t="s">
        <v>121</v>
      </c>
      <c r="B129" s="89">
        <f>(VLOOKUP($A128,'Occupancy Raw Data'!$B$8:$BE$51,'Occupancy Raw Data'!AT$3,FALSE))/100</f>
        <v>7.4995066114071397E-3</v>
      </c>
      <c r="C129" s="90">
        <f>(VLOOKUP($A128,'Occupancy Raw Data'!$B$8:$BE$51,'Occupancy Raw Data'!AU$3,FALSE))/100</f>
        <v>7.2348333997079503E-2</v>
      </c>
      <c r="D129" s="90">
        <f>(VLOOKUP($A128,'Occupancy Raw Data'!$B$8:$BE$51,'Occupancy Raw Data'!AV$3,FALSE))/100</f>
        <v>4.1260230967597206E-2</v>
      </c>
      <c r="E129" s="90">
        <f>(VLOOKUP($A128,'Occupancy Raw Data'!$B$8:$BE$51,'Occupancy Raw Data'!AW$3,FALSE))/100</f>
        <v>7.5735472890833891E-2</v>
      </c>
      <c r="F129" s="90">
        <f>(VLOOKUP($A128,'Occupancy Raw Data'!$B$8:$BE$51,'Occupancy Raw Data'!AX$3,FALSE))/100</f>
        <v>5.9325176121616599E-2</v>
      </c>
      <c r="G129" s="90">
        <f>(VLOOKUP($A128,'Occupancy Raw Data'!$B$8:$BE$51,'Occupancy Raw Data'!AY$3,FALSE))/100</f>
        <v>5.4286922507664599E-2</v>
      </c>
      <c r="H129" s="91">
        <f>(VLOOKUP($A128,'Occupancy Raw Data'!$B$8:$BE$51,'Occupancy Raw Data'!BA$3,FALSE))/100</f>
        <v>4.4739377073745E-2</v>
      </c>
      <c r="I129" s="91">
        <f>(VLOOKUP($A128,'Occupancy Raw Data'!$B$8:$BE$51,'Occupancy Raw Data'!BB$3,FALSE))/100</f>
        <v>7.5633015455442197E-3</v>
      </c>
      <c r="J129" s="90">
        <f>(VLOOKUP($A128,'Occupancy Raw Data'!$B$8:$BE$51,'Occupancy Raw Data'!BC$3,FALSE))/100</f>
        <v>2.6372793241633202E-2</v>
      </c>
      <c r="K129" s="92">
        <f>(VLOOKUP($A128,'Occupancy Raw Data'!$B$8:$BE$51,'Occupancy Raw Data'!BE$3,FALSE))/100</f>
        <v>4.5131611665660099E-2</v>
      </c>
      <c r="M129" s="89">
        <f>(VLOOKUP($A128,'ADR Raw Data'!$B$6:$BE$49,'ADR Raw Data'!AT$1,FALSE))/100</f>
        <v>1.06513741043084E-2</v>
      </c>
      <c r="N129" s="90">
        <f>(VLOOKUP($A128,'ADR Raw Data'!$B$6:$BE$49,'ADR Raw Data'!AU$1,FALSE))/100</f>
        <v>2.1038797261956201E-2</v>
      </c>
      <c r="O129" s="90">
        <f>(VLOOKUP($A128,'ADR Raw Data'!$B$6:$BE$49,'ADR Raw Data'!AV$1,FALSE))/100</f>
        <v>3.7606725169159201E-2</v>
      </c>
      <c r="P129" s="90">
        <f>(VLOOKUP($A128,'ADR Raw Data'!$B$6:$BE$49,'ADR Raw Data'!AW$1,FALSE))/100</f>
        <v>1.8271071946491298E-2</v>
      </c>
      <c r="Q129" s="90">
        <f>(VLOOKUP($A128,'ADR Raw Data'!$B$6:$BE$49,'ADR Raw Data'!AX$1,FALSE))/100</f>
        <v>1.07981963335233E-2</v>
      </c>
      <c r="R129" s="90">
        <f>(VLOOKUP($A128,'ADR Raw Data'!$B$6:$BE$49,'ADR Raw Data'!AY$1,FALSE))/100</f>
        <v>2.1494419993103003E-2</v>
      </c>
      <c r="S129" s="91">
        <f>(VLOOKUP($A128,'ADR Raw Data'!$B$6:$BE$49,'ADR Raw Data'!BA$1,FALSE))/100</f>
        <v>1.7155116120849301E-2</v>
      </c>
      <c r="T129" s="91">
        <f>(VLOOKUP($A128,'ADR Raw Data'!$B$6:$BE$49,'ADR Raw Data'!BB$1,FALSE))/100</f>
        <v>-3.1280997334436303E-2</v>
      </c>
      <c r="U129" s="90">
        <f>(VLOOKUP($A128,'ADR Raw Data'!$B$6:$BE$49,'ADR Raw Data'!BC$1,FALSE))/100</f>
        <v>-6.9640346541186005E-3</v>
      </c>
      <c r="V129" s="92">
        <f>(VLOOKUP($A128,'ADR Raw Data'!$B$6:$BE$49,'ADR Raw Data'!BE$1,FALSE))/100</f>
        <v>1.10287530028802E-2</v>
      </c>
      <c r="X129" s="89">
        <f>(VLOOKUP($A128,'RevPAR Raw Data'!$B$6:$BE$49,'RevPAR Raw Data'!AT$1,FALSE))/100</f>
        <v>1.82307607662314E-2</v>
      </c>
      <c r="Y129" s="90">
        <f>(VLOOKUP($A128,'RevPAR Raw Data'!$B$6:$BE$49,'RevPAR Raw Data'!AU$1,FALSE))/100</f>
        <v>9.4909253190240503E-2</v>
      </c>
      <c r="Z129" s="90">
        <f>(VLOOKUP($A128,'RevPAR Raw Data'!$B$6:$BE$49,'RevPAR Raw Data'!AV$1,FALSE))/100</f>
        <v>8.0418618303170999E-2</v>
      </c>
      <c r="AA129" s="90">
        <f>(VLOOKUP($A128,'RevPAR Raw Data'!$B$6:$BE$49,'RevPAR Raw Data'!AW$1,FALSE))/100</f>
        <v>9.5390313111415298E-2</v>
      </c>
      <c r="AB129" s="90">
        <f>(VLOOKUP($A128,'RevPAR Raw Data'!$B$6:$BE$49,'RevPAR Raw Data'!AX$1,FALSE))/100</f>
        <v>7.0763977354421997E-2</v>
      </c>
      <c r="AC129" s="90">
        <f>(VLOOKUP($A128,'RevPAR Raw Data'!$B$6:$BE$49,'RevPAR Raw Data'!AY$1,FALSE))/100</f>
        <v>7.6948208413280497E-2</v>
      </c>
      <c r="AD129" s="91">
        <f>(VLOOKUP($A128,'RevPAR Raw Data'!$B$6:$BE$49,'RevPAR Raw Data'!BA$1,FALSE))/100</f>
        <v>6.2662002403468905E-2</v>
      </c>
      <c r="AE129" s="91">
        <f>(VLOOKUP($A128,'RevPAR Raw Data'!$B$6:$BE$49,'RevPAR Raw Data'!BB$1,FALSE))/100</f>
        <v>-2.3954283404377802E-2</v>
      </c>
      <c r="AF129" s="90">
        <f>(VLOOKUP($A128,'RevPAR Raw Data'!$B$6:$BE$49,'RevPAR Raw Data'!BC$1,FALSE))/100</f>
        <v>1.9225097541454E-2</v>
      </c>
      <c r="AG129" s="92">
        <f>(VLOOKUP($A128,'RevPAR Raw Data'!$B$6:$BE$49,'RevPAR Raw Data'!BE$1,FALSE))/100</f>
        <v>5.66581100662229E-2</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Data'!AG$3,FALSE))/100</f>
        <v>0.46139958734525399</v>
      </c>
      <c r="C131" s="118">
        <f>(VLOOKUP($A131,'Occupancy Raw Data'!$B$8:$BE$45,'Occupancy Raw Data'!AH$3,FALSE))/100</f>
        <v>0.62193374598807805</v>
      </c>
      <c r="D131" s="118">
        <f>(VLOOKUP($A131,'Occupancy Raw Data'!$B$8:$BE$45,'Occupancy Raw Data'!AI$3,FALSE))/100</f>
        <v>0.69867606602475907</v>
      </c>
      <c r="E131" s="118">
        <f>(VLOOKUP($A131,'Occupancy Raw Data'!$B$8:$BE$45,'Occupancy Raw Data'!AJ$3,FALSE))/100</f>
        <v>0.69827487391104892</v>
      </c>
      <c r="F131" s="118">
        <f>(VLOOKUP($A131,'Occupancy Raw Data'!$B$8:$BE$45,'Occupancy Raw Data'!AK$3,FALSE))/100</f>
        <v>0.63247936726272302</v>
      </c>
      <c r="G131" s="119">
        <f>(VLOOKUP($A131,'Occupancy Raw Data'!$B$8:$BE$45,'Occupancy Raw Data'!AL$3,FALSE))/100</f>
        <v>0.62255272810637297</v>
      </c>
      <c r="H131" s="99">
        <f>(VLOOKUP($A131,'Occupancy Raw Data'!$B$8:$BE$45,'Occupancy Raw Data'!AN$3,FALSE))/100</f>
        <v>0.73581499312242005</v>
      </c>
      <c r="I131" s="99">
        <f>(VLOOKUP($A131,'Occupancy Raw Data'!$B$8:$BE$45,'Occupancy Raw Data'!AO$3,FALSE))/100</f>
        <v>0.748653140761118</v>
      </c>
      <c r="J131" s="119">
        <f>(VLOOKUP($A131,'Occupancy Raw Data'!$B$8:$BE$45,'Occupancy Raw Data'!AP$3,FALSE))/100</f>
        <v>0.74223406694176897</v>
      </c>
      <c r="K131" s="120">
        <f>(VLOOKUP($A131,'Occupancy Raw Data'!$B$8:$BE$45,'Occupancy Raw Data'!AR$3,FALSE))/100</f>
        <v>0.65674739634505697</v>
      </c>
      <c r="M131" s="121">
        <f>VLOOKUP($A131,'ADR Raw Data'!$B$6:$BE$43,'ADR Raw Data'!AG$1,FALSE)</f>
        <v>93.1321824731383</v>
      </c>
      <c r="N131" s="122">
        <f>VLOOKUP($A131,'ADR Raw Data'!$B$6:$BE$43,'ADR Raw Data'!AH$1,FALSE)</f>
        <v>105.936766806432</v>
      </c>
      <c r="O131" s="122">
        <f>VLOOKUP($A131,'ADR Raw Data'!$B$6:$BE$43,'ADR Raw Data'!AI$1,FALSE)</f>
        <v>112.16609983183599</v>
      </c>
      <c r="P131" s="122">
        <f>VLOOKUP($A131,'ADR Raw Data'!$B$6:$BE$43,'ADR Raw Data'!AJ$1,FALSE)</f>
        <v>110.96860097673</v>
      </c>
      <c r="Q131" s="122">
        <f>VLOOKUP($A131,'ADR Raw Data'!$B$6:$BE$43,'ADR Raw Data'!AK$1,FALSE)</f>
        <v>104.828504825336</v>
      </c>
      <c r="R131" s="123">
        <f>VLOOKUP($A131,'ADR Raw Data'!$B$6:$BE$43,'ADR Raw Data'!AL$1,FALSE)</f>
        <v>106.340557984957</v>
      </c>
      <c r="S131" s="122">
        <f>VLOOKUP($A131,'ADR Raw Data'!$B$6:$BE$43,'ADR Raw Data'!AN$1,FALSE)</f>
        <v>117.854621256377</v>
      </c>
      <c r="T131" s="122">
        <f>VLOOKUP($A131,'ADR Raw Data'!$B$6:$BE$43,'ADR Raw Data'!AO$1,FALSE)</f>
        <v>119.302796937799</v>
      </c>
      <c r="U131" s="123">
        <f>VLOOKUP($A131,'ADR Raw Data'!$B$6:$BE$43,'ADR Raw Data'!AP$1,FALSE)</f>
        <v>118.58497123663101</v>
      </c>
      <c r="V131" s="124">
        <f>VLOOKUP($A131,'ADR Raw Data'!$B$6:$BE$43,'ADR Raw Data'!AR$1,FALSE)</f>
        <v>110.294337603241</v>
      </c>
      <c r="X131" s="121">
        <f>VLOOKUP($A131,'RevPAR Raw Data'!$B$6:$BE$43,'RevPAR Raw Data'!AG$1,FALSE)</f>
        <v>42.9711505616689</v>
      </c>
      <c r="Y131" s="122">
        <f>VLOOKUP($A131,'RevPAR Raw Data'!$B$6:$BE$43,'RevPAR Raw Data'!AH$1,FALSE)</f>
        <v>65.885650217790001</v>
      </c>
      <c r="Z131" s="122">
        <f>VLOOKUP($A131,'RevPAR Raw Data'!$B$6:$BE$43,'RevPAR Raw Data'!AI$1,FALSE)</f>
        <v>78.3677693718477</v>
      </c>
      <c r="AA131" s="122">
        <f>VLOOKUP($A131,'RevPAR Raw Data'!$B$6:$BE$43,'RevPAR Raw Data'!AJ$1,FALSE)</f>
        <v>77.486585855112295</v>
      </c>
      <c r="AB131" s="122">
        <f>VLOOKUP($A131,'RevPAR Raw Data'!$B$6:$BE$43,'RevPAR Raw Data'!AK$1,FALSE)</f>
        <v>66.301866403026096</v>
      </c>
      <c r="AC131" s="123">
        <f>VLOOKUP($A131,'RevPAR Raw Data'!$B$6:$BE$43,'RevPAR Raw Data'!AL$1,FALSE)</f>
        <v>66.202604481888997</v>
      </c>
      <c r="AD131" s="122">
        <f>VLOOKUP($A131,'RevPAR Raw Data'!$B$6:$BE$43,'RevPAR Raw Data'!AN$1,FALSE)</f>
        <v>86.719197329206693</v>
      </c>
      <c r="AE131" s="122">
        <f>VLOOKUP($A131,'RevPAR Raw Data'!$B$6:$BE$43,'RevPAR Raw Data'!AO$1,FALSE)</f>
        <v>89.316413629069203</v>
      </c>
      <c r="AF131" s="123">
        <f>VLOOKUP($A131,'RevPAR Raw Data'!$B$6:$BE$43,'RevPAR Raw Data'!AP$1,FALSE)</f>
        <v>88.017805479138005</v>
      </c>
      <c r="AG131" s="124">
        <f>VLOOKUP($A131,'RevPAR Raw Data'!$B$6:$BE$43,'RevPAR Raw Data'!AR$1,FALSE)</f>
        <v>72.435519052531603</v>
      </c>
    </row>
    <row r="132" spans="1:33" x14ac:dyDescent="0.25">
      <c r="A132" s="101" t="s">
        <v>121</v>
      </c>
      <c r="B132" s="89">
        <f>(VLOOKUP($A131,'Occupancy Raw Data'!$B$8:$BE$51,'Occupancy Raw Data'!AT$3,FALSE))/100</f>
        <v>8.9248486971610308E-2</v>
      </c>
      <c r="C132" s="90">
        <f>(VLOOKUP($A131,'Occupancy Raw Data'!$B$8:$BE$51,'Occupancy Raw Data'!AU$3,FALSE))/100</f>
        <v>9.1958764312332505E-2</v>
      </c>
      <c r="D132" s="90">
        <f>(VLOOKUP($A131,'Occupancy Raw Data'!$B$8:$BE$51,'Occupancy Raw Data'!AV$3,FALSE))/100</f>
        <v>7.1095275765936897E-2</v>
      </c>
      <c r="E132" s="90">
        <f>(VLOOKUP($A131,'Occupancy Raw Data'!$B$8:$BE$51,'Occupancy Raw Data'!AW$3,FALSE))/100</f>
        <v>8.4663410391524085E-2</v>
      </c>
      <c r="F132" s="90">
        <f>(VLOOKUP($A131,'Occupancy Raw Data'!$B$8:$BE$51,'Occupancy Raw Data'!AX$3,FALSE))/100</f>
        <v>4.8808855639207199E-2</v>
      </c>
      <c r="G132" s="90">
        <f>(VLOOKUP($A131,'Occupancy Raw Data'!$B$8:$BE$51,'Occupancy Raw Data'!AY$3,FALSE))/100</f>
        <v>7.6235741842234306E-2</v>
      </c>
      <c r="H132" s="91">
        <f>(VLOOKUP($A131,'Occupancy Raw Data'!$B$8:$BE$51,'Occupancy Raw Data'!BA$3,FALSE))/100</f>
        <v>3.3262874235760805E-2</v>
      </c>
      <c r="I132" s="91">
        <f>(VLOOKUP($A131,'Occupancy Raw Data'!$B$8:$BE$51,'Occupancy Raw Data'!BB$3,FALSE))/100</f>
        <v>-2.77641493512925E-2</v>
      </c>
      <c r="J132" s="90">
        <f>(VLOOKUP($A131,'Occupancy Raw Data'!$B$8:$BE$51,'Occupancy Raw Data'!BC$3,FALSE))/100</f>
        <v>1.5572641496724702E-3</v>
      </c>
      <c r="K132" s="92">
        <f>(VLOOKUP($A131,'Occupancy Raw Data'!$B$8:$BE$51,'Occupancy Raw Data'!BE$3,FALSE))/100</f>
        <v>5.0932909220914001E-2</v>
      </c>
      <c r="M132" s="89">
        <f>(VLOOKUP($A131,'ADR Raw Data'!$B$6:$BE$49,'ADR Raw Data'!AT$1,FALSE))/100</f>
        <v>-2.45841142469801E-2</v>
      </c>
      <c r="N132" s="90">
        <f>(VLOOKUP($A131,'ADR Raw Data'!$B$6:$BE$49,'ADR Raw Data'!AU$1,FALSE))/100</f>
        <v>3.70571831657444E-3</v>
      </c>
      <c r="O132" s="90">
        <f>(VLOOKUP($A131,'ADR Raw Data'!$B$6:$BE$49,'ADR Raw Data'!AV$1,FALSE))/100</f>
        <v>7.6687650453575E-3</v>
      </c>
      <c r="P132" s="90">
        <f>(VLOOKUP($A131,'ADR Raw Data'!$B$6:$BE$49,'ADR Raw Data'!AW$1,FALSE))/100</f>
        <v>-2.7694117105942E-4</v>
      </c>
      <c r="Q132" s="90">
        <f>(VLOOKUP($A131,'ADR Raw Data'!$B$6:$BE$49,'ADR Raw Data'!AX$1,FALSE))/100</f>
        <v>-2.4631294293496499E-2</v>
      </c>
      <c r="R132" s="90">
        <f>(VLOOKUP($A131,'ADR Raw Data'!$B$6:$BE$49,'ADR Raw Data'!AY$1,FALSE))/100</f>
        <v>-6.05452749482793E-3</v>
      </c>
      <c r="S132" s="91">
        <f>(VLOOKUP($A131,'ADR Raw Data'!$B$6:$BE$49,'ADR Raw Data'!BA$1,FALSE))/100</f>
        <v>-3.8503872191319698E-2</v>
      </c>
      <c r="T132" s="91">
        <f>(VLOOKUP($A131,'ADR Raw Data'!$B$6:$BE$49,'ADR Raw Data'!BB$1,FALSE))/100</f>
        <v>-3.8593065175017399E-2</v>
      </c>
      <c r="U132" s="90">
        <f>(VLOOKUP($A131,'ADR Raw Data'!$B$6:$BE$49,'ADR Raw Data'!BC$1,FALSE))/100</f>
        <v>-3.8729035132134201E-2</v>
      </c>
      <c r="V132" s="92">
        <f>(VLOOKUP($A131,'ADR Raw Data'!$B$6:$BE$49,'ADR Raw Data'!BE$1,FALSE))/100</f>
        <v>-1.9922512022366799E-2</v>
      </c>
      <c r="X132" s="89">
        <f>(VLOOKUP($A131,'RevPAR Raw Data'!$B$6:$BE$49,'RevPAR Raw Data'!AT$1,FALSE))/100</f>
        <v>6.2470277724549994E-2</v>
      </c>
      <c r="Y132" s="90">
        <f>(VLOOKUP($A131,'RevPAR Raw Data'!$B$6:$BE$49,'RevPAR Raw Data'!AU$1,FALSE))/100</f>
        <v>9.6005255906188705E-2</v>
      </c>
      <c r="Z132" s="90">
        <f>(VLOOKUP($A131,'RevPAR Raw Data'!$B$6:$BE$49,'RevPAR Raw Data'!AV$1,FALSE))/100</f>
        <v>7.9309253776978297E-2</v>
      </c>
      <c r="AA132" s="90">
        <f>(VLOOKUP($A131,'RevPAR Raw Data'!$B$6:$BE$49,'RevPAR Raw Data'!AW$1,FALSE))/100</f>
        <v>8.4363022436445001E-2</v>
      </c>
      <c r="AB132" s="90">
        <f>(VLOOKUP($A131,'RevPAR Raw Data'!$B$6:$BE$49,'RevPAR Raw Data'!AX$1,FALSE))/100</f>
        <v>2.2975336058332602E-2</v>
      </c>
      <c r="AC132" s="90">
        <f>(VLOOKUP($A131,'RevPAR Raw Data'!$B$6:$BE$49,'RevPAR Raw Data'!AY$1,FALSE))/100</f>
        <v>6.9719642952334002E-2</v>
      </c>
      <c r="AD132" s="91">
        <f>(VLOOKUP($A131,'RevPAR Raw Data'!$B$6:$BE$49,'RevPAR Raw Data'!BA$1,FALSE))/100</f>
        <v>-6.5217474138485497E-3</v>
      </c>
      <c r="AE132" s="91">
        <f>(VLOOKUP($A131,'RevPAR Raw Data'!$B$6:$BE$49,'RevPAR Raw Data'!BB$1,FALSE))/100</f>
        <v>-6.52857109008666E-2</v>
      </c>
      <c r="AF132" s="90">
        <f>(VLOOKUP($A131,'RevPAR Raw Data'!$B$6:$BE$49,'RevPAR Raw Data'!BC$1,FALSE))/100</f>
        <v>-3.7232082320424402E-2</v>
      </c>
      <c r="AG132" s="92">
        <f>(VLOOKUP($A131,'RevPAR Raw Data'!$B$6:$BE$49,'RevPAR Raw Data'!BE$1,FALSE))/100</f>
        <v>2.9995685702259398E-2</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Data'!AG$3,FALSE))/100</f>
        <v>0.47423120728929297</v>
      </c>
      <c r="C134" s="118">
        <f>(VLOOKUP($A134,'Occupancy Raw Data'!$B$8:$BE$45,'Occupancy Raw Data'!AH$3,FALSE))/100</f>
        <v>0.581577448747152</v>
      </c>
      <c r="D134" s="118">
        <f>(VLOOKUP($A134,'Occupancy Raw Data'!$B$8:$BE$45,'Occupancy Raw Data'!AI$3,FALSE))/100</f>
        <v>0.62478644646924797</v>
      </c>
      <c r="E134" s="118">
        <f>(VLOOKUP($A134,'Occupancy Raw Data'!$B$8:$BE$45,'Occupancy Raw Data'!AJ$3,FALSE))/100</f>
        <v>0.61781036446469206</v>
      </c>
      <c r="F134" s="118">
        <f>(VLOOKUP($A134,'Occupancy Raw Data'!$B$8:$BE$45,'Occupancy Raw Data'!AK$3,FALSE))/100</f>
        <v>0.63792366847052095</v>
      </c>
      <c r="G134" s="119">
        <f>(VLOOKUP($A134,'Occupancy Raw Data'!$B$8:$BE$45,'Occupancy Raw Data'!AL$3,FALSE))/100</f>
        <v>0.58726294208098406</v>
      </c>
      <c r="H134" s="99">
        <f>(VLOOKUP($A134,'Occupancy Raw Data'!$B$8:$BE$45,'Occupancy Raw Data'!AN$3,FALSE))/100</f>
        <v>0.71012532042153198</v>
      </c>
      <c r="I134" s="99">
        <f>(VLOOKUP($A134,'Occupancy Raw Data'!$B$8:$BE$45,'Occupancy Raw Data'!AO$3,FALSE))/100</f>
        <v>0.72579037311307304</v>
      </c>
      <c r="J134" s="119">
        <f>(VLOOKUP($A134,'Occupancy Raw Data'!$B$8:$BE$45,'Occupancy Raw Data'!AP$3,FALSE))/100</f>
        <v>0.7179578467673019</v>
      </c>
      <c r="K134" s="120">
        <f>(VLOOKUP($A134,'Occupancy Raw Data'!$B$8:$BE$45,'Occupancy Raw Data'!AR$3,FALSE))/100</f>
        <v>0.62459826695415099</v>
      </c>
      <c r="M134" s="121">
        <f>VLOOKUP($A134,'ADR Raw Data'!$B$6:$BE$43,'ADR Raw Data'!AG$1,FALSE)</f>
        <v>83.102650915640893</v>
      </c>
      <c r="N134" s="122">
        <f>VLOOKUP($A134,'ADR Raw Data'!$B$6:$BE$43,'ADR Raw Data'!AH$1,FALSE)</f>
        <v>88.492395018359801</v>
      </c>
      <c r="O134" s="122">
        <f>VLOOKUP($A134,'ADR Raw Data'!$B$6:$BE$43,'ADR Raw Data'!AI$1,FALSE)</f>
        <v>89.809998484675802</v>
      </c>
      <c r="P134" s="122">
        <f>VLOOKUP($A134,'ADR Raw Data'!$B$6:$BE$43,'ADR Raw Data'!AJ$1,FALSE)</f>
        <v>88.9715040903329</v>
      </c>
      <c r="Q134" s="122">
        <f>VLOOKUP($A134,'ADR Raw Data'!$B$6:$BE$43,'ADR Raw Data'!AK$1,FALSE)</f>
        <v>90.730103995981594</v>
      </c>
      <c r="R134" s="123">
        <f>VLOOKUP($A134,'ADR Raw Data'!$B$6:$BE$43,'ADR Raw Data'!AL$1,FALSE)</f>
        <v>88.489096663999803</v>
      </c>
      <c r="S134" s="122">
        <f>VLOOKUP($A134,'ADR Raw Data'!$B$6:$BE$43,'ADR Raw Data'!AN$1,FALSE)</f>
        <v>103.89790418128899</v>
      </c>
      <c r="T134" s="122">
        <f>VLOOKUP($A134,'ADR Raw Data'!$B$6:$BE$43,'ADR Raw Data'!AO$1,FALSE)</f>
        <v>105.30172495830401</v>
      </c>
      <c r="U134" s="123">
        <f>VLOOKUP($A134,'ADR Raw Data'!$B$6:$BE$43,'ADR Raw Data'!AP$1,FALSE)</f>
        <v>104.607472027174</v>
      </c>
      <c r="V134" s="124">
        <f>VLOOKUP($A134,'ADR Raw Data'!$B$6:$BE$43,'ADR Raw Data'!AR$1,FALSE)</f>
        <v>93.781838552097994</v>
      </c>
      <c r="X134" s="121">
        <f>VLOOKUP($A134,'RevPAR Raw Data'!$B$6:$BE$43,'RevPAR Raw Data'!AG$1,FALSE)</f>
        <v>39.409870472665098</v>
      </c>
      <c r="Y134" s="122">
        <f>VLOOKUP($A134,'RevPAR Raw Data'!$B$6:$BE$43,'RevPAR Raw Data'!AH$1,FALSE)</f>
        <v>51.465181328302897</v>
      </c>
      <c r="Z134" s="122">
        <f>VLOOKUP($A134,'RevPAR Raw Data'!$B$6:$BE$43,'RevPAR Raw Data'!AI$1,FALSE)</f>
        <v>56.112069810649203</v>
      </c>
      <c r="AA134" s="122">
        <f>VLOOKUP($A134,'RevPAR Raw Data'!$B$6:$BE$43,'RevPAR Raw Data'!AJ$1,FALSE)</f>
        <v>54.967517369020499</v>
      </c>
      <c r="AB134" s="122">
        <f>VLOOKUP($A134,'RevPAR Raw Data'!$B$6:$BE$43,'RevPAR Raw Data'!AK$1,FALSE)</f>
        <v>57.878880781828499</v>
      </c>
      <c r="AC134" s="123">
        <f>VLOOKUP($A134,'RevPAR Raw Data'!$B$6:$BE$43,'RevPAR Raw Data'!AL$1,FALSE)</f>
        <v>51.966367248989101</v>
      </c>
      <c r="AD134" s="122">
        <f>VLOOKUP($A134,'RevPAR Raw Data'!$B$6:$BE$43,'RevPAR Raw Data'!AN$1,FALSE)</f>
        <v>73.780532497863803</v>
      </c>
      <c r="AE134" s="122">
        <f>VLOOKUP($A134,'RevPAR Raw Data'!$B$6:$BE$43,'RevPAR Raw Data'!AO$1,FALSE)</f>
        <v>76.426978246938106</v>
      </c>
      <c r="AF134" s="123">
        <f>VLOOKUP($A134,'RevPAR Raw Data'!$B$6:$BE$43,'RevPAR Raw Data'!AP$1,FALSE)</f>
        <v>75.103755372400997</v>
      </c>
      <c r="AG134" s="124">
        <f>VLOOKUP($A134,'RevPAR Raw Data'!$B$6:$BE$43,'RevPAR Raw Data'!AR$1,FALSE)</f>
        <v>58.575973831414501</v>
      </c>
    </row>
    <row r="135" spans="1:33" ht="16" thickBot="1" x14ac:dyDescent="0.3">
      <c r="A135" s="105" t="s">
        <v>121</v>
      </c>
      <c r="B135" s="95">
        <f>(VLOOKUP($A134,'Occupancy Raw Data'!$B$8:$BE$51,'Occupancy Raw Data'!AT$3,FALSE))/100</f>
        <v>3.8018074166406901E-2</v>
      </c>
      <c r="C135" s="96">
        <f>(VLOOKUP($A134,'Occupancy Raw Data'!$B$8:$BE$51,'Occupancy Raw Data'!AU$3,FALSE))/100</f>
        <v>4.6899026140440697E-2</v>
      </c>
      <c r="D135" s="96">
        <f>(VLOOKUP($A134,'Occupancy Raw Data'!$B$8:$BE$51,'Occupancy Raw Data'!AV$3,FALSE))/100</f>
        <v>5.3282131285251395E-2</v>
      </c>
      <c r="E135" s="96">
        <f>(VLOOKUP($A134,'Occupancy Raw Data'!$B$8:$BE$51,'Occupancy Raw Data'!AW$3,FALSE))/100</f>
        <v>3.6546040845575001E-2</v>
      </c>
      <c r="F135" s="96">
        <f>(VLOOKUP($A134,'Occupancy Raw Data'!$B$8:$BE$51,'Occupancy Raw Data'!AX$3,FALSE))/100</f>
        <v>9.9172291754431707E-2</v>
      </c>
      <c r="G135" s="96">
        <f>(VLOOKUP($A134,'Occupancy Raw Data'!$B$8:$BE$51,'Occupancy Raw Data'!AY$3,FALSE))/100</f>
        <v>5.5483458759200702E-2</v>
      </c>
      <c r="H135" s="97">
        <f>(VLOOKUP($A134,'Occupancy Raw Data'!$B$8:$BE$51,'Occupancy Raw Data'!BA$3,FALSE))/100</f>
        <v>2.6426638674934201E-2</v>
      </c>
      <c r="I135" s="97">
        <f>(VLOOKUP($A134,'Occupancy Raw Data'!$B$8:$BE$51,'Occupancy Raw Data'!BB$3,FALSE))/100</f>
        <v>-2.4782098374705602E-2</v>
      </c>
      <c r="J135" s="96">
        <f>(VLOOKUP($A134,'Occupancy Raw Data'!$B$8:$BE$51,'Occupancy Raw Data'!BC$3,FALSE))/100</f>
        <v>-1.1184382005856899E-4</v>
      </c>
      <c r="K135" s="98">
        <f>(VLOOKUP($A134,'Occupancy Raw Data'!$B$8:$BE$51,'Occupancy Raw Data'!BE$3,FALSE))/100</f>
        <v>3.6545357846653401E-2</v>
      </c>
      <c r="M135" s="95">
        <f>(VLOOKUP($A134,'ADR Raw Data'!$B$6:$BE$49,'ADR Raw Data'!AT$1,FALSE))/100</f>
        <v>-2.1983708777812E-2</v>
      </c>
      <c r="N135" s="96">
        <f>(VLOOKUP($A134,'ADR Raw Data'!$B$6:$BE$49,'ADR Raw Data'!AU$1,FALSE))/100</f>
        <v>-7.9192133065034993E-3</v>
      </c>
      <c r="O135" s="96">
        <f>(VLOOKUP($A134,'ADR Raw Data'!$B$6:$BE$49,'ADR Raw Data'!AV$1,FALSE))/100</f>
        <v>-6.3010328716217997E-3</v>
      </c>
      <c r="P135" s="96">
        <f>(VLOOKUP($A134,'ADR Raw Data'!$B$6:$BE$49,'ADR Raw Data'!AW$1,FALSE))/100</f>
        <v>-8.0518470025129994E-3</v>
      </c>
      <c r="Q135" s="96">
        <f>(VLOOKUP($A134,'ADR Raw Data'!$B$6:$BE$49,'ADR Raw Data'!AX$1,FALSE))/100</f>
        <v>2.2445561936921102E-2</v>
      </c>
      <c r="R135" s="96">
        <f>(VLOOKUP($A134,'ADR Raw Data'!$B$6:$BE$49,'ADR Raw Data'!AY$1,FALSE))/100</f>
        <v>-3.1211486311448198E-3</v>
      </c>
      <c r="S135" s="97">
        <f>(VLOOKUP($A134,'ADR Raw Data'!$B$6:$BE$49,'ADR Raw Data'!BA$1,FALSE))/100</f>
        <v>-6.5691568231192096E-3</v>
      </c>
      <c r="T135" s="97">
        <f>(VLOOKUP($A134,'ADR Raw Data'!$B$6:$BE$49,'ADR Raw Data'!BB$1,FALSE))/100</f>
        <v>-1.49796902460358E-2</v>
      </c>
      <c r="U135" s="96">
        <f>(VLOOKUP($A134,'ADR Raw Data'!$B$6:$BE$49,'ADR Raw Data'!BC$1,FALSE))/100</f>
        <v>-1.1143539852415301E-2</v>
      </c>
      <c r="V135" s="98">
        <f>(VLOOKUP($A134,'ADR Raw Data'!$B$6:$BE$49,'ADR Raw Data'!BE$1,FALSE))/100</f>
        <v>-8.2381387391721496E-3</v>
      </c>
      <c r="X135" s="95">
        <f>(VLOOKUP($A134,'RevPAR Raw Data'!$B$6:$BE$49,'RevPAR Raw Data'!AT$1,FALSE))/100</f>
        <v>1.51985871178273E-2</v>
      </c>
      <c r="Y135" s="96">
        <f>(VLOOKUP($A134,'RevPAR Raw Data'!$B$6:$BE$49,'RevPAR Raw Data'!AU$1,FALSE))/100</f>
        <v>3.8608409442063799E-2</v>
      </c>
      <c r="Z135" s="96">
        <f>(VLOOKUP($A134,'RevPAR Raw Data'!$B$6:$BE$49,'RevPAR Raw Data'!AV$1,FALSE))/100</f>
        <v>4.6645365952931096E-2</v>
      </c>
      <c r="AA135" s="96">
        <f>(VLOOKUP($A134,'RevPAR Raw Data'!$B$6:$BE$49,'RevPAR Raw Data'!AW$1,FALSE))/100</f>
        <v>2.8199930713625899E-2</v>
      </c>
      <c r="AB135" s="96">
        <f>(VLOOKUP($A134,'RevPAR Raw Data'!$B$6:$BE$49,'RevPAR Raw Data'!AX$1,FALSE))/100</f>
        <v>0.123843831508353</v>
      </c>
      <c r="AC135" s="96">
        <f>(VLOOKUP($A134,'RevPAR Raw Data'!$B$6:$BE$49,'RevPAR Raw Data'!AY$1,FALSE))/100</f>
        <v>5.2189138006698402E-2</v>
      </c>
      <c r="AD135" s="97">
        <f>(VLOOKUP($A134,'RevPAR Raw Data'!$B$6:$BE$49,'RevPAR Raw Data'!BA$1,FALSE))/100</f>
        <v>1.9683881118051402E-2</v>
      </c>
      <c r="AE135" s="97">
        <f>(VLOOKUP($A134,'RevPAR Raw Data'!$B$6:$BE$49,'RevPAR Raw Data'!BB$1,FALSE))/100</f>
        <v>-3.9390560463441603E-2</v>
      </c>
      <c r="AF135" s="96">
        <f>(VLOOKUP($A134,'RevPAR Raw Data'!$B$6:$BE$49,'RevPAR Raw Data'!BC$1,FALSE))/100</f>
        <v>-1.1254137336407798E-2</v>
      </c>
      <c r="AG135" s="98">
        <f>(VLOOKUP($A134,'RevPAR Raw Data'!$B$6:$BE$49,'RevPAR Raw Data'!BE$1,FALSE))/100</f>
        <v>2.80061533792678E-2</v>
      </c>
    </row>
    <row r="136" spans="1:33" ht="14.25" customHeight="1" x14ac:dyDescent="0.25">
      <c r="A136" s="203" t="s">
        <v>118</v>
      </c>
      <c r="B136" s="204"/>
      <c r="C136" s="204"/>
      <c r="D136" s="204"/>
      <c r="E136" s="204"/>
      <c r="F136" s="204"/>
      <c r="G136" s="204"/>
      <c r="H136" s="204"/>
      <c r="I136" s="204"/>
      <c r="J136" s="204"/>
      <c r="K136" s="204"/>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5">
      <c r="A137" s="203"/>
      <c r="B137" s="204"/>
      <c r="C137" s="204"/>
      <c r="D137" s="204"/>
      <c r="E137" s="204"/>
      <c r="F137" s="204"/>
      <c r="G137" s="204"/>
      <c r="H137" s="204"/>
      <c r="I137" s="204"/>
      <c r="J137" s="204"/>
      <c r="K137" s="204"/>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6" thickBot="1" x14ac:dyDescent="0.3">
      <c r="A138" s="205"/>
      <c r="B138" s="206"/>
      <c r="C138" s="206"/>
      <c r="D138" s="206"/>
      <c r="E138" s="206"/>
      <c r="F138" s="206"/>
      <c r="G138" s="206"/>
      <c r="H138" s="206"/>
      <c r="I138" s="206"/>
      <c r="J138" s="206"/>
      <c r="K138" s="206"/>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0" sqref="AE10"/>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5">
      <c r="A2" s="156"/>
      <c r="B2" t="s">
        <v>136</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5">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5">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5">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5">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5">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35">
      <c r="A8" s="52"/>
      <c r="B8" s="156"/>
      <c r="C8" s="156"/>
      <c r="D8" s="219">
        <v>2025</v>
      </c>
      <c r="E8" s="219"/>
      <c r="F8" s="219"/>
      <c r="G8" s="219"/>
      <c r="H8" s="219"/>
      <c r="I8" s="219"/>
      <c r="J8" s="219"/>
      <c r="K8" s="52"/>
      <c r="L8" s="52"/>
      <c r="M8" s="52"/>
      <c r="N8" s="52"/>
      <c r="O8" s="156"/>
      <c r="P8" s="219">
        <v>2024</v>
      </c>
      <c r="Q8" s="219"/>
      <c r="R8" s="219"/>
      <c r="S8" s="219"/>
      <c r="T8" s="219"/>
      <c r="U8" s="219"/>
      <c r="V8" s="219"/>
      <c r="W8" s="52"/>
      <c r="X8" s="52"/>
      <c r="Y8" s="157"/>
      <c r="Z8" s="157"/>
      <c r="AA8" s="157"/>
      <c r="AB8" s="157"/>
      <c r="AC8" s="157"/>
      <c r="AD8" s="157"/>
      <c r="AE8" s="157"/>
      <c r="AF8" s="157"/>
      <c r="AG8" s="157"/>
      <c r="AH8" s="157"/>
      <c r="AI8" s="157"/>
      <c r="AJ8" s="157"/>
      <c r="AK8" s="157"/>
      <c r="AL8" s="157"/>
    </row>
    <row r="9" spans="1:50" ht="15.75" customHeight="1" x14ac:dyDescent="0.3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49999999999999" customHeight="1" x14ac:dyDescent="0.25">
      <c r="A10" s="158"/>
      <c r="B10" s="156"/>
      <c r="C10" s="58" t="s">
        <v>126</v>
      </c>
      <c r="D10" s="59">
        <v>6</v>
      </c>
      <c r="E10" s="60">
        <v>7</v>
      </c>
      <c r="F10" s="60">
        <v>8</v>
      </c>
      <c r="G10" s="60">
        <v>9</v>
      </c>
      <c r="H10" s="60">
        <v>10</v>
      </c>
      <c r="I10" s="60">
        <v>11</v>
      </c>
      <c r="J10" s="61">
        <v>12</v>
      </c>
      <c r="K10" s="158"/>
      <c r="L10" s="158"/>
      <c r="M10" s="221" t="s">
        <v>97</v>
      </c>
      <c r="N10" s="222"/>
      <c r="O10" s="58" t="s">
        <v>126</v>
      </c>
      <c r="P10" s="59">
        <v>7</v>
      </c>
      <c r="Q10" s="60">
        <v>8</v>
      </c>
      <c r="R10" s="60">
        <v>9</v>
      </c>
      <c r="S10" s="60">
        <v>10</v>
      </c>
      <c r="T10" s="60">
        <v>11</v>
      </c>
      <c r="U10" s="60">
        <v>12</v>
      </c>
      <c r="V10" s="61">
        <v>13</v>
      </c>
      <c r="W10" s="158"/>
      <c r="X10" s="158"/>
      <c r="Y10" s="157"/>
      <c r="Z10" s="157"/>
      <c r="AA10" s="157"/>
      <c r="AB10" s="157"/>
      <c r="AC10" s="157"/>
      <c r="AD10" s="157"/>
      <c r="AE10" s="157"/>
      <c r="AF10" s="157"/>
      <c r="AG10" s="157"/>
      <c r="AH10" s="157"/>
      <c r="AI10" s="157"/>
      <c r="AJ10" s="157"/>
      <c r="AK10" s="157"/>
      <c r="AL10" s="157"/>
    </row>
    <row r="11" spans="1:50" ht="20.149999999999999" customHeight="1" x14ac:dyDescent="0.25">
      <c r="A11" s="158"/>
      <c r="B11" s="156"/>
      <c r="C11" s="58" t="s">
        <v>126</v>
      </c>
      <c r="D11" s="62">
        <v>13</v>
      </c>
      <c r="E11" s="63">
        <v>14</v>
      </c>
      <c r="F11" s="63">
        <v>15</v>
      </c>
      <c r="G11" s="63">
        <v>16</v>
      </c>
      <c r="H11" s="63">
        <v>17</v>
      </c>
      <c r="I11" s="63">
        <v>18</v>
      </c>
      <c r="J11" s="64">
        <v>19</v>
      </c>
      <c r="K11" s="158"/>
      <c r="L11" s="158"/>
      <c r="M11" s="221" t="s">
        <v>97</v>
      </c>
      <c r="N11" s="222"/>
      <c r="O11" s="58" t="s">
        <v>126</v>
      </c>
      <c r="P11" s="62">
        <v>14</v>
      </c>
      <c r="Q11" s="63">
        <v>15</v>
      </c>
      <c r="R11" s="63">
        <v>16</v>
      </c>
      <c r="S11" s="63">
        <v>17</v>
      </c>
      <c r="T11" s="63">
        <v>18</v>
      </c>
      <c r="U11" s="63">
        <v>19</v>
      </c>
      <c r="V11" s="64">
        <v>20</v>
      </c>
      <c r="W11" s="158"/>
      <c r="X11" s="158"/>
      <c r="Y11" s="157"/>
      <c r="Z11" s="157"/>
      <c r="AA11" s="157"/>
      <c r="AB11" s="157"/>
      <c r="AC11" s="157"/>
      <c r="AD11" s="157"/>
      <c r="AE11" s="157"/>
      <c r="AF11" s="157"/>
      <c r="AG11" s="157"/>
      <c r="AH11" s="157"/>
      <c r="AI11" s="157"/>
      <c r="AJ11" s="157"/>
      <c r="AK11" s="157"/>
      <c r="AL11" s="157"/>
    </row>
    <row r="12" spans="1:50" ht="20.149999999999999" customHeight="1" x14ac:dyDescent="0.25">
      <c r="A12" s="158"/>
      <c r="B12" s="156"/>
      <c r="C12" s="58" t="s">
        <v>126</v>
      </c>
      <c r="D12" s="65">
        <v>20</v>
      </c>
      <c r="E12" s="66">
        <v>21</v>
      </c>
      <c r="F12" s="66">
        <v>22</v>
      </c>
      <c r="G12" s="66">
        <v>23</v>
      </c>
      <c r="H12" s="66">
        <v>24</v>
      </c>
      <c r="I12" s="66">
        <v>25</v>
      </c>
      <c r="J12" s="67">
        <v>26</v>
      </c>
      <c r="K12" s="158"/>
      <c r="L12" s="158"/>
      <c r="M12" s="221" t="s">
        <v>97</v>
      </c>
      <c r="N12" s="222"/>
      <c r="O12" s="58" t="s">
        <v>126</v>
      </c>
      <c r="P12" s="65">
        <v>21</v>
      </c>
      <c r="Q12" s="66">
        <v>22</v>
      </c>
      <c r="R12" s="66">
        <v>23</v>
      </c>
      <c r="S12" s="66">
        <v>24</v>
      </c>
      <c r="T12" s="66">
        <v>25</v>
      </c>
      <c r="U12" s="66">
        <v>26</v>
      </c>
      <c r="V12" s="67">
        <v>27</v>
      </c>
      <c r="W12" s="158"/>
      <c r="X12" s="158"/>
      <c r="Y12" s="157"/>
      <c r="Z12" s="157"/>
      <c r="AA12" s="157"/>
      <c r="AB12" s="157"/>
      <c r="AC12" s="157"/>
      <c r="AD12" s="157"/>
      <c r="AE12" s="157"/>
      <c r="AF12" s="157"/>
      <c r="AG12" s="157"/>
      <c r="AH12" s="157"/>
      <c r="AI12" s="157"/>
      <c r="AJ12" s="157"/>
      <c r="AK12" s="157"/>
      <c r="AL12" s="157"/>
    </row>
    <row r="13" spans="1:50" ht="20.149999999999999" customHeight="1" x14ac:dyDescent="0.25">
      <c r="A13" s="158"/>
      <c r="B13" s="156"/>
      <c r="C13" s="58" t="s">
        <v>132</v>
      </c>
      <c r="D13" s="79">
        <v>27</v>
      </c>
      <c r="E13" s="80">
        <v>28</v>
      </c>
      <c r="F13" s="80">
        <v>29</v>
      </c>
      <c r="G13" s="80">
        <v>30</v>
      </c>
      <c r="H13" s="80">
        <v>1</v>
      </c>
      <c r="I13" s="80">
        <v>2</v>
      </c>
      <c r="J13" s="81">
        <v>3</v>
      </c>
      <c r="K13" s="158"/>
      <c r="L13" s="158"/>
      <c r="M13" s="221" t="s">
        <v>97</v>
      </c>
      <c r="N13" s="222"/>
      <c r="O13" s="58" t="s">
        <v>132</v>
      </c>
      <c r="P13" s="79">
        <v>28</v>
      </c>
      <c r="Q13" s="80">
        <v>29</v>
      </c>
      <c r="R13" s="80">
        <v>30</v>
      </c>
      <c r="S13" s="80">
        <v>1</v>
      </c>
      <c r="T13" s="80">
        <v>2</v>
      </c>
      <c r="U13" s="80">
        <v>3</v>
      </c>
      <c r="V13" s="81">
        <v>4</v>
      </c>
      <c r="W13" s="158"/>
      <c r="X13" s="158"/>
      <c r="Y13" s="157"/>
      <c r="Z13" s="157"/>
      <c r="AA13" s="157"/>
      <c r="AB13" s="157"/>
      <c r="AC13" s="157"/>
      <c r="AD13" s="157"/>
      <c r="AE13" s="157"/>
      <c r="AF13" s="157"/>
      <c r="AG13" s="157"/>
      <c r="AH13" s="157"/>
      <c r="AI13" s="157"/>
      <c r="AJ13" s="157"/>
      <c r="AK13" s="157"/>
      <c r="AL13" s="157"/>
    </row>
    <row r="14" spans="1:50" ht="20.149999999999999" customHeight="1" x14ac:dyDescent="0.25">
      <c r="A14" s="158"/>
      <c r="B14" s="156"/>
      <c r="C14" s="58" t="s">
        <v>133</v>
      </c>
      <c r="D14" s="68">
        <v>4</v>
      </c>
      <c r="E14" s="69">
        <v>5</v>
      </c>
      <c r="F14" s="69">
        <v>6</v>
      </c>
      <c r="G14" s="69">
        <v>7</v>
      </c>
      <c r="H14" s="69">
        <v>8</v>
      </c>
      <c r="I14" s="69">
        <v>9</v>
      </c>
      <c r="J14" s="70">
        <v>10</v>
      </c>
      <c r="K14" s="158"/>
      <c r="L14" s="158"/>
      <c r="M14" s="221" t="s">
        <v>97</v>
      </c>
      <c r="N14" s="222"/>
      <c r="O14" s="58" t="s">
        <v>133</v>
      </c>
      <c r="P14" s="68">
        <v>5</v>
      </c>
      <c r="Q14" s="69">
        <v>6</v>
      </c>
      <c r="R14" s="69">
        <v>7</v>
      </c>
      <c r="S14" s="69">
        <v>8</v>
      </c>
      <c r="T14" s="69">
        <v>9</v>
      </c>
      <c r="U14" s="69">
        <v>10</v>
      </c>
      <c r="V14" s="70">
        <v>11</v>
      </c>
      <c r="W14" s="158"/>
      <c r="X14" s="158"/>
      <c r="Y14" s="157"/>
      <c r="Z14" s="157"/>
      <c r="AA14" s="157"/>
      <c r="AB14" s="157"/>
      <c r="AC14" s="157"/>
      <c r="AD14" s="157"/>
      <c r="AE14" s="157"/>
      <c r="AF14" s="157"/>
      <c r="AG14" s="157"/>
      <c r="AH14" s="157"/>
      <c r="AI14" s="157"/>
      <c r="AJ14" s="157"/>
      <c r="AK14" s="157"/>
      <c r="AL14" s="157"/>
    </row>
    <row r="15" spans="1:50" ht="20.149999999999999" customHeight="1" x14ac:dyDescent="0.25">
      <c r="A15" s="158"/>
      <c r="B15" s="156"/>
      <c r="C15" s="58" t="s">
        <v>133</v>
      </c>
      <c r="D15" s="82">
        <v>11</v>
      </c>
      <c r="E15" s="83">
        <v>12</v>
      </c>
      <c r="F15" s="83">
        <v>13</v>
      </c>
      <c r="G15" s="83">
        <v>14</v>
      </c>
      <c r="H15" s="83">
        <v>15</v>
      </c>
      <c r="I15" s="83">
        <v>16</v>
      </c>
      <c r="J15" s="84">
        <v>17</v>
      </c>
      <c r="K15" s="158"/>
      <c r="L15" s="158"/>
      <c r="M15" s="221" t="s">
        <v>97</v>
      </c>
      <c r="N15" s="222"/>
      <c r="O15" s="58" t="s">
        <v>133</v>
      </c>
      <c r="P15" s="82">
        <v>12</v>
      </c>
      <c r="Q15" s="83">
        <v>13</v>
      </c>
      <c r="R15" s="83">
        <v>14</v>
      </c>
      <c r="S15" s="83">
        <v>15</v>
      </c>
      <c r="T15" s="83">
        <v>16</v>
      </c>
      <c r="U15" s="83">
        <v>17</v>
      </c>
      <c r="V15" s="84">
        <v>18</v>
      </c>
      <c r="W15" s="158"/>
      <c r="X15" s="158"/>
      <c r="Y15" s="157"/>
      <c r="Z15" s="157"/>
      <c r="AA15" s="157"/>
      <c r="AB15" s="157"/>
      <c r="AC15" s="157"/>
      <c r="AD15" s="157"/>
      <c r="AE15" s="157"/>
      <c r="AF15" s="157"/>
      <c r="AG15" s="157"/>
      <c r="AH15" s="157"/>
      <c r="AI15" s="157"/>
      <c r="AJ15" s="157"/>
      <c r="AK15" s="157"/>
      <c r="AL15" s="157"/>
    </row>
    <row r="16" spans="1:50" x14ac:dyDescent="0.25">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5">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ht="13" x14ac:dyDescent="0.3">
      <c r="A18" s="156"/>
      <c r="B18" s="156"/>
      <c r="C18" s="156"/>
      <c r="D18" s="223" t="s">
        <v>98</v>
      </c>
      <c r="E18" s="223"/>
      <c r="F18" s="223"/>
      <c r="G18" s="223"/>
      <c r="H18" s="223"/>
      <c r="I18" s="223"/>
      <c r="J18" s="223"/>
      <c r="K18" s="156"/>
      <c r="L18" s="156"/>
      <c r="M18" s="156"/>
      <c r="N18" s="156"/>
      <c r="O18" s="156"/>
      <c r="P18" s="223" t="s">
        <v>99</v>
      </c>
      <c r="Q18" s="223"/>
      <c r="R18" s="223"/>
      <c r="S18" s="223"/>
      <c r="T18" s="223"/>
      <c r="U18" s="223"/>
      <c r="V18" s="223"/>
      <c r="W18" s="156"/>
      <c r="X18" s="156"/>
      <c r="Y18" s="157"/>
      <c r="Z18" s="157"/>
      <c r="AA18" s="157"/>
      <c r="AB18" s="157"/>
      <c r="AC18" s="157"/>
      <c r="AD18" s="157"/>
      <c r="AE18" s="157"/>
      <c r="AF18" s="157"/>
      <c r="AG18" s="157"/>
      <c r="AH18" s="157"/>
      <c r="AI18" s="157"/>
      <c r="AJ18" s="157"/>
      <c r="AK18" s="157"/>
      <c r="AL18" s="157"/>
    </row>
    <row r="19" spans="1:50" ht="13.15" customHeight="1" x14ac:dyDescent="0.25">
      <c r="A19" s="156"/>
      <c r="B19" s="156"/>
      <c r="C19" s="220" t="s">
        <v>127</v>
      </c>
      <c r="D19" s="220"/>
      <c r="E19" s="220"/>
      <c r="F19" s="220"/>
      <c r="G19" s="156"/>
      <c r="H19" s="156" t="s">
        <v>128</v>
      </c>
      <c r="I19" s="156"/>
      <c r="J19" s="156"/>
      <c r="K19" s="156"/>
      <c r="L19" s="156"/>
      <c r="M19" s="156"/>
      <c r="N19" s="156"/>
      <c r="O19" s="220" t="s">
        <v>131</v>
      </c>
      <c r="P19" s="220"/>
      <c r="Q19" s="220"/>
      <c r="R19" s="220"/>
      <c r="S19" s="156"/>
      <c r="T19" s="156" t="s">
        <v>128</v>
      </c>
      <c r="U19" s="156"/>
      <c r="V19" s="156"/>
      <c r="W19" s="156"/>
      <c r="X19" s="156"/>
      <c r="Y19" s="157"/>
      <c r="Z19" s="157"/>
      <c r="AA19" s="157"/>
      <c r="AB19" s="157"/>
      <c r="AC19" s="157"/>
      <c r="AD19" s="157"/>
      <c r="AE19" s="157"/>
      <c r="AF19" s="157"/>
      <c r="AG19" s="157"/>
      <c r="AH19" s="157"/>
      <c r="AI19" s="157"/>
      <c r="AJ19" s="157"/>
      <c r="AK19" s="157"/>
      <c r="AL19" s="157"/>
    </row>
    <row r="20" spans="1:50" x14ac:dyDescent="0.25">
      <c r="A20" s="71"/>
      <c r="B20" s="71"/>
      <c r="C20" s="220" t="s">
        <v>129</v>
      </c>
      <c r="D20" s="220"/>
      <c r="E20" s="220"/>
      <c r="F20" s="220"/>
      <c r="G20" s="7"/>
      <c r="H20" s="7" t="s">
        <v>124</v>
      </c>
      <c r="I20" s="7"/>
      <c r="J20" s="7"/>
      <c r="K20" s="71"/>
      <c r="L20" s="71"/>
      <c r="M20" s="71"/>
      <c r="N20" s="71"/>
      <c r="O20" s="220" t="s">
        <v>137</v>
      </c>
      <c r="P20" s="220"/>
      <c r="Q20" s="220"/>
      <c r="R20" s="220"/>
      <c r="S20" s="7"/>
      <c r="T20" s="7" t="s">
        <v>138</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5">
      <c r="A21" s="73"/>
      <c r="B21" s="73"/>
      <c r="C21" s="220" t="s">
        <v>130</v>
      </c>
      <c r="D21" s="220"/>
      <c r="E21" s="220"/>
      <c r="F21" s="220"/>
      <c r="G21" s="7"/>
      <c r="H21" s="7" t="s">
        <v>125</v>
      </c>
      <c r="I21" s="7"/>
      <c r="J21" s="7"/>
      <c r="K21" s="71"/>
      <c r="L21" s="71"/>
      <c r="M21" s="71"/>
      <c r="N21" s="71"/>
      <c r="O21" s="220"/>
      <c r="P21" s="220"/>
      <c r="Q21" s="220"/>
      <c r="R21" s="220"/>
      <c r="S21" s="74"/>
      <c r="T21" s="74"/>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5">
      <c r="A22" s="71"/>
      <c r="B22" s="71"/>
      <c r="C22" s="220" t="s">
        <v>139</v>
      </c>
      <c r="D22" s="220"/>
      <c r="E22" s="220"/>
      <c r="F22" s="220"/>
      <c r="G22" s="7"/>
      <c r="H22" s="7" t="s">
        <v>138</v>
      </c>
      <c r="I22" s="7"/>
      <c r="J22" s="7"/>
      <c r="K22" s="71"/>
      <c r="L22" s="71"/>
      <c r="M22" s="71"/>
      <c r="N22" s="71"/>
      <c r="O22" s="220"/>
      <c r="P22" s="220"/>
      <c r="Q22" s="220"/>
      <c r="R22" s="220"/>
      <c r="S22" s="7"/>
      <c r="T22" s="7"/>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5">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5">
      <c r="A24" s="156"/>
      <c r="B24" s="156"/>
      <c r="C24" s="220"/>
      <c r="D24" s="220"/>
      <c r="E24" s="220"/>
      <c r="F24" s="220"/>
      <c r="G24" s="7"/>
      <c r="H24" s="7"/>
      <c r="I24" s="7"/>
      <c r="J24" s="156"/>
      <c r="K24" s="156"/>
      <c r="L24" s="156"/>
      <c r="M24" s="156"/>
      <c r="N24" s="156"/>
      <c r="O24" s="220"/>
      <c r="P24" s="220"/>
      <c r="Q24" s="220"/>
      <c r="R24" s="220"/>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5">
      <c r="Y25" s="157"/>
      <c r="Z25" s="157"/>
      <c r="AA25" s="157"/>
      <c r="AB25" s="157"/>
      <c r="AC25" s="157"/>
      <c r="AD25" s="157"/>
      <c r="AE25" s="157"/>
      <c r="AF25" s="157"/>
      <c r="AG25" s="157"/>
      <c r="AH25" s="157"/>
      <c r="AI25" s="157"/>
      <c r="AJ25" s="157"/>
      <c r="AK25" s="157"/>
      <c r="AL25" s="157"/>
    </row>
    <row r="26" spans="1:50" x14ac:dyDescent="0.25">
      <c r="A26" s="156"/>
      <c r="B26" s="156"/>
      <c r="C26" s="220"/>
      <c r="D26" s="220"/>
      <c r="E26" s="220"/>
      <c r="F26" s="220"/>
      <c r="G26" s="7"/>
      <c r="H26" s="7"/>
      <c r="I26" s="7"/>
      <c r="J26" s="156"/>
      <c r="K26" s="156"/>
      <c r="L26" s="156"/>
      <c r="M26" s="156"/>
      <c r="N26" s="156"/>
      <c r="O26" s="220"/>
      <c r="P26" s="220"/>
      <c r="Q26" s="220"/>
      <c r="R26" s="220"/>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5">
      <c r="A27" s="156"/>
      <c r="B27" s="156"/>
      <c r="C27" s="220"/>
      <c r="D27" s="224"/>
      <c r="E27" s="224"/>
      <c r="F27" s="7"/>
      <c r="G27" s="7"/>
      <c r="H27" s="7"/>
      <c r="I27" s="7"/>
      <c r="J27" s="156"/>
      <c r="K27" s="156"/>
      <c r="L27" s="156"/>
      <c r="M27" s="156"/>
      <c r="N27" s="156"/>
      <c r="O27" s="220"/>
      <c r="P27" s="224"/>
      <c r="Q27" s="224"/>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5">
      <c r="A28" s="156"/>
      <c r="B28" s="156"/>
      <c r="C28" s="220"/>
      <c r="D28" s="224"/>
      <c r="E28" s="224"/>
      <c r="F28" s="156"/>
      <c r="G28" s="156"/>
      <c r="H28" s="156"/>
      <c r="I28" s="156"/>
      <c r="J28" s="156"/>
      <c r="K28" s="156"/>
      <c r="L28" s="156"/>
      <c r="M28" s="156"/>
      <c r="N28" s="156"/>
      <c r="O28" s="220"/>
      <c r="P28" s="224"/>
      <c r="Q28" s="224"/>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5">
      <c r="A29" s="156"/>
      <c r="B29" s="156"/>
      <c r="C29" s="220"/>
      <c r="D29" s="224"/>
      <c r="E29" s="224"/>
      <c r="F29" s="156"/>
      <c r="G29" s="156"/>
      <c r="H29" s="156"/>
      <c r="I29" s="156"/>
      <c r="J29" s="156"/>
      <c r="K29" s="156"/>
      <c r="L29" s="156"/>
      <c r="M29" s="156"/>
      <c r="N29" s="156"/>
      <c r="O29" s="220"/>
      <c r="P29" s="224"/>
      <c r="Q29" s="224"/>
      <c r="R29" s="156"/>
      <c r="T29" s="156"/>
      <c r="U29" s="156"/>
      <c r="V29" s="156"/>
      <c r="W29" s="156"/>
      <c r="X29" s="156"/>
      <c r="Y29" s="157"/>
      <c r="Z29" s="157"/>
      <c r="AA29" s="157"/>
      <c r="AB29" s="157"/>
      <c r="AC29" s="157"/>
      <c r="AD29" s="157"/>
      <c r="AE29" s="157"/>
      <c r="AF29" s="157"/>
      <c r="AG29" s="157"/>
      <c r="AH29" s="157"/>
      <c r="AI29" s="157"/>
      <c r="AJ29" s="157"/>
      <c r="AK29" s="157"/>
      <c r="AL29" s="157"/>
    </row>
    <row r="30" spans="1:50" ht="13" x14ac:dyDescent="0.3">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ht="13" x14ac:dyDescent="0.3">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5">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5">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ht="13" x14ac:dyDescent="0.3">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ht="13" x14ac:dyDescent="0.3">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ht="13" x14ac:dyDescent="0.3">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ht="13" x14ac:dyDescent="0.3">
      <c r="A37" s="156"/>
      <c r="C37" s="78" t="s">
        <v>140</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5">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5">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5">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5">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5">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5">
      <c r="A43" s="156"/>
      <c r="X43" s="156"/>
      <c r="Y43" s="157"/>
      <c r="Z43" s="157"/>
      <c r="AA43" s="157"/>
      <c r="AB43" s="157"/>
      <c r="AC43" s="157"/>
      <c r="AD43" s="157"/>
      <c r="AE43" s="157"/>
      <c r="AF43" s="157"/>
      <c r="AG43" s="157"/>
      <c r="AH43" s="157"/>
      <c r="AI43" s="157"/>
      <c r="AJ43" s="157"/>
      <c r="AK43" s="157"/>
      <c r="AL43" s="157"/>
    </row>
    <row r="44" spans="1:38" ht="41.25" customHeight="1" x14ac:dyDescent="0.25">
      <c r="A44" s="156"/>
      <c r="B44" s="225" t="s">
        <v>120</v>
      </c>
      <c r="C44" s="225"/>
      <c r="D44" s="225"/>
      <c r="E44" s="225"/>
      <c r="F44" s="225"/>
      <c r="G44" s="225"/>
      <c r="H44" s="225"/>
      <c r="I44" s="225"/>
      <c r="J44" s="225"/>
      <c r="K44" s="225"/>
      <c r="L44" s="225"/>
      <c r="M44" s="225"/>
      <c r="N44" s="225"/>
      <c r="O44" s="225"/>
      <c r="P44" s="225"/>
      <c r="Q44" s="225"/>
      <c r="R44" s="225"/>
      <c r="S44" s="225"/>
      <c r="T44" s="225"/>
      <c r="U44" s="225"/>
      <c r="V44" s="225"/>
      <c r="W44" s="225"/>
      <c r="X44" s="156"/>
      <c r="Y44" s="157"/>
      <c r="Z44" s="157"/>
      <c r="AA44" s="157"/>
      <c r="AB44" s="157"/>
      <c r="AC44" s="157"/>
      <c r="AD44" s="157"/>
      <c r="AE44" s="157"/>
      <c r="AF44" s="157"/>
      <c r="AG44" s="157"/>
      <c r="AH44" s="157"/>
      <c r="AI44" s="157"/>
      <c r="AJ44" s="157"/>
      <c r="AK44" s="157"/>
      <c r="AL44" s="157"/>
    </row>
    <row r="45" spans="1:38" x14ac:dyDescent="0.25">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5">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5">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5">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5">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5">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5">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5">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5">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5">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5">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5">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5">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5">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B16" sqref="B16"/>
    </sheetView>
  </sheetViews>
  <sheetFormatPr defaultRowHeight="12.5" x14ac:dyDescent="0.25"/>
  <cols>
    <col min="1" max="1" width="28" customWidth="1"/>
    <col min="2" max="2" width="28.1796875" customWidth="1"/>
    <col min="3" max="3" width="2.81640625" customWidth="1"/>
    <col min="4" max="5" width="5.453125" customWidth="1"/>
    <col min="6" max="6" width="4.453125" customWidth="1"/>
  </cols>
  <sheetData>
    <row r="1" spans="1:57" ht="18" x14ac:dyDescent="0.4">
      <c r="A1" s="44" t="s">
        <v>104</v>
      </c>
      <c r="B1" s="44" t="s">
        <v>134</v>
      </c>
    </row>
    <row r="2" spans="1:57" ht="72" x14ac:dyDescent="0.4">
      <c r="A2" s="45" t="s">
        <v>103</v>
      </c>
      <c r="B2" s="88" t="s">
        <v>135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38" t="s">
        <v>5</v>
      </c>
      <c r="E4" s="239"/>
      <c r="G4" s="232" t="s">
        <v>6</v>
      </c>
      <c r="H4" s="233"/>
      <c r="I4" s="233"/>
      <c r="J4" s="233"/>
      <c r="K4" s="233"/>
      <c r="L4" s="233"/>
      <c r="M4" s="233"/>
      <c r="N4" s="233"/>
      <c r="O4" s="233"/>
      <c r="P4" s="233"/>
      <c r="Q4" s="233"/>
      <c r="R4" s="233"/>
      <c r="T4" s="232" t="s">
        <v>7</v>
      </c>
      <c r="U4" s="233"/>
      <c r="V4" s="233"/>
      <c r="W4" s="233"/>
      <c r="X4" s="233"/>
      <c r="Y4" s="233"/>
      <c r="Z4" s="233"/>
      <c r="AA4" s="233"/>
      <c r="AB4" s="233"/>
      <c r="AC4" s="233"/>
      <c r="AD4" s="233"/>
      <c r="AE4" s="233"/>
      <c r="AF4" s="4"/>
      <c r="AG4" s="232" t="s">
        <v>34</v>
      </c>
      <c r="AH4" s="233"/>
      <c r="AI4" s="233"/>
      <c r="AJ4" s="233"/>
      <c r="AK4" s="233"/>
      <c r="AL4" s="233"/>
      <c r="AM4" s="233"/>
      <c r="AN4" s="233"/>
      <c r="AO4" s="233"/>
      <c r="AP4" s="233"/>
      <c r="AQ4" s="233"/>
      <c r="AR4" s="233"/>
      <c r="AT4" s="232" t="s">
        <v>35</v>
      </c>
      <c r="AU4" s="233"/>
      <c r="AV4" s="233"/>
      <c r="AW4" s="233"/>
      <c r="AX4" s="233"/>
      <c r="AY4" s="233"/>
      <c r="AZ4" s="233"/>
      <c r="BA4" s="233"/>
      <c r="BB4" s="233"/>
      <c r="BC4" s="233"/>
      <c r="BD4" s="233"/>
      <c r="BE4" s="233"/>
    </row>
    <row r="5" spans="1:57" ht="13" x14ac:dyDescent="0.25">
      <c r="A5" s="32"/>
      <c r="B5" s="32"/>
      <c r="C5" s="3"/>
      <c r="D5" s="240" t="s">
        <v>8</v>
      </c>
      <c r="E5" s="242" t="s">
        <v>9</v>
      </c>
      <c r="F5" s="5"/>
      <c r="G5" s="230" t="s">
        <v>0</v>
      </c>
      <c r="H5" s="226" t="s">
        <v>1</v>
      </c>
      <c r="I5" s="226" t="s">
        <v>10</v>
      </c>
      <c r="J5" s="226" t="s">
        <v>2</v>
      </c>
      <c r="K5" s="226" t="s">
        <v>11</v>
      </c>
      <c r="L5" s="228" t="s">
        <v>12</v>
      </c>
      <c r="M5" s="5"/>
      <c r="N5" s="230" t="s">
        <v>3</v>
      </c>
      <c r="O5" s="226" t="s">
        <v>4</v>
      </c>
      <c r="P5" s="228" t="s">
        <v>13</v>
      </c>
      <c r="Q5" s="2"/>
      <c r="R5" s="234" t="s">
        <v>14</v>
      </c>
      <c r="S5" s="2"/>
      <c r="T5" s="230" t="s">
        <v>0</v>
      </c>
      <c r="U5" s="226" t="s">
        <v>1</v>
      </c>
      <c r="V5" s="226" t="s">
        <v>10</v>
      </c>
      <c r="W5" s="226" t="s">
        <v>2</v>
      </c>
      <c r="X5" s="226" t="s">
        <v>11</v>
      </c>
      <c r="Y5" s="228" t="s">
        <v>12</v>
      </c>
      <c r="Z5" s="2"/>
      <c r="AA5" s="230" t="s">
        <v>3</v>
      </c>
      <c r="AB5" s="226" t="s">
        <v>4</v>
      </c>
      <c r="AC5" s="228" t="s">
        <v>13</v>
      </c>
      <c r="AD5" s="1"/>
      <c r="AE5" s="236" t="s">
        <v>14</v>
      </c>
      <c r="AF5" s="38"/>
      <c r="AG5" s="230" t="s">
        <v>0</v>
      </c>
      <c r="AH5" s="226" t="s">
        <v>1</v>
      </c>
      <c r="AI5" s="226" t="s">
        <v>10</v>
      </c>
      <c r="AJ5" s="226" t="s">
        <v>2</v>
      </c>
      <c r="AK5" s="226" t="s">
        <v>11</v>
      </c>
      <c r="AL5" s="228" t="s">
        <v>12</v>
      </c>
      <c r="AM5" s="5"/>
      <c r="AN5" s="230" t="s">
        <v>3</v>
      </c>
      <c r="AO5" s="226" t="s">
        <v>4</v>
      </c>
      <c r="AP5" s="228" t="s">
        <v>13</v>
      </c>
      <c r="AQ5" s="2"/>
      <c r="AR5" s="234" t="s">
        <v>14</v>
      </c>
      <c r="AS5" s="2"/>
      <c r="AT5" s="230" t="s">
        <v>0</v>
      </c>
      <c r="AU5" s="226" t="s">
        <v>1</v>
      </c>
      <c r="AV5" s="226" t="s">
        <v>10</v>
      </c>
      <c r="AW5" s="226" t="s">
        <v>2</v>
      </c>
      <c r="AX5" s="226" t="s">
        <v>11</v>
      </c>
      <c r="AY5" s="228" t="s">
        <v>12</v>
      </c>
      <c r="AZ5" s="2"/>
      <c r="BA5" s="230" t="s">
        <v>3</v>
      </c>
      <c r="BB5" s="226" t="s">
        <v>4</v>
      </c>
      <c r="BC5" s="228" t="s">
        <v>13</v>
      </c>
      <c r="BD5" s="1"/>
      <c r="BE5" s="236" t="s">
        <v>14</v>
      </c>
    </row>
    <row r="6" spans="1:57" ht="13" x14ac:dyDescent="0.25">
      <c r="A6" s="32"/>
      <c r="B6" s="32"/>
      <c r="C6" s="3"/>
      <c r="D6" s="241"/>
      <c r="E6" s="243"/>
      <c r="F6" s="5"/>
      <c r="G6" s="231"/>
      <c r="H6" s="227"/>
      <c r="I6" s="227"/>
      <c r="J6" s="227"/>
      <c r="K6" s="227"/>
      <c r="L6" s="229"/>
      <c r="M6" s="5"/>
      <c r="N6" s="231"/>
      <c r="O6" s="227"/>
      <c r="P6" s="229"/>
      <c r="Q6" s="2"/>
      <c r="R6" s="235"/>
      <c r="S6" s="2"/>
      <c r="T6" s="231"/>
      <c r="U6" s="227"/>
      <c r="V6" s="227"/>
      <c r="W6" s="227"/>
      <c r="X6" s="227"/>
      <c r="Y6" s="229"/>
      <c r="Z6" s="2"/>
      <c r="AA6" s="231"/>
      <c r="AB6" s="227"/>
      <c r="AC6" s="229"/>
      <c r="AD6" s="1"/>
      <c r="AE6" s="237"/>
      <c r="AF6" s="39"/>
      <c r="AG6" s="231"/>
      <c r="AH6" s="227"/>
      <c r="AI6" s="227"/>
      <c r="AJ6" s="227"/>
      <c r="AK6" s="227"/>
      <c r="AL6" s="229"/>
      <c r="AM6" s="5"/>
      <c r="AN6" s="231"/>
      <c r="AO6" s="227"/>
      <c r="AP6" s="229"/>
      <c r="AQ6" s="2"/>
      <c r="AR6" s="235"/>
      <c r="AS6" s="2"/>
      <c r="AT6" s="231"/>
      <c r="AU6" s="227"/>
      <c r="AV6" s="227"/>
      <c r="AW6" s="227"/>
      <c r="AX6" s="227"/>
      <c r="AY6" s="229"/>
      <c r="AZ6" s="2"/>
      <c r="BA6" s="231"/>
      <c r="BB6" s="227"/>
      <c r="BC6" s="229"/>
      <c r="BD6" s="1"/>
      <c r="BE6" s="23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60">
        <v>52.474451517477299</v>
      </c>
      <c r="H8" s="161">
        <v>62.2151601028242</v>
      </c>
      <c r="I8" s="161">
        <v>66.247833008771295</v>
      </c>
      <c r="J8" s="161">
        <v>66.229337195693503</v>
      </c>
      <c r="K8" s="161">
        <v>64.956773965483507</v>
      </c>
      <c r="L8" s="162">
        <v>62.428074932116203</v>
      </c>
      <c r="M8" s="163"/>
      <c r="N8" s="164">
        <v>72.994317152096698</v>
      </c>
      <c r="O8" s="165">
        <v>75.076284210561397</v>
      </c>
      <c r="P8" s="166">
        <v>74.035305255783499</v>
      </c>
      <c r="Q8" s="163"/>
      <c r="R8" s="167">
        <v>65.757218191502503</v>
      </c>
      <c r="S8" s="168"/>
      <c r="T8" s="160">
        <v>4.7457959499926199</v>
      </c>
      <c r="U8" s="161">
        <v>4.9316140802667503</v>
      </c>
      <c r="V8" s="161">
        <v>3.2752525116151601</v>
      </c>
      <c r="W8" s="161">
        <v>1.71090290413428</v>
      </c>
      <c r="X8" s="161">
        <v>0.63657879810826301</v>
      </c>
      <c r="Y8" s="162">
        <v>2.9314159904822001</v>
      </c>
      <c r="Z8" s="163"/>
      <c r="AA8" s="164">
        <v>-9.2481566378085897E-2</v>
      </c>
      <c r="AB8" s="165">
        <v>-0.71652300708251404</v>
      </c>
      <c r="AC8" s="166">
        <v>-0.40987730544134499</v>
      </c>
      <c r="AD8" s="163"/>
      <c r="AE8" s="167">
        <v>1.8347488504921801</v>
      </c>
      <c r="AF8" s="29"/>
      <c r="AG8" s="160">
        <v>49.8638456852063</v>
      </c>
      <c r="AH8" s="161">
        <v>60.582828374334902</v>
      </c>
      <c r="AI8" s="161">
        <v>65.908550572432105</v>
      </c>
      <c r="AJ8" s="161">
        <v>66.369131938302402</v>
      </c>
      <c r="AK8" s="161">
        <v>64.640173017240798</v>
      </c>
      <c r="AL8" s="162">
        <v>61.473873200653998</v>
      </c>
      <c r="AM8" s="163"/>
      <c r="AN8" s="164">
        <v>71.691737248666101</v>
      </c>
      <c r="AO8" s="165">
        <v>72.028590220984398</v>
      </c>
      <c r="AP8" s="166">
        <v>71.860163329472499</v>
      </c>
      <c r="AQ8" s="163"/>
      <c r="AR8" s="167">
        <v>64.444330368156102</v>
      </c>
      <c r="AS8" s="168"/>
      <c r="AT8" s="160">
        <v>-3.8412201868275702</v>
      </c>
      <c r="AU8" s="161">
        <v>-1.7053432385915801</v>
      </c>
      <c r="AV8" s="161">
        <v>-0.68071696439696605</v>
      </c>
      <c r="AW8" s="161">
        <v>-1.03562036868598</v>
      </c>
      <c r="AX8" s="161">
        <v>-1.28720107713304</v>
      </c>
      <c r="AY8" s="162">
        <v>-1.61295365222457</v>
      </c>
      <c r="AZ8" s="163"/>
      <c r="BA8" s="164">
        <v>-1.47282873796724</v>
      </c>
      <c r="BB8" s="165">
        <v>-3.9784497840415098</v>
      </c>
      <c r="BC8" s="166">
        <v>-2.7447204227695501</v>
      </c>
      <c r="BD8" s="163"/>
      <c r="BE8" s="167">
        <v>-1.9754850190494999</v>
      </c>
    </row>
    <row r="9" spans="1:57" x14ac:dyDescent="0.25">
      <c r="A9" s="20" t="s">
        <v>18</v>
      </c>
      <c r="B9" s="3" t="str">
        <f>TRIM(A9)</f>
        <v>Virginia</v>
      </c>
      <c r="C9" s="10"/>
      <c r="D9" s="24" t="s">
        <v>16</v>
      </c>
      <c r="E9" s="27" t="s">
        <v>17</v>
      </c>
      <c r="F9" s="3"/>
      <c r="G9" s="169">
        <v>52.722048873922503</v>
      </c>
      <c r="H9" s="163">
        <v>64.696468843646599</v>
      </c>
      <c r="I9" s="163">
        <v>70.0367635700824</v>
      </c>
      <c r="J9" s="163">
        <v>70.296271123605905</v>
      </c>
      <c r="K9" s="163">
        <v>67.527984614625893</v>
      </c>
      <c r="L9" s="170">
        <v>65.057089074766594</v>
      </c>
      <c r="M9" s="163"/>
      <c r="N9" s="171">
        <v>72.235440603580003</v>
      </c>
      <c r="O9" s="172">
        <v>74.326889886089006</v>
      </c>
      <c r="P9" s="173">
        <v>73.281165244834497</v>
      </c>
      <c r="Q9" s="163"/>
      <c r="R9" s="174">
        <v>67.410032484595305</v>
      </c>
      <c r="S9" s="168"/>
      <c r="T9" s="169">
        <v>7.15638847829109</v>
      </c>
      <c r="U9" s="163">
        <v>5.1891460916391496</v>
      </c>
      <c r="V9" s="163">
        <v>3.8849388197603099</v>
      </c>
      <c r="W9" s="163">
        <v>2.6533530597486998</v>
      </c>
      <c r="X9" s="163">
        <v>3.9925627610744998</v>
      </c>
      <c r="Y9" s="170">
        <v>4.4104948444722698</v>
      </c>
      <c r="Z9" s="163"/>
      <c r="AA9" s="171">
        <v>1.1302496011491101</v>
      </c>
      <c r="AB9" s="172">
        <v>2.77184832504981</v>
      </c>
      <c r="AC9" s="173">
        <v>1.9561541965856899</v>
      </c>
      <c r="AD9" s="163"/>
      <c r="AE9" s="174">
        <v>3.6391268045580998</v>
      </c>
      <c r="AF9" s="30"/>
      <c r="AG9" s="169">
        <v>50.568908523587297</v>
      </c>
      <c r="AH9" s="163">
        <v>62.721276530013199</v>
      </c>
      <c r="AI9" s="163">
        <v>68.935555624208305</v>
      </c>
      <c r="AJ9" s="163">
        <v>69.243720844017403</v>
      </c>
      <c r="AK9" s="163">
        <v>66.668416266960094</v>
      </c>
      <c r="AL9" s="170">
        <v>63.627939073674902</v>
      </c>
      <c r="AM9" s="163"/>
      <c r="AN9" s="171">
        <v>72.759649688854097</v>
      </c>
      <c r="AO9" s="172">
        <v>72.451668578362202</v>
      </c>
      <c r="AP9" s="173">
        <v>72.605659133608199</v>
      </c>
      <c r="AQ9" s="163"/>
      <c r="AR9" s="174">
        <v>66.193877940470102</v>
      </c>
      <c r="AS9" s="168"/>
      <c r="AT9" s="169">
        <v>-0.25910808650259598</v>
      </c>
      <c r="AU9" s="163">
        <v>-1.2500927924456799</v>
      </c>
      <c r="AV9" s="163">
        <v>-0.81406447795545001</v>
      </c>
      <c r="AW9" s="163">
        <v>-1.6176547038804401</v>
      </c>
      <c r="AX9" s="163">
        <v>-1.8087098971967099</v>
      </c>
      <c r="AY9" s="170">
        <v>-1.1984935556429399</v>
      </c>
      <c r="AZ9" s="163"/>
      <c r="BA9" s="171">
        <v>-0.37864888577522599</v>
      </c>
      <c r="BB9" s="172">
        <v>-2.3282648691468202</v>
      </c>
      <c r="BC9" s="173">
        <v>-1.3610224325970901</v>
      </c>
      <c r="BD9" s="163"/>
      <c r="BE9" s="174">
        <v>-1.2487416073728499</v>
      </c>
    </row>
    <row r="10" spans="1:57" x14ac:dyDescent="0.25">
      <c r="A10" s="21" t="s">
        <v>19</v>
      </c>
      <c r="B10" s="3" t="str">
        <f t="shared" ref="B10:B45" si="0">TRIM(A10)</f>
        <v>Norfolk/Virginia Beach, VA</v>
      </c>
      <c r="C10" s="3"/>
      <c r="D10" s="24" t="s">
        <v>16</v>
      </c>
      <c r="E10" s="27" t="s">
        <v>17</v>
      </c>
      <c r="F10" s="3"/>
      <c r="G10" s="169">
        <v>52.368751441236</v>
      </c>
      <c r="H10" s="163">
        <v>59.722257808296298</v>
      </c>
      <c r="I10" s="163">
        <v>63.457941530656598</v>
      </c>
      <c r="J10" s="163">
        <v>62.8711983396961</v>
      </c>
      <c r="K10" s="163">
        <v>64.013814274750501</v>
      </c>
      <c r="L10" s="170">
        <v>60.487894839297901</v>
      </c>
      <c r="M10" s="163"/>
      <c r="N10" s="171">
        <v>78.966487592734694</v>
      </c>
      <c r="O10" s="172">
        <v>81.800972115630501</v>
      </c>
      <c r="P10" s="173">
        <v>80.383729854182604</v>
      </c>
      <c r="Q10" s="163"/>
      <c r="R10" s="174">
        <v>66.177492629468901</v>
      </c>
      <c r="S10" s="168"/>
      <c r="T10" s="169">
        <v>10.140717837785299</v>
      </c>
      <c r="U10" s="163">
        <v>8.6655942381629902</v>
      </c>
      <c r="V10" s="163">
        <v>6.7014249861622801</v>
      </c>
      <c r="W10" s="163">
        <v>3.04037868991955</v>
      </c>
      <c r="X10" s="163">
        <v>2.3495480667380702</v>
      </c>
      <c r="Y10" s="170">
        <v>5.9185630227587502</v>
      </c>
      <c r="Z10" s="163"/>
      <c r="AA10" s="171">
        <v>0.60475222302137999</v>
      </c>
      <c r="AB10" s="172">
        <v>5.0270099046946797</v>
      </c>
      <c r="AC10" s="173">
        <v>2.8073102339776401</v>
      </c>
      <c r="AD10" s="163"/>
      <c r="AE10" s="174">
        <v>4.8256468024957497</v>
      </c>
      <c r="AF10" s="30"/>
      <c r="AG10" s="169">
        <v>51.0761228829844</v>
      </c>
      <c r="AH10" s="163">
        <v>59.040713315739502</v>
      </c>
      <c r="AI10" s="163">
        <v>63.374029567757297</v>
      </c>
      <c r="AJ10" s="163">
        <v>64.578902867098805</v>
      </c>
      <c r="AK10" s="163">
        <v>65.720304526274603</v>
      </c>
      <c r="AL10" s="170">
        <v>60.758402389830898</v>
      </c>
      <c r="AM10" s="163"/>
      <c r="AN10" s="171">
        <v>76.302528541334496</v>
      </c>
      <c r="AO10" s="172">
        <v>76.622037816067603</v>
      </c>
      <c r="AP10" s="173">
        <v>76.462283178701</v>
      </c>
      <c r="AQ10" s="163"/>
      <c r="AR10" s="174">
        <v>65.246227109913505</v>
      </c>
      <c r="AS10" s="168"/>
      <c r="AT10" s="169">
        <v>1.8853247426025399</v>
      </c>
      <c r="AU10" s="163">
        <v>4.2478489919617504</v>
      </c>
      <c r="AV10" s="163">
        <v>4.1802257722961897</v>
      </c>
      <c r="AW10" s="163">
        <v>3.6937830385658499</v>
      </c>
      <c r="AX10" s="163">
        <v>1.6669714091695</v>
      </c>
      <c r="AY10" s="170">
        <v>3.1487771690678898</v>
      </c>
      <c r="AZ10" s="163"/>
      <c r="BA10" s="171">
        <v>1.4145800219613001</v>
      </c>
      <c r="BB10" s="172">
        <v>0.55625510940703604</v>
      </c>
      <c r="BC10" s="173">
        <v>0.98269709777513503</v>
      </c>
      <c r="BD10" s="163"/>
      <c r="BE10" s="174">
        <v>2.4147962545305401</v>
      </c>
    </row>
    <row r="11" spans="1:57" x14ac:dyDescent="0.25">
      <c r="A11" s="21" t="s">
        <v>20</v>
      </c>
      <c r="B11" s="2" t="s">
        <v>71</v>
      </c>
      <c r="C11" s="3"/>
      <c r="D11" s="24" t="s">
        <v>16</v>
      </c>
      <c r="E11" s="27" t="s">
        <v>17</v>
      </c>
      <c r="F11" s="3"/>
      <c r="G11" s="169">
        <v>50.517248842141697</v>
      </c>
      <c r="H11" s="163">
        <v>64.922304462623899</v>
      </c>
      <c r="I11" s="163">
        <v>72.856339003592595</v>
      </c>
      <c r="J11" s="163">
        <v>72.536034281262104</v>
      </c>
      <c r="K11" s="163">
        <v>67.496446875403706</v>
      </c>
      <c r="L11" s="170">
        <v>65.667511307521295</v>
      </c>
      <c r="M11" s="163"/>
      <c r="N11" s="171">
        <v>70.683491967785002</v>
      </c>
      <c r="O11" s="172">
        <v>72.966105344760706</v>
      </c>
      <c r="P11" s="173">
        <v>71.824798656272804</v>
      </c>
      <c r="Q11" s="163"/>
      <c r="R11" s="174">
        <v>67.431772886856805</v>
      </c>
      <c r="S11" s="168"/>
      <c r="T11" s="169">
        <v>10.053693819967799</v>
      </c>
      <c r="U11" s="163">
        <v>9.7877070147031198</v>
      </c>
      <c r="V11" s="163">
        <v>12.918571690154399</v>
      </c>
      <c r="W11" s="163">
        <v>15.4632152099433</v>
      </c>
      <c r="X11" s="163">
        <v>14.2271041709614</v>
      </c>
      <c r="Y11" s="170">
        <v>12.660042628577701</v>
      </c>
      <c r="Z11" s="163"/>
      <c r="AA11" s="171">
        <v>3.8831737560311801</v>
      </c>
      <c r="AB11" s="172">
        <v>-3.9917416108257799</v>
      </c>
      <c r="AC11" s="173">
        <v>-0.271834460133491</v>
      </c>
      <c r="AD11" s="163"/>
      <c r="AE11" s="174">
        <v>8.4063824666011993</v>
      </c>
      <c r="AF11" s="30"/>
      <c r="AG11" s="169">
        <v>49.3020386962732</v>
      </c>
      <c r="AH11" s="163">
        <v>64.349867982513004</v>
      </c>
      <c r="AI11" s="163">
        <v>70.540622429987394</v>
      </c>
      <c r="AJ11" s="163">
        <v>70.023373587845697</v>
      </c>
      <c r="AK11" s="163">
        <v>66.772220300881798</v>
      </c>
      <c r="AL11" s="170">
        <v>64.198270788617293</v>
      </c>
      <c r="AM11" s="163"/>
      <c r="AN11" s="171">
        <v>73.622038734220894</v>
      </c>
      <c r="AO11" s="172">
        <v>72.906579629949803</v>
      </c>
      <c r="AP11" s="173">
        <v>73.264309182085398</v>
      </c>
      <c r="AQ11" s="163"/>
      <c r="AR11" s="174">
        <v>66.790424453673396</v>
      </c>
      <c r="AS11" s="168"/>
      <c r="AT11" s="169">
        <v>4.3646119213870396</v>
      </c>
      <c r="AU11" s="163">
        <v>5.9330856201163504</v>
      </c>
      <c r="AV11" s="163">
        <v>4.89494990264226</v>
      </c>
      <c r="AW11" s="163">
        <v>5.2527417641654299</v>
      </c>
      <c r="AX11" s="163">
        <v>5.2519182256384704</v>
      </c>
      <c r="AY11" s="170">
        <v>5.1763516476201996</v>
      </c>
      <c r="AZ11" s="163"/>
      <c r="BA11" s="171">
        <v>3.11956889295152</v>
      </c>
      <c r="BB11" s="172">
        <v>-2.7696625891364901</v>
      </c>
      <c r="BC11" s="173">
        <v>0.102764357092305</v>
      </c>
      <c r="BD11" s="163"/>
      <c r="BE11" s="174">
        <v>3.5377888209836401</v>
      </c>
    </row>
    <row r="12" spans="1:57" x14ac:dyDescent="0.25">
      <c r="A12" s="21" t="s">
        <v>21</v>
      </c>
      <c r="B12" s="3" t="str">
        <f t="shared" si="0"/>
        <v>Virginia Area</v>
      </c>
      <c r="C12" s="3"/>
      <c r="D12" s="24" t="s">
        <v>16</v>
      </c>
      <c r="E12" s="27" t="s">
        <v>17</v>
      </c>
      <c r="F12" s="3"/>
      <c r="G12" s="169">
        <v>47.235671658596999</v>
      </c>
      <c r="H12" s="163">
        <v>57.3966895619862</v>
      </c>
      <c r="I12" s="163">
        <v>60.621551627069003</v>
      </c>
      <c r="J12" s="163">
        <v>62.078594752843102</v>
      </c>
      <c r="K12" s="163">
        <v>62.465538496021502</v>
      </c>
      <c r="L12" s="170">
        <v>57.963867077643002</v>
      </c>
      <c r="M12" s="163"/>
      <c r="N12" s="171">
        <v>70.532332175277304</v>
      </c>
      <c r="O12" s="172">
        <v>69.1942171915275</v>
      </c>
      <c r="P12" s="173">
        <v>69.863274683402395</v>
      </c>
      <c r="Q12" s="163"/>
      <c r="R12" s="174">
        <v>61.372866935289601</v>
      </c>
      <c r="S12" s="168"/>
      <c r="T12" s="169">
        <v>8.2225053407046094</v>
      </c>
      <c r="U12" s="163">
        <v>5.6230538065421696</v>
      </c>
      <c r="V12" s="163">
        <v>2.6949095062028299</v>
      </c>
      <c r="W12" s="163">
        <v>0.900876714052253</v>
      </c>
      <c r="X12" s="163">
        <v>2.95622197055655</v>
      </c>
      <c r="Y12" s="170">
        <v>3.7910401197427799</v>
      </c>
      <c r="Z12" s="163"/>
      <c r="AA12" s="171">
        <v>0.39210430717499201</v>
      </c>
      <c r="AB12" s="172">
        <v>1.9413551496432999</v>
      </c>
      <c r="AC12" s="173">
        <v>1.15338113173915</v>
      </c>
      <c r="AD12" s="163"/>
      <c r="AE12" s="174">
        <v>2.9285033907784901</v>
      </c>
      <c r="AF12" s="30"/>
      <c r="AG12" s="169">
        <v>45.118229929061997</v>
      </c>
      <c r="AH12" s="163">
        <v>56.194122283526603</v>
      </c>
      <c r="AI12" s="163">
        <v>61.394550163269898</v>
      </c>
      <c r="AJ12" s="163">
        <v>61.329242202454601</v>
      </c>
      <c r="AK12" s="163">
        <v>61.3940280042737</v>
      </c>
      <c r="AL12" s="170">
        <v>57.087052943229203</v>
      </c>
      <c r="AM12" s="163"/>
      <c r="AN12" s="171">
        <v>71.263003992577097</v>
      </c>
      <c r="AO12" s="172">
        <v>69.247596018669498</v>
      </c>
      <c r="AP12" s="173">
        <v>70.255300005623297</v>
      </c>
      <c r="AQ12" s="163"/>
      <c r="AR12" s="174">
        <v>60.851949805863399</v>
      </c>
      <c r="AS12" s="168"/>
      <c r="AT12" s="169">
        <v>0.49062900044584001</v>
      </c>
      <c r="AU12" s="163">
        <v>-0.19765416473814101</v>
      </c>
      <c r="AV12" s="163">
        <v>1.40501305886233</v>
      </c>
      <c r="AW12" s="163">
        <v>-0.49840634614008</v>
      </c>
      <c r="AX12" s="163">
        <v>-0.69261941424366202</v>
      </c>
      <c r="AY12" s="170">
        <v>7.7139571442578395E-2</v>
      </c>
      <c r="AZ12" s="163"/>
      <c r="BA12" s="171">
        <v>1.5810313305377699</v>
      </c>
      <c r="BB12" s="172">
        <v>-1.42432663025577</v>
      </c>
      <c r="BC12" s="173">
        <v>7.7342983772097598E-2</v>
      </c>
      <c r="BD12" s="163"/>
      <c r="BE12" s="174">
        <v>7.8747294942268398E-2</v>
      </c>
    </row>
    <row r="13" spans="1:57" x14ac:dyDescent="0.25">
      <c r="A13" s="34" t="s">
        <v>22</v>
      </c>
      <c r="B13" s="2" t="s">
        <v>83</v>
      </c>
      <c r="C13" s="3"/>
      <c r="D13" s="24" t="s">
        <v>16</v>
      </c>
      <c r="E13" s="27" t="s">
        <v>17</v>
      </c>
      <c r="F13" s="3"/>
      <c r="G13" s="169">
        <v>58.796645555185101</v>
      </c>
      <c r="H13" s="163">
        <v>75.910980894401604</v>
      </c>
      <c r="I13" s="163">
        <v>83.104089545430597</v>
      </c>
      <c r="J13" s="163">
        <v>81.072474955700898</v>
      </c>
      <c r="K13" s="163">
        <v>71.244883470212301</v>
      </c>
      <c r="L13" s="170">
        <v>74.025361219331202</v>
      </c>
      <c r="M13" s="163"/>
      <c r="N13" s="171">
        <v>67.2296675460816</v>
      </c>
      <c r="O13" s="172">
        <v>72.466715165964004</v>
      </c>
      <c r="P13" s="173">
        <v>69.848191356022795</v>
      </c>
      <c r="Q13" s="163"/>
      <c r="R13" s="174">
        <v>72.831327942475198</v>
      </c>
      <c r="S13" s="168"/>
      <c r="T13" s="169">
        <v>-2.1698745405506901</v>
      </c>
      <c r="U13" s="163">
        <v>1.1807800305379099</v>
      </c>
      <c r="V13" s="163">
        <v>1.4939274310024599</v>
      </c>
      <c r="W13" s="163">
        <v>1.6734621819023801</v>
      </c>
      <c r="X13" s="163">
        <v>0.58085307825705801</v>
      </c>
      <c r="Y13" s="170">
        <v>0.69194133832285898</v>
      </c>
      <c r="Z13" s="163"/>
      <c r="AA13" s="171">
        <v>-1.6551208018017001</v>
      </c>
      <c r="AB13" s="172">
        <v>-1.1361369407483199</v>
      </c>
      <c r="AC13" s="173">
        <v>-1.38658283294091</v>
      </c>
      <c r="AD13" s="163"/>
      <c r="AE13" s="174">
        <v>0.11362926645935501</v>
      </c>
      <c r="AF13" s="30"/>
      <c r="AG13" s="169">
        <v>56.443314794996397</v>
      </c>
      <c r="AH13" s="163">
        <v>71.687661187038302</v>
      </c>
      <c r="AI13" s="163">
        <v>80.234521658274701</v>
      </c>
      <c r="AJ13" s="163">
        <v>79.098098212249297</v>
      </c>
      <c r="AK13" s="163">
        <v>71.234967166207994</v>
      </c>
      <c r="AL13" s="170">
        <v>71.739692015931197</v>
      </c>
      <c r="AM13" s="163"/>
      <c r="AN13" s="171">
        <v>71.536884571954701</v>
      </c>
      <c r="AO13" s="172">
        <v>73.078702434853099</v>
      </c>
      <c r="AP13" s="173">
        <v>72.3077935034039</v>
      </c>
      <c r="AQ13" s="163"/>
      <c r="AR13" s="174">
        <v>71.902025641692305</v>
      </c>
      <c r="AS13" s="168"/>
      <c r="AT13" s="169">
        <v>-5.2431839688394399</v>
      </c>
      <c r="AU13" s="163">
        <v>-6.1880332283687096</v>
      </c>
      <c r="AV13" s="163">
        <v>-5.6354542946177197</v>
      </c>
      <c r="AW13" s="163">
        <v>-6.8805246960476296</v>
      </c>
      <c r="AX13" s="163">
        <v>-7.7028305512371302</v>
      </c>
      <c r="AY13" s="170">
        <v>-6.3779913798852199</v>
      </c>
      <c r="AZ13" s="163"/>
      <c r="BA13" s="171">
        <v>-4.4691783573946697</v>
      </c>
      <c r="BB13" s="172">
        <v>-5.1435250656964504</v>
      </c>
      <c r="BC13" s="173">
        <v>-4.8111405605763098</v>
      </c>
      <c r="BD13" s="163"/>
      <c r="BE13" s="174">
        <v>-5.93303870006278</v>
      </c>
    </row>
    <row r="14" spans="1:57" x14ac:dyDescent="0.25">
      <c r="A14" s="21" t="s">
        <v>23</v>
      </c>
      <c r="B14" s="3" t="str">
        <f t="shared" si="0"/>
        <v>Arlington, VA</v>
      </c>
      <c r="C14" s="3"/>
      <c r="D14" s="24" t="s">
        <v>16</v>
      </c>
      <c r="E14" s="27" t="s">
        <v>17</v>
      </c>
      <c r="F14" s="3"/>
      <c r="G14" s="169">
        <v>66.317903191714194</v>
      </c>
      <c r="H14" s="163">
        <v>86.281969985203901</v>
      </c>
      <c r="I14" s="163">
        <v>95.360388924117501</v>
      </c>
      <c r="J14" s="163">
        <v>93.542591418304696</v>
      </c>
      <c r="K14" s="163">
        <v>83.660959627985605</v>
      </c>
      <c r="L14" s="170">
        <v>85.032762629465196</v>
      </c>
      <c r="M14" s="163"/>
      <c r="N14" s="171">
        <v>66.222785880363503</v>
      </c>
      <c r="O14" s="172">
        <v>68.019446205876093</v>
      </c>
      <c r="P14" s="173">
        <v>67.121116043119798</v>
      </c>
      <c r="Q14" s="163"/>
      <c r="R14" s="174">
        <v>79.915149319080797</v>
      </c>
      <c r="S14" s="168"/>
      <c r="T14" s="169">
        <v>7.9712947646723098</v>
      </c>
      <c r="U14" s="163">
        <v>2.8212041186028398</v>
      </c>
      <c r="V14" s="163">
        <v>3.5091151811565702</v>
      </c>
      <c r="W14" s="163">
        <v>4.8863354366319696</v>
      </c>
      <c r="X14" s="163">
        <v>6.75200142154078</v>
      </c>
      <c r="Y14" s="170">
        <v>4.9743330354224602</v>
      </c>
      <c r="Z14" s="163"/>
      <c r="AA14" s="171">
        <v>2.5733368255631199</v>
      </c>
      <c r="AB14" s="172">
        <v>3.4707117323296299</v>
      </c>
      <c r="AC14" s="173">
        <v>3.0260754724902998</v>
      </c>
      <c r="AD14" s="163"/>
      <c r="AE14" s="174">
        <v>4.4995676158830902</v>
      </c>
      <c r="AF14" s="30"/>
      <c r="AG14" s="169">
        <v>61.0203973789896</v>
      </c>
      <c r="AH14" s="163">
        <v>78.239272880997603</v>
      </c>
      <c r="AI14" s="163">
        <v>87.056119213696803</v>
      </c>
      <c r="AJ14" s="163">
        <v>86.593743394631105</v>
      </c>
      <c r="AK14" s="163">
        <v>78.1890720777848</v>
      </c>
      <c r="AL14" s="170">
        <v>78.219720989219994</v>
      </c>
      <c r="AM14" s="163"/>
      <c r="AN14" s="171">
        <v>73.435848657788995</v>
      </c>
      <c r="AO14" s="172">
        <v>72.690763052208794</v>
      </c>
      <c r="AP14" s="173">
        <v>73.063305854998902</v>
      </c>
      <c r="AQ14" s="163"/>
      <c r="AR14" s="174">
        <v>76.746459522299702</v>
      </c>
      <c r="AS14" s="168"/>
      <c r="AT14" s="169">
        <v>-4.5459078566488902</v>
      </c>
      <c r="AU14" s="163">
        <v>-9.9572483806175303</v>
      </c>
      <c r="AV14" s="163">
        <v>-7.2779024237863297</v>
      </c>
      <c r="AW14" s="163">
        <v>-6.5114585892368702</v>
      </c>
      <c r="AX14" s="163">
        <v>-9.2953416474427204</v>
      </c>
      <c r="AY14" s="170">
        <v>-7.6581207509107898</v>
      </c>
      <c r="AZ14" s="163"/>
      <c r="BA14" s="171">
        <v>-5.4560091306216796</v>
      </c>
      <c r="BB14" s="172">
        <v>-5.7706028930972098</v>
      </c>
      <c r="BC14" s="173">
        <v>-5.6127661032095002</v>
      </c>
      <c r="BD14" s="163"/>
      <c r="BE14" s="174">
        <v>-7.1106596212114104</v>
      </c>
    </row>
    <row r="15" spans="1:57" x14ac:dyDescent="0.25">
      <c r="A15" s="21" t="s">
        <v>24</v>
      </c>
      <c r="B15" s="3" t="str">
        <f t="shared" si="0"/>
        <v>Suburban Virginia Area</v>
      </c>
      <c r="C15" s="3"/>
      <c r="D15" s="24" t="s">
        <v>16</v>
      </c>
      <c r="E15" s="27" t="s">
        <v>17</v>
      </c>
      <c r="F15" s="3"/>
      <c r="G15" s="169">
        <v>54.042553191489297</v>
      </c>
      <c r="H15" s="163">
        <v>70.916530278232401</v>
      </c>
      <c r="I15" s="163">
        <v>74.959083469721705</v>
      </c>
      <c r="J15" s="163">
        <v>75.253682487725001</v>
      </c>
      <c r="K15" s="163">
        <v>70.769230769230703</v>
      </c>
      <c r="L15" s="170">
        <v>69.188216039279794</v>
      </c>
      <c r="M15" s="163"/>
      <c r="N15" s="171">
        <v>73.2896890343698</v>
      </c>
      <c r="O15" s="172">
        <v>75.1391162029459</v>
      </c>
      <c r="P15" s="173">
        <v>74.2144026186579</v>
      </c>
      <c r="Q15" s="163"/>
      <c r="R15" s="174">
        <v>70.624269347673604</v>
      </c>
      <c r="S15" s="168"/>
      <c r="T15" s="169">
        <v>2.2715643395047498</v>
      </c>
      <c r="U15" s="163">
        <v>3.5912666101977502</v>
      </c>
      <c r="V15" s="163">
        <v>1.5489066168702501</v>
      </c>
      <c r="W15" s="163">
        <v>-1.7061992340830501</v>
      </c>
      <c r="X15" s="163">
        <v>3.1054809065280198</v>
      </c>
      <c r="Y15" s="170">
        <v>1.6536091467004299</v>
      </c>
      <c r="Z15" s="163"/>
      <c r="AA15" s="171">
        <v>10.2948565064927</v>
      </c>
      <c r="AB15" s="172">
        <v>8.1339138209768098</v>
      </c>
      <c r="AC15" s="173">
        <v>9.1902362007747804</v>
      </c>
      <c r="AD15" s="163"/>
      <c r="AE15" s="174">
        <v>3.80478936154495</v>
      </c>
      <c r="AF15" s="30"/>
      <c r="AG15" s="169">
        <v>50.7283142389525</v>
      </c>
      <c r="AH15" s="163">
        <v>66.002454991816606</v>
      </c>
      <c r="AI15" s="163">
        <v>73.887070376432007</v>
      </c>
      <c r="AJ15" s="163">
        <v>74.774959083469696</v>
      </c>
      <c r="AK15" s="163">
        <v>65.842880523731495</v>
      </c>
      <c r="AL15" s="170">
        <v>66.247135842880496</v>
      </c>
      <c r="AM15" s="163"/>
      <c r="AN15" s="171">
        <v>68.694762684124299</v>
      </c>
      <c r="AO15" s="172">
        <v>70.077741407528606</v>
      </c>
      <c r="AP15" s="173">
        <v>69.386252045826495</v>
      </c>
      <c r="AQ15" s="163"/>
      <c r="AR15" s="174">
        <v>67.144026186579296</v>
      </c>
      <c r="AS15" s="168"/>
      <c r="AT15" s="169">
        <v>-1.7685466484683099</v>
      </c>
      <c r="AU15" s="163">
        <v>-4.2381728972859802</v>
      </c>
      <c r="AV15" s="163">
        <v>-3.27453333806967</v>
      </c>
      <c r="AW15" s="163">
        <v>-4.4067241954577598</v>
      </c>
      <c r="AX15" s="163">
        <v>-6.5893946894653102</v>
      </c>
      <c r="AY15" s="170">
        <v>-4.17386158114628</v>
      </c>
      <c r="AZ15" s="163"/>
      <c r="BA15" s="171">
        <v>-1.47031285603947</v>
      </c>
      <c r="BB15" s="172">
        <v>-4.2695675785138096</v>
      </c>
      <c r="BC15" s="173">
        <v>-2.90405211016316</v>
      </c>
      <c r="BD15" s="163"/>
      <c r="BE15" s="174">
        <v>-3.80241219609101</v>
      </c>
    </row>
    <row r="16" spans="1:57" x14ac:dyDescent="0.25">
      <c r="A16" s="21" t="s">
        <v>25</v>
      </c>
      <c r="B16" s="3" t="str">
        <f t="shared" si="0"/>
        <v>Alexandria, VA</v>
      </c>
      <c r="C16" s="3"/>
      <c r="D16" s="24" t="s">
        <v>16</v>
      </c>
      <c r="E16" s="27" t="s">
        <v>17</v>
      </c>
      <c r="F16" s="3"/>
      <c r="G16" s="169">
        <v>53.1514799767846</v>
      </c>
      <c r="H16" s="163">
        <v>70.365641323273294</v>
      </c>
      <c r="I16" s="163">
        <v>81.845618107951196</v>
      </c>
      <c r="J16" s="163">
        <v>82.391178177597197</v>
      </c>
      <c r="K16" s="163">
        <v>73.499709808473497</v>
      </c>
      <c r="L16" s="170">
        <v>72.250725478815994</v>
      </c>
      <c r="M16" s="163"/>
      <c r="N16" s="171">
        <v>67.173534532791606</v>
      </c>
      <c r="O16" s="172">
        <v>71.189785258270405</v>
      </c>
      <c r="P16" s="173">
        <v>69.181659895530998</v>
      </c>
      <c r="Q16" s="163"/>
      <c r="R16" s="174">
        <v>71.373849597877395</v>
      </c>
      <c r="S16" s="168"/>
      <c r="T16" s="169">
        <v>-9.6616032768677602</v>
      </c>
      <c r="U16" s="163">
        <v>-4.07761188420581</v>
      </c>
      <c r="V16" s="163">
        <v>2.2168842890051899</v>
      </c>
      <c r="W16" s="163">
        <v>4.6248875621343197</v>
      </c>
      <c r="X16" s="163">
        <v>4.9362585002197896</v>
      </c>
      <c r="Y16" s="170">
        <v>5.2667349524320201E-2</v>
      </c>
      <c r="Z16" s="163"/>
      <c r="AA16" s="171">
        <v>3.9689177785053298</v>
      </c>
      <c r="AB16" s="172">
        <v>1.6213316534306199</v>
      </c>
      <c r="AC16" s="173">
        <v>2.7476656726586901</v>
      </c>
      <c r="AD16" s="163"/>
      <c r="AE16" s="174">
        <v>0.78645685949181499</v>
      </c>
      <c r="AF16" s="30"/>
      <c r="AG16" s="169">
        <v>55.586186883342997</v>
      </c>
      <c r="AH16" s="163">
        <v>69.759141033081804</v>
      </c>
      <c r="AI16" s="163">
        <v>77.585606500290098</v>
      </c>
      <c r="AJ16" s="163">
        <v>77.579802669762003</v>
      </c>
      <c r="AK16" s="163">
        <v>71.207196749854901</v>
      </c>
      <c r="AL16" s="170">
        <v>70.343586767266302</v>
      </c>
      <c r="AM16" s="163"/>
      <c r="AN16" s="171">
        <v>68.911781775972102</v>
      </c>
      <c r="AO16" s="172">
        <v>71.401625072547802</v>
      </c>
      <c r="AP16" s="173">
        <v>70.156703424260002</v>
      </c>
      <c r="AQ16" s="163"/>
      <c r="AR16" s="174">
        <v>70.290191526407398</v>
      </c>
      <c r="AS16" s="168"/>
      <c r="AT16" s="169">
        <v>-6.92316396262592</v>
      </c>
      <c r="AU16" s="163">
        <v>-10.623809816388199</v>
      </c>
      <c r="AV16" s="163">
        <v>-9.2157139320398809</v>
      </c>
      <c r="AW16" s="163">
        <v>-9.4481072847059195</v>
      </c>
      <c r="AX16" s="163">
        <v>-7.4366271091196303</v>
      </c>
      <c r="AY16" s="170">
        <v>-8.8435756913214192</v>
      </c>
      <c r="AZ16" s="163"/>
      <c r="BA16" s="171">
        <v>-2.5772422201045102</v>
      </c>
      <c r="BB16" s="172">
        <v>-1.47177845640508</v>
      </c>
      <c r="BC16" s="173">
        <v>-2.0178197672833198</v>
      </c>
      <c r="BD16" s="163"/>
      <c r="BE16" s="174">
        <v>-6.9955399729909802</v>
      </c>
    </row>
    <row r="17" spans="1:57" x14ac:dyDescent="0.25">
      <c r="A17" s="21" t="s">
        <v>26</v>
      </c>
      <c r="B17" s="3" t="str">
        <f t="shared" si="0"/>
        <v>Fairfax/Tysons Corner, VA</v>
      </c>
      <c r="C17" s="3"/>
      <c r="D17" s="24" t="s">
        <v>16</v>
      </c>
      <c r="E17" s="27" t="s">
        <v>17</v>
      </c>
      <c r="F17" s="3"/>
      <c r="G17" s="169">
        <v>57.601663585951897</v>
      </c>
      <c r="H17" s="163">
        <v>75.427449168207005</v>
      </c>
      <c r="I17" s="163">
        <v>85.640018484288305</v>
      </c>
      <c r="J17" s="163">
        <v>81.180683918669104</v>
      </c>
      <c r="K17" s="163">
        <v>70.968114602587804</v>
      </c>
      <c r="L17" s="170">
        <v>74.163585951940803</v>
      </c>
      <c r="M17" s="163"/>
      <c r="N17" s="171">
        <v>67.768022181145994</v>
      </c>
      <c r="O17" s="172">
        <v>74.145101663585905</v>
      </c>
      <c r="P17" s="173">
        <v>70.956561922365907</v>
      </c>
      <c r="Q17" s="163"/>
      <c r="R17" s="174">
        <v>73.247293372062302</v>
      </c>
      <c r="S17" s="168"/>
      <c r="T17" s="169">
        <v>7.2397912499170101</v>
      </c>
      <c r="U17" s="163">
        <v>-0.207072556515768</v>
      </c>
      <c r="V17" s="163">
        <v>-0.74985063201329305</v>
      </c>
      <c r="W17" s="163">
        <v>-4.8597609518851499</v>
      </c>
      <c r="X17" s="163">
        <v>-0.68095779829748204</v>
      </c>
      <c r="Y17" s="170">
        <v>-0.45105349446184401</v>
      </c>
      <c r="Z17" s="163"/>
      <c r="AA17" s="171">
        <v>-1.81490693589257</v>
      </c>
      <c r="AB17" s="172">
        <v>2.2284204597511601</v>
      </c>
      <c r="AC17" s="173">
        <v>0.25686177163554802</v>
      </c>
      <c r="AD17" s="163"/>
      <c r="AE17" s="174">
        <v>-0.24570881823059301</v>
      </c>
      <c r="AF17" s="30"/>
      <c r="AG17" s="169">
        <v>53.197204251386303</v>
      </c>
      <c r="AH17" s="163">
        <v>70.898798521256893</v>
      </c>
      <c r="AI17" s="163">
        <v>81.613909426986993</v>
      </c>
      <c r="AJ17" s="163">
        <v>80.409542513863201</v>
      </c>
      <c r="AK17" s="163">
        <v>71.176062846580393</v>
      </c>
      <c r="AL17" s="170">
        <v>71.459103512014707</v>
      </c>
      <c r="AM17" s="163"/>
      <c r="AN17" s="171">
        <v>69.668438077633994</v>
      </c>
      <c r="AO17" s="172">
        <v>71.557301293900096</v>
      </c>
      <c r="AP17" s="173">
        <v>70.612869685766995</v>
      </c>
      <c r="AQ17" s="163"/>
      <c r="AR17" s="174">
        <v>71.217322418801103</v>
      </c>
      <c r="AS17" s="168"/>
      <c r="AT17" s="169">
        <v>-1.7994331045416001</v>
      </c>
      <c r="AU17" s="163">
        <v>-7.0560388063047004</v>
      </c>
      <c r="AV17" s="163">
        <v>-8.3833160760258707</v>
      </c>
      <c r="AW17" s="163">
        <v>-10.306046000574501</v>
      </c>
      <c r="AX17" s="163">
        <v>-8.8855718704207707</v>
      </c>
      <c r="AY17" s="170">
        <v>-7.7603233699982503</v>
      </c>
      <c r="AZ17" s="163"/>
      <c r="BA17" s="171">
        <v>-4.3470277013227898</v>
      </c>
      <c r="BB17" s="172">
        <v>-3.94743207933851</v>
      </c>
      <c r="BC17" s="173">
        <v>-4.1449740389881304</v>
      </c>
      <c r="BD17" s="163"/>
      <c r="BE17" s="174">
        <v>-6.7617121552976602</v>
      </c>
    </row>
    <row r="18" spans="1:57" x14ac:dyDescent="0.25">
      <c r="A18" s="21" t="s">
        <v>27</v>
      </c>
      <c r="B18" s="3" t="str">
        <f t="shared" si="0"/>
        <v>I-95 Fredericksburg, VA</v>
      </c>
      <c r="C18" s="3"/>
      <c r="D18" s="24" t="s">
        <v>16</v>
      </c>
      <c r="E18" s="27" t="s">
        <v>17</v>
      </c>
      <c r="F18" s="3"/>
      <c r="G18" s="169">
        <v>52.139303482587003</v>
      </c>
      <c r="H18" s="163">
        <v>59.712548369264702</v>
      </c>
      <c r="I18" s="163">
        <v>65.041459369817503</v>
      </c>
      <c r="J18" s="163">
        <v>68.114980652293994</v>
      </c>
      <c r="K18" s="163">
        <v>66.633499170812598</v>
      </c>
      <c r="L18" s="170">
        <v>62.328358208955201</v>
      </c>
      <c r="M18" s="163"/>
      <c r="N18" s="171">
        <v>70.403537866224397</v>
      </c>
      <c r="O18" s="172">
        <v>77.810945273631802</v>
      </c>
      <c r="P18" s="173">
        <v>74.107241569928107</v>
      </c>
      <c r="Q18" s="163"/>
      <c r="R18" s="174">
        <v>65.693753454947398</v>
      </c>
      <c r="S18" s="168"/>
      <c r="T18" s="169">
        <v>-2.6910819567642199</v>
      </c>
      <c r="U18" s="163">
        <v>0.65246953927296603</v>
      </c>
      <c r="V18" s="163">
        <v>-0.80645482149412795</v>
      </c>
      <c r="W18" s="163">
        <v>-1.0812041098304399</v>
      </c>
      <c r="X18" s="163">
        <v>0.362895627766748</v>
      </c>
      <c r="Y18" s="170">
        <v>-0.66528893991580496</v>
      </c>
      <c r="Z18" s="163"/>
      <c r="AA18" s="171">
        <v>0.53711474395664005</v>
      </c>
      <c r="AB18" s="172">
        <v>5.9749459164169396</v>
      </c>
      <c r="AC18" s="173">
        <v>3.3204060834538498</v>
      </c>
      <c r="AD18" s="163"/>
      <c r="AE18" s="174">
        <v>0.58531871860826801</v>
      </c>
      <c r="AF18" s="30"/>
      <c r="AG18" s="169">
        <v>50.851299060254199</v>
      </c>
      <c r="AH18" s="163">
        <v>59.422332780541701</v>
      </c>
      <c r="AI18" s="163">
        <v>65.251520176893294</v>
      </c>
      <c r="AJ18" s="163">
        <v>68.001658374792697</v>
      </c>
      <c r="AK18" s="163">
        <v>66.398562741846305</v>
      </c>
      <c r="AL18" s="170">
        <v>61.985074626865597</v>
      </c>
      <c r="AM18" s="163"/>
      <c r="AN18" s="171">
        <v>73.841901603095593</v>
      </c>
      <c r="AO18" s="172">
        <v>73.466003316749493</v>
      </c>
      <c r="AP18" s="173">
        <v>73.653952459922607</v>
      </c>
      <c r="AQ18" s="163"/>
      <c r="AR18" s="174">
        <v>65.319039722024698</v>
      </c>
      <c r="AS18" s="168"/>
      <c r="AT18" s="169">
        <v>-4.9786771151110703</v>
      </c>
      <c r="AU18" s="163">
        <v>-3.8447990817614999</v>
      </c>
      <c r="AV18" s="163">
        <v>-4.9764828524276599</v>
      </c>
      <c r="AW18" s="163">
        <v>-4.6732798023830604</v>
      </c>
      <c r="AX18" s="163">
        <v>-2.37421763328675</v>
      </c>
      <c r="AY18" s="170">
        <v>-4.1462618626411203</v>
      </c>
      <c r="AZ18" s="163"/>
      <c r="BA18" s="171">
        <v>-2.31249909714627</v>
      </c>
      <c r="BB18" s="172">
        <v>-6.0964646283794801</v>
      </c>
      <c r="BC18" s="173">
        <v>-4.2370226471104901</v>
      </c>
      <c r="BD18" s="163"/>
      <c r="BE18" s="174">
        <v>-4.1755212539866102</v>
      </c>
    </row>
    <row r="19" spans="1:57" x14ac:dyDescent="0.25">
      <c r="A19" s="21" t="s">
        <v>28</v>
      </c>
      <c r="B19" s="3" t="str">
        <f t="shared" si="0"/>
        <v>Dulles Airport Area, VA</v>
      </c>
      <c r="C19" s="3"/>
      <c r="D19" s="24" t="s">
        <v>16</v>
      </c>
      <c r="E19" s="27" t="s">
        <v>17</v>
      </c>
      <c r="F19" s="3"/>
      <c r="G19" s="169">
        <v>64.739617056701505</v>
      </c>
      <c r="H19" s="163">
        <v>81.981315326981701</v>
      </c>
      <c r="I19" s="163">
        <v>86.3842382758301</v>
      </c>
      <c r="J19" s="163">
        <v>88.382203311441998</v>
      </c>
      <c r="K19" s="163">
        <v>80.001849967625503</v>
      </c>
      <c r="L19" s="170">
        <v>80.297844787716201</v>
      </c>
      <c r="M19" s="163"/>
      <c r="N19" s="171">
        <v>72.722227361021098</v>
      </c>
      <c r="O19" s="172">
        <v>77.652391083156004</v>
      </c>
      <c r="P19" s="173">
        <v>75.187309222088601</v>
      </c>
      <c r="Q19" s="163"/>
      <c r="R19" s="174">
        <v>78.837691768965399</v>
      </c>
      <c r="S19" s="168"/>
      <c r="T19" s="169">
        <v>10.8650167335521</v>
      </c>
      <c r="U19" s="163">
        <v>4.6684057378033001</v>
      </c>
      <c r="V19" s="163">
        <v>-2.29989916277205</v>
      </c>
      <c r="W19" s="163">
        <v>-3.5181539495472598</v>
      </c>
      <c r="X19" s="163">
        <v>2.1535249949986301</v>
      </c>
      <c r="Y19" s="170">
        <v>1.6279539645237699</v>
      </c>
      <c r="Z19" s="163"/>
      <c r="AA19" s="171">
        <v>-1.9770207339361501</v>
      </c>
      <c r="AB19" s="172">
        <v>8.6844804565362406</v>
      </c>
      <c r="AC19" s="173">
        <v>3.2533855037136901</v>
      </c>
      <c r="AD19" s="163"/>
      <c r="AE19" s="174">
        <v>2.06576537542171</v>
      </c>
      <c r="AF19" s="30"/>
      <c r="AG19" s="169">
        <v>57.626491536398099</v>
      </c>
      <c r="AH19" s="163">
        <v>76.211728794745994</v>
      </c>
      <c r="AI19" s="163">
        <v>86.363426140042506</v>
      </c>
      <c r="AJ19" s="163">
        <v>86.062806400887894</v>
      </c>
      <c r="AK19" s="163">
        <v>75.430117472944204</v>
      </c>
      <c r="AL19" s="170">
        <v>76.338914069003707</v>
      </c>
      <c r="AM19" s="163"/>
      <c r="AN19" s="171">
        <v>71.163629636481303</v>
      </c>
      <c r="AO19" s="172">
        <v>72.144112478031602</v>
      </c>
      <c r="AP19" s="173">
        <v>71.653871057256396</v>
      </c>
      <c r="AQ19" s="163"/>
      <c r="AR19" s="174">
        <v>75.000330351361697</v>
      </c>
      <c r="AS19" s="168"/>
      <c r="AT19" s="169">
        <v>-5.0709471401345496</v>
      </c>
      <c r="AU19" s="163">
        <v>-6.3499189935641303</v>
      </c>
      <c r="AV19" s="163">
        <v>-5.0607952899367996</v>
      </c>
      <c r="AW19" s="163">
        <v>-7.30514111229229</v>
      </c>
      <c r="AX19" s="163">
        <v>-8.2303175534012603</v>
      </c>
      <c r="AY19" s="170">
        <v>-6.4683721769091802</v>
      </c>
      <c r="AZ19" s="163"/>
      <c r="BA19" s="171">
        <v>-9.8119215426578208</v>
      </c>
      <c r="BB19" s="172">
        <v>-8.8869707097056505</v>
      </c>
      <c r="BC19" s="173">
        <v>-9.3486413626236207</v>
      </c>
      <c r="BD19" s="163"/>
      <c r="BE19" s="174">
        <v>-7.2725929992814802</v>
      </c>
    </row>
    <row r="20" spans="1:57" x14ac:dyDescent="0.25">
      <c r="A20" s="21" t="s">
        <v>29</v>
      </c>
      <c r="B20" s="3" t="str">
        <f t="shared" si="0"/>
        <v>Williamsburg, VA</v>
      </c>
      <c r="C20" s="3"/>
      <c r="D20" s="24" t="s">
        <v>16</v>
      </c>
      <c r="E20" s="27" t="s">
        <v>17</v>
      </c>
      <c r="F20" s="3"/>
      <c r="G20" s="169">
        <v>43.743400211193197</v>
      </c>
      <c r="H20" s="163">
        <v>46.9508975712777</v>
      </c>
      <c r="I20" s="163">
        <v>46.568109820485702</v>
      </c>
      <c r="J20" s="163">
        <v>46.805702217529003</v>
      </c>
      <c r="K20" s="163">
        <v>52.989342344684097</v>
      </c>
      <c r="L20" s="170">
        <v>47.428812042738997</v>
      </c>
      <c r="M20" s="163"/>
      <c r="N20" s="171">
        <v>65.973485833116698</v>
      </c>
      <c r="O20" s="172">
        <v>68.195996880686195</v>
      </c>
      <c r="P20" s="173">
        <v>67.084741356901404</v>
      </c>
      <c r="Q20" s="163"/>
      <c r="R20" s="174">
        <v>53.094444236316598</v>
      </c>
      <c r="S20" s="168"/>
      <c r="T20" s="169">
        <v>0.26990027408231798</v>
      </c>
      <c r="U20" s="163">
        <v>13.084759597907199</v>
      </c>
      <c r="V20" s="163">
        <v>19.4294592240722</v>
      </c>
      <c r="W20" s="163">
        <v>14.5405396995265</v>
      </c>
      <c r="X20" s="163">
        <v>10.823590340374199</v>
      </c>
      <c r="Y20" s="170">
        <v>11.432475554009001</v>
      </c>
      <c r="Z20" s="163"/>
      <c r="AA20" s="171">
        <v>1.09053986462328</v>
      </c>
      <c r="AB20" s="172">
        <v>0.83557502776135895</v>
      </c>
      <c r="AC20" s="173">
        <v>0.96078478611786</v>
      </c>
      <c r="AD20" s="163"/>
      <c r="AE20" s="174">
        <v>7.50760554892525</v>
      </c>
      <c r="AF20" s="30"/>
      <c r="AG20" s="169">
        <v>44.967661034846799</v>
      </c>
      <c r="AH20" s="163">
        <v>51.253959873284003</v>
      </c>
      <c r="AI20" s="163">
        <v>53.181098204857399</v>
      </c>
      <c r="AJ20" s="163">
        <v>55.817713833157299</v>
      </c>
      <c r="AK20" s="163">
        <v>59.779107225034501</v>
      </c>
      <c r="AL20" s="170">
        <v>53.005183397301401</v>
      </c>
      <c r="AM20" s="163"/>
      <c r="AN20" s="171">
        <v>70.445730063769602</v>
      </c>
      <c r="AO20" s="172">
        <v>68.512918282821602</v>
      </c>
      <c r="AP20" s="173">
        <v>69.479324173295595</v>
      </c>
      <c r="AQ20" s="163"/>
      <c r="AR20" s="174">
        <v>57.722536497209099</v>
      </c>
      <c r="AS20" s="168"/>
      <c r="AT20" s="169">
        <v>9.6037423213367994</v>
      </c>
      <c r="AU20" s="163">
        <v>24.380291727750301</v>
      </c>
      <c r="AV20" s="163">
        <v>19.915469721865499</v>
      </c>
      <c r="AW20" s="163">
        <v>16.699003539802099</v>
      </c>
      <c r="AX20" s="163">
        <v>9.2352019132417293</v>
      </c>
      <c r="AY20" s="170">
        <v>15.661435531705299</v>
      </c>
      <c r="AZ20" s="163"/>
      <c r="BA20" s="171">
        <v>0.99556721471196297</v>
      </c>
      <c r="BB20" s="172">
        <v>-2.1884152703433899</v>
      </c>
      <c r="BC20" s="173">
        <v>-0.59977778493915002</v>
      </c>
      <c r="BD20" s="163"/>
      <c r="BE20" s="174">
        <v>9.51958817070952</v>
      </c>
    </row>
    <row r="21" spans="1:57" x14ac:dyDescent="0.25">
      <c r="A21" s="21" t="s">
        <v>30</v>
      </c>
      <c r="B21" s="3" t="str">
        <f t="shared" si="0"/>
        <v>Virginia Beach, VA</v>
      </c>
      <c r="C21" s="3"/>
      <c r="D21" s="24" t="s">
        <v>16</v>
      </c>
      <c r="E21" s="27" t="s">
        <v>17</v>
      </c>
      <c r="F21" s="3"/>
      <c r="G21" s="169">
        <v>53.287714330659099</v>
      </c>
      <c r="H21" s="163">
        <v>63.913795815636298</v>
      </c>
      <c r="I21" s="163">
        <v>68.664464369985794</v>
      </c>
      <c r="J21" s="163">
        <v>65.321692622306102</v>
      </c>
      <c r="K21" s="163">
        <v>59.092339153688798</v>
      </c>
      <c r="L21" s="170">
        <v>62.056001258455197</v>
      </c>
      <c r="M21" s="163"/>
      <c r="N21" s="171">
        <v>83.545697656127103</v>
      </c>
      <c r="O21" s="172">
        <v>88.658172093754899</v>
      </c>
      <c r="P21" s="173">
        <v>86.101934874940994</v>
      </c>
      <c r="Q21" s="163"/>
      <c r="R21" s="174">
        <v>68.926268006022596</v>
      </c>
      <c r="S21" s="168"/>
      <c r="T21" s="169">
        <v>27.003883508709698</v>
      </c>
      <c r="U21" s="163">
        <v>34.111429029180698</v>
      </c>
      <c r="V21" s="163">
        <v>26.5631048813534</v>
      </c>
      <c r="W21" s="163">
        <v>10.1832555570526</v>
      </c>
      <c r="X21" s="163">
        <v>-2.0390259305457898</v>
      </c>
      <c r="Y21" s="170">
        <v>17.764566450968299</v>
      </c>
      <c r="Z21" s="163"/>
      <c r="AA21" s="171">
        <v>1.5578434810719299</v>
      </c>
      <c r="AB21" s="172">
        <v>7.6388230440548304</v>
      </c>
      <c r="AC21" s="173">
        <v>4.60022077353036</v>
      </c>
      <c r="AD21" s="163"/>
      <c r="AE21" s="174">
        <v>12.7021376045588</v>
      </c>
      <c r="AF21" s="30"/>
      <c r="AG21" s="169">
        <v>49.994100991033498</v>
      </c>
      <c r="AH21" s="163">
        <v>57.269545383042299</v>
      </c>
      <c r="AI21" s="163">
        <v>63.2019820670127</v>
      </c>
      <c r="AJ21" s="163">
        <v>63.375019663363197</v>
      </c>
      <c r="AK21" s="163">
        <v>61.585653610193397</v>
      </c>
      <c r="AL21" s="170">
        <v>59.085260342928997</v>
      </c>
      <c r="AM21" s="163"/>
      <c r="AN21" s="171">
        <v>77.164936290703096</v>
      </c>
      <c r="AO21" s="172">
        <v>80.607991190813195</v>
      </c>
      <c r="AP21" s="173">
        <v>78.886463740758202</v>
      </c>
      <c r="AQ21" s="163"/>
      <c r="AR21" s="174">
        <v>64.742747028023103</v>
      </c>
      <c r="AS21" s="168"/>
      <c r="AT21" s="169">
        <v>4.1816783430449203</v>
      </c>
      <c r="AU21" s="163">
        <v>8.9991571873412202</v>
      </c>
      <c r="AV21" s="163">
        <v>11.2358382361758</v>
      </c>
      <c r="AW21" s="163">
        <v>6.9705745910270904</v>
      </c>
      <c r="AX21" s="163">
        <v>0.573823844095668</v>
      </c>
      <c r="AY21" s="170">
        <v>6.33491016596974</v>
      </c>
      <c r="AZ21" s="163"/>
      <c r="BA21" s="171">
        <v>2.1637251748887998</v>
      </c>
      <c r="BB21" s="172">
        <v>2.7800368832342501</v>
      </c>
      <c r="BC21" s="173">
        <v>2.4776795549768398</v>
      </c>
      <c r="BD21" s="163"/>
      <c r="BE21" s="174">
        <v>4.9595651252695001</v>
      </c>
    </row>
    <row r="22" spans="1:57" x14ac:dyDescent="0.25">
      <c r="A22" s="34" t="s">
        <v>31</v>
      </c>
      <c r="B22" s="3" t="str">
        <f t="shared" si="0"/>
        <v>Norfolk/Portsmouth, VA</v>
      </c>
      <c r="C22" s="3"/>
      <c r="D22" s="24" t="s">
        <v>16</v>
      </c>
      <c r="E22" s="27" t="s">
        <v>17</v>
      </c>
      <c r="F22" s="3"/>
      <c r="G22" s="169">
        <v>54.9491049491049</v>
      </c>
      <c r="H22" s="163">
        <v>58.669708669708598</v>
      </c>
      <c r="I22" s="163">
        <v>65.988065988065898</v>
      </c>
      <c r="J22" s="163">
        <v>69.8666198666198</v>
      </c>
      <c r="K22" s="163">
        <v>73.727623727623694</v>
      </c>
      <c r="L22" s="170">
        <v>64.640224640224602</v>
      </c>
      <c r="M22" s="163"/>
      <c r="N22" s="171">
        <v>81.765531765531705</v>
      </c>
      <c r="O22" s="172">
        <v>81.379431379431296</v>
      </c>
      <c r="P22" s="173">
        <v>81.572481572481493</v>
      </c>
      <c r="Q22" s="163"/>
      <c r="R22" s="174">
        <v>69.4780123351551</v>
      </c>
      <c r="S22" s="168"/>
      <c r="T22" s="169">
        <v>10.9511735842466</v>
      </c>
      <c r="U22" s="163">
        <v>2.1826269760154</v>
      </c>
      <c r="V22" s="163">
        <v>-2.0166765469479402</v>
      </c>
      <c r="W22" s="163">
        <v>-6.5091241561829702E-2</v>
      </c>
      <c r="X22" s="163">
        <v>7.4289831011982104</v>
      </c>
      <c r="Y22" s="170">
        <v>3.3154152255275799</v>
      </c>
      <c r="Z22" s="163"/>
      <c r="AA22" s="171">
        <v>-2.4846204682716899</v>
      </c>
      <c r="AB22" s="172">
        <v>2.6943811374948998</v>
      </c>
      <c r="AC22" s="173">
        <v>3.1771583495721401E-2</v>
      </c>
      <c r="AD22" s="163"/>
      <c r="AE22" s="174">
        <v>2.1901488666628901</v>
      </c>
      <c r="AF22" s="30"/>
      <c r="AG22" s="169">
        <v>54.5366795366795</v>
      </c>
      <c r="AH22" s="163">
        <v>61.499648999648898</v>
      </c>
      <c r="AI22" s="163">
        <v>67.049842049841999</v>
      </c>
      <c r="AJ22" s="163">
        <v>71.301333801333797</v>
      </c>
      <c r="AK22" s="163">
        <v>72.341172341172296</v>
      </c>
      <c r="AL22" s="170">
        <v>65.345735345735307</v>
      </c>
      <c r="AM22" s="163"/>
      <c r="AN22" s="171">
        <v>76.210951210951194</v>
      </c>
      <c r="AO22" s="172">
        <v>74.605124605124601</v>
      </c>
      <c r="AP22" s="173">
        <v>75.408037908037898</v>
      </c>
      <c r="AQ22" s="163"/>
      <c r="AR22" s="174">
        <v>68.220678934964596</v>
      </c>
      <c r="AS22" s="168"/>
      <c r="AT22" s="169">
        <v>-4.3791059044121203</v>
      </c>
      <c r="AU22" s="163">
        <v>-3.02535601828937</v>
      </c>
      <c r="AV22" s="163">
        <v>-2.3700079934485898</v>
      </c>
      <c r="AW22" s="163">
        <v>2.6515502130658</v>
      </c>
      <c r="AX22" s="163">
        <v>0.96799426535122801</v>
      </c>
      <c r="AY22" s="170">
        <v>-1.0624426925217201</v>
      </c>
      <c r="AZ22" s="163"/>
      <c r="BA22" s="171">
        <v>-1.56283698080417</v>
      </c>
      <c r="BB22" s="172">
        <v>-2.6424725639220199</v>
      </c>
      <c r="BC22" s="173">
        <v>-2.09988347573197</v>
      </c>
      <c r="BD22" s="163"/>
      <c r="BE22" s="174">
        <v>-1.39245021121926</v>
      </c>
    </row>
    <row r="23" spans="1:57" x14ac:dyDescent="0.25">
      <c r="A23" s="35" t="s">
        <v>32</v>
      </c>
      <c r="B23" s="3" t="str">
        <f t="shared" si="0"/>
        <v>Newport News/Hampton, VA</v>
      </c>
      <c r="C23" s="3"/>
      <c r="D23" s="24" t="s">
        <v>16</v>
      </c>
      <c r="E23" s="27" t="s">
        <v>17</v>
      </c>
      <c r="F23" s="3"/>
      <c r="G23" s="169">
        <v>52.270476729381798</v>
      </c>
      <c r="H23" s="163">
        <v>58.3250813410666</v>
      </c>
      <c r="I23" s="163">
        <v>61.649455368510303</v>
      </c>
      <c r="J23" s="163">
        <v>61.7484792757108</v>
      </c>
      <c r="K23" s="163">
        <v>70.1226468910439</v>
      </c>
      <c r="L23" s="170">
        <v>60.808206755837602</v>
      </c>
      <c r="M23" s="163"/>
      <c r="N23" s="171">
        <v>80.718767826583004</v>
      </c>
      <c r="O23" s="172">
        <v>83.927552766685594</v>
      </c>
      <c r="P23" s="173">
        <v>82.323160296634299</v>
      </c>
      <c r="Q23" s="163"/>
      <c r="R23" s="174">
        <v>66.926914341336698</v>
      </c>
      <c r="S23" s="168"/>
      <c r="T23" s="169">
        <v>-0.93833780160857905</v>
      </c>
      <c r="U23" s="163">
        <v>-17.407852564102502</v>
      </c>
      <c r="V23" s="163">
        <v>-16.192307692307601</v>
      </c>
      <c r="W23" s="163">
        <v>-7.8336148648648596</v>
      </c>
      <c r="X23" s="163">
        <v>2.2899279555900698</v>
      </c>
      <c r="Y23" s="170">
        <v>-8.5574341480138294</v>
      </c>
      <c r="Z23" s="163"/>
      <c r="AA23" s="171">
        <v>3.5197695511820002</v>
      </c>
      <c r="AB23" s="172">
        <v>7.1102853417044702</v>
      </c>
      <c r="AC23" s="173">
        <v>5.3194136525035098</v>
      </c>
      <c r="AD23" s="163"/>
      <c r="AE23" s="174">
        <v>-4.1601938257164299</v>
      </c>
      <c r="AF23" s="30"/>
      <c r="AG23" s="169">
        <v>51.633894468807398</v>
      </c>
      <c r="AH23" s="163">
        <v>59.566416749186502</v>
      </c>
      <c r="AI23" s="163">
        <v>62.784693733201301</v>
      </c>
      <c r="AJ23" s="163">
        <v>62.377988400056502</v>
      </c>
      <c r="AK23" s="163">
        <v>68.864949147737306</v>
      </c>
      <c r="AL23" s="170">
        <v>61.042434706310999</v>
      </c>
      <c r="AM23" s="163"/>
      <c r="AN23" s="171">
        <v>79.464190793436998</v>
      </c>
      <c r="AO23" s="172">
        <v>78.432970693504302</v>
      </c>
      <c r="AP23" s="173">
        <v>78.9485807434707</v>
      </c>
      <c r="AQ23" s="163"/>
      <c r="AR23" s="174">
        <v>66.152578111963393</v>
      </c>
      <c r="AS23" s="168"/>
      <c r="AT23" s="169">
        <v>0.39884472562233497</v>
      </c>
      <c r="AU23" s="163">
        <v>-6.8572692584195103</v>
      </c>
      <c r="AV23" s="163">
        <v>-7.5990214958621696</v>
      </c>
      <c r="AW23" s="163">
        <v>-5.7396323215049101</v>
      </c>
      <c r="AX23" s="163">
        <v>-0.38749221908016002</v>
      </c>
      <c r="AY23" s="170">
        <v>-4.2134185134158297</v>
      </c>
      <c r="AZ23" s="163"/>
      <c r="BA23" s="171">
        <v>4.9868918267089901</v>
      </c>
      <c r="BB23" s="172">
        <v>3.22414146285919</v>
      </c>
      <c r="BC23" s="173">
        <v>4.1038109031817402</v>
      </c>
      <c r="BD23" s="163"/>
      <c r="BE23" s="174">
        <v>-1.53993239194536</v>
      </c>
    </row>
    <row r="24" spans="1:57" x14ac:dyDescent="0.25">
      <c r="A24" s="36" t="s">
        <v>33</v>
      </c>
      <c r="B24" s="3" t="str">
        <f t="shared" si="0"/>
        <v>Chesapeake/Suffolk, VA</v>
      </c>
      <c r="C24" s="3"/>
      <c r="D24" s="25" t="s">
        <v>16</v>
      </c>
      <c r="E24" s="28" t="s">
        <v>17</v>
      </c>
      <c r="F24" s="3"/>
      <c r="G24" s="175">
        <v>59.008707300736702</v>
      </c>
      <c r="H24" s="176">
        <v>69.658405894172802</v>
      </c>
      <c r="I24" s="176">
        <v>73.526456798392402</v>
      </c>
      <c r="J24" s="176">
        <v>72.689216342933605</v>
      </c>
      <c r="K24" s="176">
        <v>72.2538513060951</v>
      </c>
      <c r="L24" s="177">
        <v>69.427327528466094</v>
      </c>
      <c r="M24" s="163"/>
      <c r="N24" s="178">
        <v>81.229068988613506</v>
      </c>
      <c r="O24" s="179">
        <v>82.635632953784295</v>
      </c>
      <c r="P24" s="180">
        <v>81.9323509711989</v>
      </c>
      <c r="Q24" s="163"/>
      <c r="R24" s="181">
        <v>73.000191369246906</v>
      </c>
      <c r="S24" s="168"/>
      <c r="T24" s="175">
        <v>4.1698946429217703</v>
      </c>
      <c r="U24" s="176">
        <v>3.7294827847925398</v>
      </c>
      <c r="V24" s="176">
        <v>0.76746318233617095</v>
      </c>
      <c r="W24" s="176">
        <v>-3.47389974100036</v>
      </c>
      <c r="X24" s="176">
        <v>-1.6948653848986699</v>
      </c>
      <c r="Y24" s="177">
        <v>0.45282646878099198</v>
      </c>
      <c r="Z24" s="163"/>
      <c r="AA24" s="178">
        <v>-2.1448029482519799</v>
      </c>
      <c r="AB24" s="179">
        <v>3.7405452561001402</v>
      </c>
      <c r="AC24" s="180">
        <v>0.73720708267718904</v>
      </c>
      <c r="AD24" s="163"/>
      <c r="AE24" s="181">
        <v>0.54384481576766497</v>
      </c>
      <c r="AF24" s="31"/>
      <c r="AG24" s="175">
        <v>57.166778298727301</v>
      </c>
      <c r="AH24" s="176">
        <v>69.7211989283322</v>
      </c>
      <c r="AI24" s="176">
        <v>73.861352980576001</v>
      </c>
      <c r="AJ24" s="176">
        <v>74.447421299397107</v>
      </c>
      <c r="AK24" s="176">
        <v>72.0570997990622</v>
      </c>
      <c r="AL24" s="177">
        <v>69.450770261219006</v>
      </c>
      <c r="AM24" s="163"/>
      <c r="AN24" s="178">
        <v>78.277796383121199</v>
      </c>
      <c r="AO24" s="179">
        <v>78.248492967180098</v>
      </c>
      <c r="AP24" s="180">
        <v>78.263144675150699</v>
      </c>
      <c r="AQ24" s="163"/>
      <c r="AR24" s="181">
        <v>71.968591522342294</v>
      </c>
      <c r="AS24" s="40"/>
      <c r="AT24" s="175">
        <v>-2.1920365407576901</v>
      </c>
      <c r="AU24" s="176">
        <v>-0.86104125975013002</v>
      </c>
      <c r="AV24" s="176">
        <v>-1.4334440431326301</v>
      </c>
      <c r="AW24" s="176">
        <v>-2.2110334637464102</v>
      </c>
      <c r="AX24" s="176">
        <v>-1.04220692411944</v>
      </c>
      <c r="AY24" s="177">
        <v>-1.5321038989153399</v>
      </c>
      <c r="AZ24" s="163"/>
      <c r="BA24" s="178">
        <v>-1.0681621456531201</v>
      </c>
      <c r="BB24" s="179">
        <v>-1.25542825430713</v>
      </c>
      <c r="BC24" s="180">
        <v>-1.1618663728957801</v>
      </c>
      <c r="BD24" s="163"/>
      <c r="BE24" s="181">
        <v>-1.4173671450751799</v>
      </c>
    </row>
    <row r="25" spans="1:57" ht="13" x14ac:dyDescent="0.3">
      <c r="A25" s="35" t="s">
        <v>105</v>
      </c>
      <c r="B25" s="3" t="s">
        <v>105</v>
      </c>
      <c r="C25" s="9"/>
      <c r="D25" s="23" t="s">
        <v>16</v>
      </c>
      <c r="E25" s="26" t="s">
        <v>17</v>
      </c>
      <c r="F25" s="3"/>
      <c r="G25" s="160">
        <v>41.2883845126835</v>
      </c>
      <c r="H25" s="161">
        <v>65.720961281708895</v>
      </c>
      <c r="I25" s="161">
        <v>84.312416555407196</v>
      </c>
      <c r="J25" s="161">
        <v>80.907877169559399</v>
      </c>
      <c r="K25" s="161">
        <v>71.8291054739652</v>
      </c>
      <c r="L25" s="162">
        <v>68.811748998664797</v>
      </c>
      <c r="M25" s="163"/>
      <c r="N25" s="164">
        <v>71.562082777035997</v>
      </c>
      <c r="O25" s="165">
        <v>75.467289719626095</v>
      </c>
      <c r="P25" s="166">
        <v>73.514686248331103</v>
      </c>
      <c r="Q25" s="163"/>
      <c r="R25" s="167">
        <v>70.155445355712303</v>
      </c>
      <c r="S25" s="168"/>
      <c r="T25" s="160">
        <v>-0.88141025641025605</v>
      </c>
      <c r="U25" s="161">
        <v>3.9050131926121301</v>
      </c>
      <c r="V25" s="161">
        <v>22.919708029197</v>
      </c>
      <c r="W25" s="161">
        <v>39.470655926352102</v>
      </c>
      <c r="X25" s="161">
        <v>33.997509339974997</v>
      </c>
      <c r="Y25" s="162">
        <v>20.674315148677099</v>
      </c>
      <c r="Z25" s="163"/>
      <c r="AA25" s="164">
        <v>7.2</v>
      </c>
      <c r="AB25" s="165">
        <v>1.11806797853309</v>
      </c>
      <c r="AC25" s="166">
        <v>3.98961284230406</v>
      </c>
      <c r="AD25" s="163"/>
      <c r="AE25" s="167">
        <v>15.143214900610401</v>
      </c>
      <c r="AG25" s="160">
        <v>42.598464619492603</v>
      </c>
      <c r="AH25" s="161">
        <v>67.406542056074699</v>
      </c>
      <c r="AI25" s="161">
        <v>77.4949933244325</v>
      </c>
      <c r="AJ25" s="161">
        <v>73.840120160213601</v>
      </c>
      <c r="AK25" s="161">
        <v>71.520360480640804</v>
      </c>
      <c r="AL25" s="162">
        <v>66.572096128170799</v>
      </c>
      <c r="AM25" s="163"/>
      <c r="AN25" s="164">
        <v>81.450267022696906</v>
      </c>
      <c r="AO25" s="165">
        <v>76.702269692923807</v>
      </c>
      <c r="AP25" s="166">
        <v>79.076268357810406</v>
      </c>
      <c r="AQ25" s="163"/>
      <c r="AR25" s="167">
        <v>70.144716765210703</v>
      </c>
      <c r="AS25" s="168"/>
      <c r="AT25" s="160">
        <v>0.74995066114071396</v>
      </c>
      <c r="AU25" s="161">
        <v>7.2348333997079504</v>
      </c>
      <c r="AV25" s="161">
        <v>4.1260230967597202</v>
      </c>
      <c r="AW25" s="161">
        <v>7.5735472890833897</v>
      </c>
      <c r="AX25" s="161">
        <v>5.9325176121616598</v>
      </c>
      <c r="AY25" s="162">
        <v>5.4286922507664599</v>
      </c>
      <c r="AZ25" s="163"/>
      <c r="BA25" s="164">
        <v>4.4739377073744997</v>
      </c>
      <c r="BB25" s="165">
        <v>0.75633015455442199</v>
      </c>
      <c r="BC25" s="166">
        <v>2.6372793241633201</v>
      </c>
      <c r="BD25" s="163"/>
      <c r="BE25" s="167">
        <v>4.5131611665660101</v>
      </c>
    </row>
    <row r="26" spans="1:57" x14ac:dyDescent="0.25">
      <c r="A26" s="35" t="s">
        <v>43</v>
      </c>
      <c r="B26" s="3" t="str">
        <f t="shared" si="0"/>
        <v>Richmond North/Glen Allen, VA</v>
      </c>
      <c r="C26" s="10"/>
      <c r="D26" s="24" t="s">
        <v>16</v>
      </c>
      <c r="E26" s="27" t="s">
        <v>17</v>
      </c>
      <c r="F26" s="3"/>
      <c r="G26" s="169">
        <v>46.4351215038972</v>
      </c>
      <c r="H26" s="163">
        <v>63.480055020632697</v>
      </c>
      <c r="I26" s="163">
        <v>71.893626776707904</v>
      </c>
      <c r="J26" s="163">
        <v>71.240256762952697</v>
      </c>
      <c r="K26" s="163">
        <v>63.525905547913801</v>
      </c>
      <c r="L26" s="170">
        <v>63.314993122420901</v>
      </c>
      <c r="M26" s="163"/>
      <c r="N26" s="171">
        <v>69.750114626318194</v>
      </c>
      <c r="O26" s="172">
        <v>74.977074736359398</v>
      </c>
      <c r="P26" s="173">
        <v>72.363594681338796</v>
      </c>
      <c r="Q26" s="163"/>
      <c r="R26" s="174">
        <v>65.900307853540298</v>
      </c>
      <c r="S26" s="168"/>
      <c r="T26" s="169">
        <v>10.435986113840301</v>
      </c>
      <c r="U26" s="163">
        <v>12.0457968599972</v>
      </c>
      <c r="V26" s="163">
        <v>12.4680603813788</v>
      </c>
      <c r="W26" s="163">
        <v>16.503712631595</v>
      </c>
      <c r="X26" s="163">
        <v>10.787688619491799</v>
      </c>
      <c r="Y26" s="170">
        <v>12.6141031519298</v>
      </c>
      <c r="Z26" s="163"/>
      <c r="AA26" s="171">
        <v>0.90371118343286705</v>
      </c>
      <c r="AB26" s="172">
        <v>-6.4163787516184998</v>
      </c>
      <c r="AC26" s="173">
        <v>-3.0259096631305602</v>
      </c>
      <c r="AD26" s="163"/>
      <c r="AE26" s="174">
        <v>7.1903285043152998</v>
      </c>
      <c r="AG26" s="169">
        <v>46.139958734525401</v>
      </c>
      <c r="AH26" s="163">
        <v>62.1933745988078</v>
      </c>
      <c r="AI26" s="163">
        <v>69.867606602475902</v>
      </c>
      <c r="AJ26" s="163">
        <v>69.827487391104896</v>
      </c>
      <c r="AK26" s="163">
        <v>63.2479367262723</v>
      </c>
      <c r="AL26" s="170">
        <v>62.255272810637301</v>
      </c>
      <c r="AM26" s="163"/>
      <c r="AN26" s="171">
        <v>73.581499312242002</v>
      </c>
      <c r="AO26" s="172">
        <v>74.865314076111801</v>
      </c>
      <c r="AP26" s="173">
        <v>74.223406694176902</v>
      </c>
      <c r="AQ26" s="163"/>
      <c r="AR26" s="174">
        <v>65.674739634505698</v>
      </c>
      <c r="AS26" s="168"/>
      <c r="AT26" s="169">
        <v>8.9248486971610301</v>
      </c>
      <c r="AU26" s="163">
        <v>9.1958764312332502</v>
      </c>
      <c r="AV26" s="163">
        <v>7.1095275765936901</v>
      </c>
      <c r="AW26" s="163">
        <v>8.4663410391524092</v>
      </c>
      <c r="AX26" s="163">
        <v>4.88088556392072</v>
      </c>
      <c r="AY26" s="170">
        <v>7.6235741842234299</v>
      </c>
      <c r="AZ26" s="163"/>
      <c r="BA26" s="171">
        <v>3.3262874235760802</v>
      </c>
      <c r="BB26" s="172">
        <v>-2.77641493512925</v>
      </c>
      <c r="BC26" s="173">
        <v>0.15572641496724701</v>
      </c>
      <c r="BD26" s="163"/>
      <c r="BE26" s="174">
        <v>5.0932909220914002</v>
      </c>
    </row>
    <row r="27" spans="1:57" x14ac:dyDescent="0.25">
      <c r="A27" s="21" t="s">
        <v>44</v>
      </c>
      <c r="B27" s="3" t="str">
        <f t="shared" si="0"/>
        <v>Richmond West/Midlothian, VA</v>
      </c>
      <c r="C27" s="3"/>
      <c r="D27" s="24" t="s">
        <v>16</v>
      </c>
      <c r="E27" s="27" t="s">
        <v>17</v>
      </c>
      <c r="F27" s="3"/>
      <c r="G27" s="169">
        <v>49.5444191343963</v>
      </c>
      <c r="H27" s="163">
        <v>56.520501138952099</v>
      </c>
      <c r="I27" s="163">
        <v>62.585421412300597</v>
      </c>
      <c r="J27" s="163">
        <v>62.015945330296098</v>
      </c>
      <c r="K27" s="163">
        <v>61.545039908779898</v>
      </c>
      <c r="L27" s="170">
        <v>58.441558441558399</v>
      </c>
      <c r="M27" s="163"/>
      <c r="N27" s="171">
        <v>67.103762827822095</v>
      </c>
      <c r="O27" s="172">
        <v>69.897377423033006</v>
      </c>
      <c r="P27" s="173">
        <v>68.500570125427501</v>
      </c>
      <c r="Q27" s="163"/>
      <c r="R27" s="174">
        <v>61.313690379293497</v>
      </c>
      <c r="S27" s="168"/>
      <c r="T27" s="169">
        <v>12.258064516129</v>
      </c>
      <c r="U27" s="163">
        <v>5.5851063829787204</v>
      </c>
      <c r="V27" s="163">
        <v>9.79020979020979</v>
      </c>
      <c r="W27" s="163">
        <v>3.6649214659685798</v>
      </c>
      <c r="X27" s="163">
        <v>10.560705964007701</v>
      </c>
      <c r="Y27" s="170">
        <v>8.1612316856836191</v>
      </c>
      <c r="Z27" s="163"/>
      <c r="AA27" s="171">
        <v>-3.0171131476085198</v>
      </c>
      <c r="AB27" s="172">
        <v>-12.0144840467053</v>
      </c>
      <c r="AC27" s="173">
        <v>-7.8260527660912897</v>
      </c>
      <c r="AD27" s="163"/>
      <c r="AE27" s="174">
        <v>2.4840742646553902</v>
      </c>
      <c r="AG27" s="169">
        <v>47.423120728929298</v>
      </c>
      <c r="AH27" s="163">
        <v>58.157744874715199</v>
      </c>
      <c r="AI27" s="163">
        <v>62.478644646924799</v>
      </c>
      <c r="AJ27" s="163">
        <v>61.781036446469201</v>
      </c>
      <c r="AK27" s="163">
        <v>63.792366847052101</v>
      </c>
      <c r="AL27" s="170">
        <v>58.726294208098402</v>
      </c>
      <c r="AM27" s="163"/>
      <c r="AN27" s="171">
        <v>71.012532042153197</v>
      </c>
      <c r="AO27" s="172">
        <v>72.579037311307303</v>
      </c>
      <c r="AP27" s="173">
        <v>71.795784676730193</v>
      </c>
      <c r="AQ27" s="163"/>
      <c r="AR27" s="174">
        <v>62.459826695415103</v>
      </c>
      <c r="AS27" s="168"/>
      <c r="AT27" s="169">
        <v>3.8018074166406901</v>
      </c>
      <c r="AU27" s="163">
        <v>4.6899026140440698</v>
      </c>
      <c r="AV27" s="163">
        <v>5.3282131285251397</v>
      </c>
      <c r="AW27" s="163">
        <v>3.6546040845575001</v>
      </c>
      <c r="AX27" s="163">
        <v>9.9172291754431701</v>
      </c>
      <c r="AY27" s="170">
        <v>5.5483458759200701</v>
      </c>
      <c r="AZ27" s="163"/>
      <c r="BA27" s="171">
        <v>2.64266386749342</v>
      </c>
      <c r="BB27" s="172">
        <v>-2.4782098374705601</v>
      </c>
      <c r="BC27" s="173">
        <v>-1.11843820058569E-2</v>
      </c>
      <c r="BD27" s="163"/>
      <c r="BE27" s="174">
        <v>3.6545357846653399</v>
      </c>
    </row>
    <row r="28" spans="1:57" x14ac:dyDescent="0.25">
      <c r="A28" s="21" t="s">
        <v>45</v>
      </c>
      <c r="B28" s="3" t="str">
        <f t="shared" si="0"/>
        <v>Petersburg/Chester, VA</v>
      </c>
      <c r="C28" s="3"/>
      <c r="D28" s="24" t="s">
        <v>16</v>
      </c>
      <c r="E28" s="27" t="s">
        <v>17</v>
      </c>
      <c r="F28" s="3"/>
      <c r="G28" s="169">
        <v>61.456310679611597</v>
      </c>
      <c r="H28" s="163">
        <v>72.194174757281502</v>
      </c>
      <c r="I28" s="163">
        <v>76.116504854368898</v>
      </c>
      <c r="J28" s="163">
        <v>76.951456310679603</v>
      </c>
      <c r="K28" s="163">
        <v>74.914611005692507</v>
      </c>
      <c r="L28" s="170">
        <v>72.338616157711598</v>
      </c>
      <c r="M28" s="163"/>
      <c r="N28" s="171">
        <v>75.768500948766601</v>
      </c>
      <c r="O28" s="172">
        <v>74.155597722960096</v>
      </c>
      <c r="P28" s="173">
        <v>74.962049335863298</v>
      </c>
      <c r="Q28" s="163"/>
      <c r="R28" s="174">
        <v>73.098049986267498</v>
      </c>
      <c r="S28" s="168"/>
      <c r="T28" s="169">
        <v>9.0259592450738708</v>
      </c>
      <c r="U28" s="163">
        <v>9.1905522618096693</v>
      </c>
      <c r="V28" s="163">
        <v>10.5128675875028</v>
      </c>
      <c r="W28" s="163">
        <v>10.1373116276028</v>
      </c>
      <c r="X28" s="163">
        <v>12.6590302889262</v>
      </c>
      <c r="Y28" s="170">
        <v>10.405281578994</v>
      </c>
      <c r="Z28" s="163"/>
      <c r="AA28" s="171">
        <v>11.413987702409401</v>
      </c>
      <c r="AB28" s="172">
        <v>3.6349873931012899</v>
      </c>
      <c r="AC28" s="173">
        <v>7.4255973204773298</v>
      </c>
      <c r="AD28" s="163"/>
      <c r="AE28" s="174">
        <v>9.5498782038855694</v>
      </c>
      <c r="AG28" s="169">
        <v>57.606796116504803</v>
      </c>
      <c r="AH28" s="163">
        <v>68.868932038834899</v>
      </c>
      <c r="AI28" s="163">
        <v>72.558252427184399</v>
      </c>
      <c r="AJ28" s="163">
        <v>72.723300970873694</v>
      </c>
      <c r="AK28" s="163">
        <v>70.685328185328103</v>
      </c>
      <c r="AL28" s="170">
        <v>68.491078355314102</v>
      </c>
      <c r="AM28" s="163"/>
      <c r="AN28" s="171">
        <v>72.910231660231602</v>
      </c>
      <c r="AO28" s="172">
        <v>70.637065637065604</v>
      </c>
      <c r="AP28" s="173">
        <v>71.773648648648603</v>
      </c>
      <c r="AQ28" s="163"/>
      <c r="AR28" s="174">
        <v>69.432069728832303</v>
      </c>
      <c r="AS28" s="168"/>
      <c r="AT28" s="169">
        <v>-2.1663552006922502</v>
      </c>
      <c r="AU28" s="163">
        <v>-1.0281601500805699</v>
      </c>
      <c r="AV28" s="163">
        <v>0.62464597179894998</v>
      </c>
      <c r="AW28" s="163">
        <v>0.26071451824070702</v>
      </c>
      <c r="AX28" s="163">
        <v>2.19399487816142</v>
      </c>
      <c r="AY28" s="170">
        <v>6.0306867897421797E-2</v>
      </c>
      <c r="AZ28" s="163"/>
      <c r="BA28" s="171">
        <v>1.1159531253707</v>
      </c>
      <c r="BB28" s="172">
        <v>-4.9505520777635299</v>
      </c>
      <c r="BC28" s="173">
        <v>-1.9630930802525699</v>
      </c>
      <c r="BD28" s="163"/>
      <c r="BE28" s="174">
        <v>-0.53672045098315302</v>
      </c>
    </row>
    <row r="29" spans="1:57" x14ac:dyDescent="0.25">
      <c r="A29" s="42" t="s">
        <v>93</v>
      </c>
      <c r="B29" s="37" t="s">
        <v>70</v>
      </c>
      <c r="C29" s="3"/>
      <c r="D29" s="24" t="s">
        <v>16</v>
      </c>
      <c r="E29" s="27" t="s">
        <v>17</v>
      </c>
      <c r="F29" s="3"/>
      <c r="G29" s="169">
        <v>45.4044680199938</v>
      </c>
      <c r="H29" s="163">
        <v>55.738039375701298</v>
      </c>
      <c r="I29" s="163">
        <v>59.236968275017801</v>
      </c>
      <c r="J29" s="163">
        <v>61.0935427930225</v>
      </c>
      <c r="K29" s="163">
        <v>58.591205211726297</v>
      </c>
      <c r="L29" s="170">
        <v>56.013948935475902</v>
      </c>
      <c r="M29" s="163"/>
      <c r="N29" s="171">
        <v>63.701140065146497</v>
      </c>
      <c r="O29" s="172">
        <v>64.993892508143304</v>
      </c>
      <c r="P29" s="173">
        <v>64.347516286644904</v>
      </c>
      <c r="Q29" s="163"/>
      <c r="R29" s="174">
        <v>58.397880146759</v>
      </c>
      <c r="S29" s="168"/>
      <c r="T29" s="169">
        <v>16.066657124408401</v>
      </c>
      <c r="U29" s="163">
        <v>11.9691327923726</v>
      </c>
      <c r="V29" s="163">
        <v>9.7209778462726302</v>
      </c>
      <c r="W29" s="163">
        <v>10.5512961857467</v>
      </c>
      <c r="X29" s="163">
        <v>11.054335502993201</v>
      </c>
      <c r="Y29" s="170">
        <v>11.6144855092931</v>
      </c>
      <c r="Z29" s="163"/>
      <c r="AA29" s="171">
        <v>4.1743577335435198</v>
      </c>
      <c r="AB29" s="172">
        <v>6.2884746130833102</v>
      </c>
      <c r="AC29" s="173">
        <v>5.2314161733134101</v>
      </c>
      <c r="AD29" s="163"/>
      <c r="AE29" s="174">
        <v>9.5224301042432309</v>
      </c>
      <c r="AG29" s="169">
        <v>42.744567989391001</v>
      </c>
      <c r="AH29" s="163">
        <v>52.999081913699797</v>
      </c>
      <c r="AI29" s="163">
        <v>57.334489442007502</v>
      </c>
      <c r="AJ29" s="163">
        <v>57.541058859532697</v>
      </c>
      <c r="AK29" s="163">
        <v>55.585858843320601</v>
      </c>
      <c r="AL29" s="170">
        <v>53.241262539460699</v>
      </c>
      <c r="AM29" s="163"/>
      <c r="AN29" s="171">
        <v>62.768587668544299</v>
      </c>
      <c r="AO29" s="172">
        <v>62.246068360818597</v>
      </c>
      <c r="AP29" s="173">
        <v>62.507328014681498</v>
      </c>
      <c r="AQ29" s="163"/>
      <c r="AR29" s="174">
        <v>55.8895198272062</v>
      </c>
      <c r="AS29" s="168"/>
      <c r="AT29" s="169">
        <v>5.3842596519354</v>
      </c>
      <c r="AU29" s="163">
        <v>2.5534598013037502</v>
      </c>
      <c r="AV29" s="163">
        <v>4.2930730501008103</v>
      </c>
      <c r="AW29" s="163">
        <v>3.1589578095050701</v>
      </c>
      <c r="AX29" s="163">
        <v>1.9069732821604899</v>
      </c>
      <c r="AY29" s="170">
        <v>3.36375903897253</v>
      </c>
      <c r="AZ29" s="163"/>
      <c r="BA29" s="171">
        <v>2.3088449211486499</v>
      </c>
      <c r="BB29" s="172">
        <v>-0.71268121263803197</v>
      </c>
      <c r="BC29" s="173">
        <v>0.78175197581453004</v>
      </c>
      <c r="BD29" s="163"/>
      <c r="BE29" s="174">
        <v>2.5245964400132999</v>
      </c>
    </row>
    <row r="30" spans="1:57" x14ac:dyDescent="0.25">
      <c r="A30" s="21" t="s">
        <v>47</v>
      </c>
      <c r="B30" s="3" t="str">
        <f t="shared" si="0"/>
        <v>Roanoke, VA</v>
      </c>
      <c r="C30" s="3"/>
      <c r="D30" s="24" t="s">
        <v>16</v>
      </c>
      <c r="E30" s="27" t="s">
        <v>17</v>
      </c>
      <c r="F30" s="3"/>
      <c r="G30" s="169">
        <v>50.088809946714001</v>
      </c>
      <c r="H30" s="163">
        <v>59.040852575488401</v>
      </c>
      <c r="I30" s="163">
        <v>68.010657193605596</v>
      </c>
      <c r="J30" s="163">
        <v>68.898756660746002</v>
      </c>
      <c r="K30" s="163">
        <v>67.5843694493783</v>
      </c>
      <c r="L30" s="170">
        <v>62.724689165186497</v>
      </c>
      <c r="M30" s="163"/>
      <c r="N30" s="171">
        <v>69.236234458259304</v>
      </c>
      <c r="O30" s="172">
        <v>67.637655417406705</v>
      </c>
      <c r="P30" s="173">
        <v>68.436944937833005</v>
      </c>
      <c r="Q30" s="163"/>
      <c r="R30" s="174">
        <v>64.356762243085498</v>
      </c>
      <c r="S30" s="168"/>
      <c r="T30" s="169">
        <v>8.1144356595214902</v>
      </c>
      <c r="U30" s="163">
        <v>1.66909078722477</v>
      </c>
      <c r="V30" s="163">
        <v>-1.3178699543760599</v>
      </c>
      <c r="W30" s="163">
        <v>-2.6600641191318002</v>
      </c>
      <c r="X30" s="163">
        <v>-0.56636026201081702</v>
      </c>
      <c r="Y30" s="170">
        <v>0.49751239644252898</v>
      </c>
      <c r="Z30" s="163"/>
      <c r="AA30" s="171">
        <v>-4.0886365055835903</v>
      </c>
      <c r="AB30" s="172">
        <v>0.34781930797056598</v>
      </c>
      <c r="AC30" s="173">
        <v>-1.94643891167616</v>
      </c>
      <c r="AD30" s="163"/>
      <c r="AE30" s="174">
        <v>-0.25781707427510497</v>
      </c>
      <c r="AG30" s="169">
        <v>45.985790408525702</v>
      </c>
      <c r="AH30" s="163">
        <v>59.9911190053285</v>
      </c>
      <c r="AI30" s="163">
        <v>66.474245115452902</v>
      </c>
      <c r="AJ30" s="163">
        <v>65.728241563054993</v>
      </c>
      <c r="AK30" s="163">
        <v>62.286856127886303</v>
      </c>
      <c r="AL30" s="170">
        <v>60.093250444049701</v>
      </c>
      <c r="AM30" s="163"/>
      <c r="AN30" s="171">
        <v>69.249555950266398</v>
      </c>
      <c r="AO30" s="172">
        <v>67.908525754884494</v>
      </c>
      <c r="AP30" s="173">
        <v>68.579040852575403</v>
      </c>
      <c r="AQ30" s="163"/>
      <c r="AR30" s="174">
        <v>62.517761989342802</v>
      </c>
      <c r="AS30" s="168"/>
      <c r="AT30" s="169">
        <v>-6.5349584199361397</v>
      </c>
      <c r="AU30" s="163">
        <v>-2.3087152856503099</v>
      </c>
      <c r="AV30" s="163">
        <v>-1.5316247373448899</v>
      </c>
      <c r="AW30" s="163">
        <v>-3.67246064517877</v>
      </c>
      <c r="AX30" s="163">
        <v>-6.2701774783441797</v>
      </c>
      <c r="AY30" s="170">
        <v>-3.9448196997485701</v>
      </c>
      <c r="AZ30" s="163"/>
      <c r="BA30" s="171">
        <v>-2.1644560413676501</v>
      </c>
      <c r="BB30" s="172">
        <v>-4.31825883603556</v>
      </c>
      <c r="BC30" s="173">
        <v>-3.2428141169202198</v>
      </c>
      <c r="BD30" s="163"/>
      <c r="BE30" s="174">
        <v>-3.7258990398228899</v>
      </c>
    </row>
    <row r="31" spans="1:57" x14ac:dyDescent="0.25">
      <c r="A31" s="21" t="s">
        <v>48</v>
      </c>
      <c r="B31" s="3" t="str">
        <f t="shared" si="0"/>
        <v>Charlottesville, VA</v>
      </c>
      <c r="C31" s="3"/>
      <c r="D31" s="24" t="s">
        <v>16</v>
      </c>
      <c r="E31" s="27" t="s">
        <v>17</v>
      </c>
      <c r="F31" s="3"/>
      <c r="G31" s="169">
        <v>56.593956373824199</v>
      </c>
      <c r="H31" s="163">
        <v>62.617570542325304</v>
      </c>
      <c r="I31" s="163">
        <v>64.378627176305699</v>
      </c>
      <c r="J31" s="163">
        <v>64.178507104262493</v>
      </c>
      <c r="K31" s="163">
        <v>67.989781882491599</v>
      </c>
      <c r="L31" s="170">
        <v>63.169438130557801</v>
      </c>
      <c r="M31" s="163"/>
      <c r="N31" s="171">
        <v>82.963254077421794</v>
      </c>
      <c r="O31" s="172">
        <v>78.089998034977398</v>
      </c>
      <c r="P31" s="173">
        <v>80.526626056199603</v>
      </c>
      <c r="Q31" s="163"/>
      <c r="R31" s="174">
        <v>68.180399943270402</v>
      </c>
      <c r="S31" s="168"/>
      <c r="T31" s="169">
        <v>12.8419839189577</v>
      </c>
      <c r="U31" s="163">
        <v>6.4215952287593403</v>
      </c>
      <c r="V31" s="163">
        <v>-0.346528701782917</v>
      </c>
      <c r="W31" s="163">
        <v>-6.3728577038888803</v>
      </c>
      <c r="X31" s="163">
        <v>2.80407996014574</v>
      </c>
      <c r="Y31" s="170">
        <v>2.4556022185162099</v>
      </c>
      <c r="Z31" s="163"/>
      <c r="AA31" s="171">
        <v>9.1821415279250402</v>
      </c>
      <c r="AB31" s="172">
        <v>1.37817999075203</v>
      </c>
      <c r="AC31" s="173">
        <v>5.2535812189087396</v>
      </c>
      <c r="AD31" s="163"/>
      <c r="AE31" s="174">
        <v>3.4622692152300001</v>
      </c>
      <c r="AG31" s="169">
        <v>53.8723233940364</v>
      </c>
      <c r="AH31" s="163">
        <v>63.493095857514497</v>
      </c>
      <c r="AI31" s="163">
        <v>72.373424054432604</v>
      </c>
      <c r="AJ31" s="163">
        <v>66.329797878727206</v>
      </c>
      <c r="AK31" s="163">
        <v>75.687250996015905</v>
      </c>
      <c r="AL31" s="170">
        <v>66.359764875239904</v>
      </c>
      <c r="AM31" s="163"/>
      <c r="AN31" s="171">
        <v>87.221115537848604</v>
      </c>
      <c r="AO31" s="172">
        <v>84.930278884462098</v>
      </c>
      <c r="AP31" s="173">
        <v>86.075697211155301</v>
      </c>
      <c r="AQ31" s="163"/>
      <c r="AR31" s="174">
        <v>72.007675188313101</v>
      </c>
      <c r="AS31" s="168"/>
      <c r="AT31" s="169">
        <v>4.5502343547923401</v>
      </c>
      <c r="AU31" s="163">
        <v>-0.89426013850594399</v>
      </c>
      <c r="AV31" s="163">
        <v>3.37098851297934</v>
      </c>
      <c r="AW31" s="163">
        <v>-6.4759884675131802</v>
      </c>
      <c r="AX31" s="163">
        <v>-1.44039411217405</v>
      </c>
      <c r="AY31" s="170">
        <v>-0.45730110225667697</v>
      </c>
      <c r="AZ31" s="163"/>
      <c r="BA31" s="171">
        <v>3.3473588392525002</v>
      </c>
      <c r="BB31" s="172">
        <v>-0.53521910443434395</v>
      </c>
      <c r="BC31" s="173">
        <v>1.394736431943</v>
      </c>
      <c r="BD31" s="163"/>
      <c r="BE31" s="174">
        <v>0.18827976093408599</v>
      </c>
    </row>
    <row r="32" spans="1:57" x14ac:dyDescent="0.25">
      <c r="A32" s="21" t="s">
        <v>49</v>
      </c>
      <c r="B32" t="s">
        <v>72</v>
      </c>
      <c r="C32" s="3"/>
      <c r="D32" s="24" t="s">
        <v>16</v>
      </c>
      <c r="E32" s="27" t="s">
        <v>17</v>
      </c>
      <c r="F32" s="3"/>
      <c r="G32" s="169">
        <v>51.775438596491199</v>
      </c>
      <c r="H32" s="163">
        <v>66.5824561403508</v>
      </c>
      <c r="I32" s="163">
        <v>69.529824561403501</v>
      </c>
      <c r="J32" s="163">
        <v>68.238596491227995</v>
      </c>
      <c r="K32" s="163">
        <v>62.792982456140301</v>
      </c>
      <c r="L32" s="170">
        <v>63.783859649122803</v>
      </c>
      <c r="M32" s="163"/>
      <c r="N32" s="171">
        <v>68.743859649122797</v>
      </c>
      <c r="O32" s="172">
        <v>66.414035087719199</v>
      </c>
      <c r="P32" s="173">
        <v>67.578947368420998</v>
      </c>
      <c r="Q32" s="163"/>
      <c r="R32" s="174">
        <v>64.868170426065106</v>
      </c>
      <c r="S32" s="168"/>
      <c r="T32" s="169">
        <v>17.9416863672182</v>
      </c>
      <c r="U32" s="163">
        <v>12.1065069063072</v>
      </c>
      <c r="V32" s="163">
        <v>4.0787098683237097</v>
      </c>
      <c r="W32" s="163">
        <v>1.25144495918817</v>
      </c>
      <c r="X32" s="163">
        <v>-9.0164584230934892</v>
      </c>
      <c r="Y32" s="170">
        <v>4.0627121270825199</v>
      </c>
      <c r="Z32" s="163"/>
      <c r="AA32" s="171">
        <v>-11.7443786982248</v>
      </c>
      <c r="AB32" s="172">
        <v>-5.8387858347386103</v>
      </c>
      <c r="AC32" s="173">
        <v>-8.9379945908043599</v>
      </c>
      <c r="AD32" s="163"/>
      <c r="AE32" s="174">
        <v>-0.17235200567119199</v>
      </c>
      <c r="AG32" s="169">
        <v>53.505263157894703</v>
      </c>
      <c r="AH32" s="163">
        <v>63.298245614034997</v>
      </c>
      <c r="AI32" s="163">
        <v>67.947368421052602</v>
      </c>
      <c r="AJ32" s="163">
        <v>67.561403508771903</v>
      </c>
      <c r="AK32" s="163">
        <v>65.428070175438506</v>
      </c>
      <c r="AL32" s="170">
        <v>63.548070175438497</v>
      </c>
      <c r="AM32" s="163"/>
      <c r="AN32" s="171">
        <v>70.042105263157794</v>
      </c>
      <c r="AO32" s="172">
        <v>67.736842105263094</v>
      </c>
      <c r="AP32" s="173">
        <v>68.8894736842105</v>
      </c>
      <c r="AQ32" s="163"/>
      <c r="AR32" s="174">
        <v>65.074185463659106</v>
      </c>
      <c r="AS32" s="168"/>
      <c r="AT32" s="169">
        <v>23.858601458601399</v>
      </c>
      <c r="AU32" s="163">
        <v>9.2913520201373707</v>
      </c>
      <c r="AV32" s="163">
        <v>6.0768429579909702</v>
      </c>
      <c r="AW32" s="163">
        <v>2.9167184586699801</v>
      </c>
      <c r="AX32" s="163">
        <v>4.8630483890143799</v>
      </c>
      <c r="AY32" s="170">
        <v>8.3685681047999498</v>
      </c>
      <c r="AZ32" s="163"/>
      <c r="BA32" s="171">
        <v>3.1295505433892101</v>
      </c>
      <c r="BB32" s="172">
        <v>5.99262913522925</v>
      </c>
      <c r="BC32" s="173">
        <v>4.5175487465181003</v>
      </c>
      <c r="BD32" s="163"/>
      <c r="BE32" s="174">
        <v>7.1752674248325201</v>
      </c>
    </row>
    <row r="33" spans="1:57" x14ac:dyDescent="0.25">
      <c r="A33" s="21" t="s">
        <v>50</v>
      </c>
      <c r="B33" s="3" t="str">
        <f t="shared" si="0"/>
        <v>Staunton &amp; Harrisonburg, VA</v>
      </c>
      <c r="C33" s="3"/>
      <c r="D33" s="24" t="s">
        <v>16</v>
      </c>
      <c r="E33" s="27" t="s">
        <v>17</v>
      </c>
      <c r="F33" s="3"/>
      <c r="G33" s="169">
        <v>46.079484425349001</v>
      </c>
      <c r="H33" s="163">
        <v>56.731113498030702</v>
      </c>
      <c r="I33" s="163">
        <v>56.6058002148227</v>
      </c>
      <c r="J33" s="163">
        <v>59.631220909416299</v>
      </c>
      <c r="K33" s="163">
        <v>61.528822055137802</v>
      </c>
      <c r="L33" s="170">
        <v>56.1152882205513</v>
      </c>
      <c r="M33" s="163"/>
      <c r="N33" s="171">
        <v>71.4643752237737</v>
      </c>
      <c r="O33" s="172">
        <v>68.403150733977796</v>
      </c>
      <c r="P33" s="173">
        <v>69.933762978875706</v>
      </c>
      <c r="Q33" s="163"/>
      <c r="R33" s="174">
        <v>60.063423865786902</v>
      </c>
      <c r="S33" s="168"/>
      <c r="T33" s="169">
        <v>15.4882589906415</v>
      </c>
      <c r="U33" s="163">
        <v>8.5257066711215899</v>
      </c>
      <c r="V33" s="163">
        <v>5.8917214068912402</v>
      </c>
      <c r="W33" s="163">
        <v>7.36298098929894</v>
      </c>
      <c r="X33" s="163">
        <v>5.9526693382735703</v>
      </c>
      <c r="Y33" s="170">
        <v>8.2079751349700398</v>
      </c>
      <c r="Z33" s="163"/>
      <c r="AA33" s="171">
        <v>7.8402994772299301</v>
      </c>
      <c r="AB33" s="172">
        <v>3.2486503278868799</v>
      </c>
      <c r="AC33" s="173">
        <v>5.5447836056073001</v>
      </c>
      <c r="AD33" s="163"/>
      <c r="AE33" s="174">
        <v>7.2903265226177698</v>
      </c>
      <c r="AG33" s="169">
        <v>46.034729681346199</v>
      </c>
      <c r="AH33" s="163">
        <v>57.3576799140708</v>
      </c>
      <c r="AI33" s="163">
        <v>60.821697099892504</v>
      </c>
      <c r="AJ33" s="163">
        <v>63.153419262441801</v>
      </c>
      <c r="AK33" s="163">
        <v>65.780522735409903</v>
      </c>
      <c r="AL33" s="170">
        <v>58.629609738632197</v>
      </c>
      <c r="AM33" s="163"/>
      <c r="AN33" s="171">
        <v>78.240243465807296</v>
      </c>
      <c r="AO33" s="172">
        <v>73.102398854278505</v>
      </c>
      <c r="AP33" s="173">
        <v>75.671321160042893</v>
      </c>
      <c r="AQ33" s="163"/>
      <c r="AR33" s="174">
        <v>63.498670144749603</v>
      </c>
      <c r="AS33" s="168"/>
      <c r="AT33" s="169">
        <v>10.9921979881853</v>
      </c>
      <c r="AU33" s="163">
        <v>11.258457538922</v>
      </c>
      <c r="AV33" s="163">
        <v>12.9646953619824</v>
      </c>
      <c r="AW33" s="163">
        <v>12.208077253138001</v>
      </c>
      <c r="AX33" s="163">
        <v>10.0310852995294</v>
      </c>
      <c r="AY33" s="170">
        <v>11.484259789588799</v>
      </c>
      <c r="AZ33" s="163"/>
      <c r="BA33" s="171">
        <v>8.9449476912593298</v>
      </c>
      <c r="BB33" s="172">
        <v>2.86679972170676</v>
      </c>
      <c r="BC33" s="173">
        <v>5.9218518134318598</v>
      </c>
      <c r="BD33" s="163"/>
      <c r="BE33" s="174">
        <v>9.5204365881223296</v>
      </c>
    </row>
    <row r="34" spans="1:57" x14ac:dyDescent="0.25">
      <c r="A34" s="21" t="s">
        <v>51</v>
      </c>
      <c r="B34" s="3" t="str">
        <f t="shared" si="0"/>
        <v>Blacksburg &amp; Wytheville, VA</v>
      </c>
      <c r="C34" s="3"/>
      <c r="D34" s="24" t="s">
        <v>16</v>
      </c>
      <c r="E34" s="27" t="s">
        <v>17</v>
      </c>
      <c r="F34" s="3"/>
      <c r="G34" s="169">
        <v>43.639259406729003</v>
      </c>
      <c r="H34" s="163">
        <v>50.428031057137098</v>
      </c>
      <c r="I34" s="163">
        <v>52.7174995022894</v>
      </c>
      <c r="J34" s="163">
        <v>57.734421660362301</v>
      </c>
      <c r="K34" s="163">
        <v>59.964164841728</v>
      </c>
      <c r="L34" s="170">
        <v>52.896675293649203</v>
      </c>
      <c r="M34" s="163"/>
      <c r="N34" s="171">
        <v>65.3195301612582</v>
      </c>
      <c r="O34" s="172">
        <v>65.817240692813002</v>
      </c>
      <c r="P34" s="173">
        <v>65.568385427035594</v>
      </c>
      <c r="Q34" s="163"/>
      <c r="R34" s="174">
        <v>56.517163903188099</v>
      </c>
      <c r="S34" s="168"/>
      <c r="T34" s="169">
        <v>0.64019100985640198</v>
      </c>
      <c r="U34" s="163">
        <v>-2.1559456036858502</v>
      </c>
      <c r="V34" s="163">
        <v>-2.12511926205373</v>
      </c>
      <c r="W34" s="163">
        <v>-1.4812237539095801</v>
      </c>
      <c r="X34" s="163">
        <v>5.3451402909588603</v>
      </c>
      <c r="Y34" s="170">
        <v>7.4280291507998406E-2</v>
      </c>
      <c r="Z34" s="163"/>
      <c r="AA34" s="171">
        <v>-5.0859187146371401</v>
      </c>
      <c r="AB34" s="172">
        <v>9.0432695458213797</v>
      </c>
      <c r="AC34" s="173">
        <v>1.51596515677008</v>
      </c>
      <c r="AD34" s="163"/>
      <c r="AE34" s="174">
        <v>0.54759912026832602</v>
      </c>
      <c r="AG34" s="169">
        <v>45.560422058530698</v>
      </c>
      <c r="AH34" s="163">
        <v>51.328887119251398</v>
      </c>
      <c r="AI34" s="163">
        <v>55.549472426836502</v>
      </c>
      <c r="AJ34" s="163">
        <v>58.6153693012144</v>
      </c>
      <c r="AK34" s="163">
        <v>58.510850089587798</v>
      </c>
      <c r="AL34" s="170">
        <v>53.913000199084202</v>
      </c>
      <c r="AM34" s="163"/>
      <c r="AN34" s="171">
        <v>68.549671511049098</v>
      </c>
      <c r="AO34" s="172">
        <v>66.752936492136101</v>
      </c>
      <c r="AP34" s="173">
        <v>67.651304001592607</v>
      </c>
      <c r="AQ34" s="163"/>
      <c r="AR34" s="174">
        <v>57.838229856943698</v>
      </c>
      <c r="AS34" s="168"/>
      <c r="AT34" s="169">
        <v>5.3460413973451297</v>
      </c>
      <c r="AU34" s="163">
        <v>-1.3300209488341199</v>
      </c>
      <c r="AV34" s="163">
        <v>2.39667763275876</v>
      </c>
      <c r="AW34" s="163">
        <v>2.6605078805690301</v>
      </c>
      <c r="AX34" s="163">
        <v>3.5045356132524499</v>
      </c>
      <c r="AY34" s="170">
        <v>2.43992394378688</v>
      </c>
      <c r="AZ34" s="163"/>
      <c r="BA34" s="171">
        <v>1.7579228065616399</v>
      </c>
      <c r="BB34" s="172">
        <v>1.2407586755061999</v>
      </c>
      <c r="BC34" s="173">
        <v>1.50211587530427</v>
      </c>
      <c r="BD34" s="163"/>
      <c r="BE34" s="174">
        <v>2.1245960745350398</v>
      </c>
    </row>
    <row r="35" spans="1:57" x14ac:dyDescent="0.25">
      <c r="A35" s="21" t="s">
        <v>52</v>
      </c>
      <c r="B35" s="3" t="str">
        <f t="shared" si="0"/>
        <v>Lynchburg, VA</v>
      </c>
      <c r="C35" s="3"/>
      <c r="D35" s="24" t="s">
        <v>16</v>
      </c>
      <c r="E35" s="27" t="s">
        <v>17</v>
      </c>
      <c r="F35" s="3"/>
      <c r="G35" s="169">
        <v>42.210904733373198</v>
      </c>
      <c r="H35" s="163">
        <v>61.054523666866302</v>
      </c>
      <c r="I35" s="163">
        <v>67.465548232474504</v>
      </c>
      <c r="J35" s="163">
        <v>65.368484122228807</v>
      </c>
      <c r="K35" s="163">
        <v>65.278609946075406</v>
      </c>
      <c r="L35" s="170">
        <v>60.2756141402037</v>
      </c>
      <c r="M35" s="163"/>
      <c r="N35" s="171">
        <v>78.789694427800995</v>
      </c>
      <c r="O35" s="172">
        <v>71.899340922708205</v>
      </c>
      <c r="P35" s="173">
        <v>75.344517675254593</v>
      </c>
      <c r="Q35" s="163"/>
      <c r="R35" s="174">
        <v>64.581015150218207</v>
      </c>
      <c r="S35" s="168"/>
      <c r="T35" s="169">
        <v>7.7802771567215601</v>
      </c>
      <c r="U35" s="163">
        <v>13.232819548641</v>
      </c>
      <c r="V35" s="163">
        <v>5.0576488273047602</v>
      </c>
      <c r="W35" s="163">
        <v>2.1616023281691299</v>
      </c>
      <c r="X35" s="163">
        <v>5.6431942026724702</v>
      </c>
      <c r="Y35" s="170">
        <v>6.4228068805348997</v>
      </c>
      <c r="Z35" s="163"/>
      <c r="AA35" s="171">
        <v>-2.6767869356254601</v>
      </c>
      <c r="AB35" s="172">
        <v>-7.0604029506387</v>
      </c>
      <c r="AC35" s="173">
        <v>-4.8188194725997899</v>
      </c>
      <c r="AD35" s="163"/>
      <c r="AE35" s="174">
        <v>2.3520319744509002</v>
      </c>
      <c r="AG35" s="169">
        <v>39.050329538645798</v>
      </c>
      <c r="AH35" s="163">
        <v>55.1378070701018</v>
      </c>
      <c r="AI35" s="163">
        <v>61.930796884361797</v>
      </c>
      <c r="AJ35" s="163">
        <v>60.298082684241997</v>
      </c>
      <c r="AK35" s="163">
        <v>57.968843618933398</v>
      </c>
      <c r="AL35" s="170">
        <v>54.877171959256998</v>
      </c>
      <c r="AM35" s="163"/>
      <c r="AN35" s="171">
        <v>70.334032354703396</v>
      </c>
      <c r="AO35" s="172">
        <v>66.911324146195298</v>
      </c>
      <c r="AP35" s="173">
        <v>68.622678250449297</v>
      </c>
      <c r="AQ35" s="163"/>
      <c r="AR35" s="174">
        <v>58.804459471026199</v>
      </c>
      <c r="AS35" s="168"/>
      <c r="AT35" s="169">
        <v>-6.2676834611952703</v>
      </c>
      <c r="AU35" s="163">
        <v>-8.1013006793690998</v>
      </c>
      <c r="AV35" s="163">
        <v>-8.7069752963275207</v>
      </c>
      <c r="AW35" s="163">
        <v>-9.8639045982117395</v>
      </c>
      <c r="AX35" s="163">
        <v>-7.3791117820985397</v>
      </c>
      <c r="AY35" s="170">
        <v>-8.2331813861251604</v>
      </c>
      <c r="AZ35" s="163"/>
      <c r="BA35" s="171">
        <v>-2.03715519195906</v>
      </c>
      <c r="BB35" s="172">
        <v>-4.1635828456306099</v>
      </c>
      <c r="BC35" s="173">
        <v>-3.08551580418992</v>
      </c>
      <c r="BD35" s="163"/>
      <c r="BE35" s="174">
        <v>-6.5831715626888299</v>
      </c>
    </row>
    <row r="36" spans="1:57" x14ac:dyDescent="0.25">
      <c r="A36" s="21" t="s">
        <v>73</v>
      </c>
      <c r="B36" s="3" t="str">
        <f t="shared" si="0"/>
        <v>Central Virginia</v>
      </c>
      <c r="C36" s="3"/>
      <c r="D36" s="24" t="s">
        <v>16</v>
      </c>
      <c r="E36" s="27" t="s">
        <v>17</v>
      </c>
      <c r="F36" s="3"/>
      <c r="G36" s="169">
        <v>50.821471027524602</v>
      </c>
      <c r="H36" s="163">
        <v>64.275916725089104</v>
      </c>
      <c r="I36" s="163">
        <v>71.024476483677205</v>
      </c>
      <c r="J36" s="163">
        <v>70.481909348614593</v>
      </c>
      <c r="K36" s="163">
        <v>67.436013933060707</v>
      </c>
      <c r="L36" s="170">
        <v>64.811285716895</v>
      </c>
      <c r="M36" s="163"/>
      <c r="N36" s="171">
        <v>73.166742389822801</v>
      </c>
      <c r="O36" s="172">
        <v>73.527184613054601</v>
      </c>
      <c r="P36" s="173">
        <v>73.346963501438694</v>
      </c>
      <c r="Q36" s="163"/>
      <c r="R36" s="174">
        <v>67.258862306913898</v>
      </c>
      <c r="S36" s="168"/>
      <c r="T36" s="169">
        <v>11.3482620326914</v>
      </c>
      <c r="U36" s="163">
        <v>10.2527995968416</v>
      </c>
      <c r="V36" s="163">
        <v>10.077438590741099</v>
      </c>
      <c r="W36" s="163">
        <v>10.3971899032829</v>
      </c>
      <c r="X36" s="163">
        <v>11.5617635158879</v>
      </c>
      <c r="Y36" s="170">
        <v>10.7001299533464</v>
      </c>
      <c r="Z36" s="163"/>
      <c r="AA36" s="171">
        <v>3.5349021106475398</v>
      </c>
      <c r="AB36" s="172">
        <v>-3.4495797453714698</v>
      </c>
      <c r="AC36" s="173">
        <v>-8.7813885891834101E-2</v>
      </c>
      <c r="AD36" s="163"/>
      <c r="AE36" s="174">
        <v>7.1195700171430101</v>
      </c>
      <c r="AG36" s="169">
        <v>48.757887036303202</v>
      </c>
      <c r="AH36" s="163">
        <v>62.975127259426301</v>
      </c>
      <c r="AI36" s="163">
        <v>69.589569299234896</v>
      </c>
      <c r="AJ36" s="163">
        <v>68.087603255402797</v>
      </c>
      <c r="AK36" s="163">
        <v>66.939042575854401</v>
      </c>
      <c r="AL36" s="170">
        <v>63.271008672228703</v>
      </c>
      <c r="AM36" s="163"/>
      <c r="AN36" s="171">
        <v>75.044888767156607</v>
      </c>
      <c r="AO36" s="172">
        <v>73.921908761678594</v>
      </c>
      <c r="AP36" s="173">
        <v>74.483398764417601</v>
      </c>
      <c r="AQ36" s="163"/>
      <c r="AR36" s="174">
        <v>66.477448271360501</v>
      </c>
      <c r="AS36" s="168"/>
      <c r="AT36" s="169">
        <v>3.4888357248408099</v>
      </c>
      <c r="AU36" s="163">
        <v>3.1348038526528401</v>
      </c>
      <c r="AV36" s="163">
        <v>2.9555339892671602</v>
      </c>
      <c r="AW36" s="163">
        <v>1.3900719392020999</v>
      </c>
      <c r="AX36" s="163">
        <v>2.3668528354716099</v>
      </c>
      <c r="AY36" s="170">
        <v>2.61077119185396</v>
      </c>
      <c r="AZ36" s="163"/>
      <c r="BA36" s="171">
        <v>2.2473209436658901</v>
      </c>
      <c r="BB36" s="172">
        <v>-2.8205301640448899</v>
      </c>
      <c r="BC36" s="173">
        <v>-0.33190373422126501</v>
      </c>
      <c r="BD36" s="163"/>
      <c r="BE36" s="174">
        <v>1.65618371701475</v>
      </c>
    </row>
    <row r="37" spans="1:57" x14ac:dyDescent="0.25">
      <c r="A37" s="21" t="s">
        <v>74</v>
      </c>
      <c r="B37" s="3" t="str">
        <f t="shared" si="0"/>
        <v>Chesapeake Bay</v>
      </c>
      <c r="C37" s="3"/>
      <c r="D37" s="24" t="s">
        <v>16</v>
      </c>
      <c r="E37" s="27" t="s">
        <v>17</v>
      </c>
      <c r="F37" s="3"/>
      <c r="G37" s="169">
        <v>49.8827208756841</v>
      </c>
      <c r="H37" s="163">
        <v>62.783424550429999</v>
      </c>
      <c r="I37" s="163">
        <v>67.787333854573802</v>
      </c>
      <c r="J37" s="163">
        <v>63.487099296325198</v>
      </c>
      <c r="K37" s="163">
        <v>62.861610633307201</v>
      </c>
      <c r="L37" s="170">
        <v>61.360437842064101</v>
      </c>
      <c r="M37" s="163"/>
      <c r="N37" s="171">
        <v>62.783424550429999</v>
      </c>
      <c r="O37" s="172">
        <v>63.487099296325198</v>
      </c>
      <c r="P37" s="173">
        <v>63.135261923377598</v>
      </c>
      <c r="Q37" s="163"/>
      <c r="R37" s="174">
        <v>61.867530436725097</v>
      </c>
      <c r="S37" s="168"/>
      <c r="T37" s="169">
        <v>16.636197440585001</v>
      </c>
      <c r="U37" s="163">
        <v>1.2610340479192901</v>
      </c>
      <c r="V37" s="163">
        <v>3.70813397129186</v>
      </c>
      <c r="W37" s="163">
        <v>-2.8708133971291798</v>
      </c>
      <c r="X37" s="163">
        <v>6.6312997347480103</v>
      </c>
      <c r="Y37" s="170">
        <v>4.1954328199681301</v>
      </c>
      <c r="Z37" s="163"/>
      <c r="AA37" s="171">
        <v>1.38888888888888</v>
      </c>
      <c r="AB37" s="172">
        <v>0.99502487562189001</v>
      </c>
      <c r="AC37" s="173">
        <v>1.19047619047619</v>
      </c>
      <c r="AD37" s="163"/>
      <c r="AE37" s="174">
        <v>3.30100708690787</v>
      </c>
      <c r="AG37" s="169">
        <v>47.028928850664499</v>
      </c>
      <c r="AH37" s="163">
        <v>60.652853792024999</v>
      </c>
      <c r="AI37" s="163">
        <v>66.731821735731003</v>
      </c>
      <c r="AJ37" s="163">
        <v>64.288506645816994</v>
      </c>
      <c r="AK37" s="163">
        <v>60.789679437060201</v>
      </c>
      <c r="AL37" s="170">
        <v>59.8983580922595</v>
      </c>
      <c r="AM37" s="163"/>
      <c r="AN37" s="171">
        <v>64.249413604378404</v>
      </c>
      <c r="AO37" s="172">
        <v>65.187646598905303</v>
      </c>
      <c r="AP37" s="173">
        <v>64.718530101641903</v>
      </c>
      <c r="AQ37" s="163"/>
      <c r="AR37" s="174">
        <v>61.275550094940201</v>
      </c>
      <c r="AS37" s="168"/>
      <c r="AT37" s="169">
        <v>-2.0358306188925002</v>
      </c>
      <c r="AU37" s="163">
        <v>-7.3731343283581996</v>
      </c>
      <c r="AV37" s="163">
        <v>-3.7496475895122598</v>
      </c>
      <c r="AW37" s="163">
        <v>-6.6420664206642002</v>
      </c>
      <c r="AX37" s="163">
        <v>-6.63464425097568</v>
      </c>
      <c r="AY37" s="170">
        <v>-5.4606034429567396</v>
      </c>
      <c r="AZ37" s="163"/>
      <c r="BA37" s="171">
        <v>-6.0857142857142801</v>
      </c>
      <c r="BB37" s="172">
        <v>-5.4169030062393597</v>
      </c>
      <c r="BC37" s="173">
        <v>-5.7500711642470801</v>
      </c>
      <c r="BD37" s="163"/>
      <c r="BE37" s="174">
        <v>-5.5481427280161801</v>
      </c>
    </row>
    <row r="38" spans="1:57" x14ac:dyDescent="0.25">
      <c r="A38" s="21" t="s">
        <v>75</v>
      </c>
      <c r="B38" s="3" t="str">
        <f t="shared" si="0"/>
        <v>Coastal Virginia - Eastern Shore</v>
      </c>
      <c r="C38" s="3"/>
      <c r="D38" s="24" t="s">
        <v>16</v>
      </c>
      <c r="E38" s="27" t="s">
        <v>17</v>
      </c>
      <c r="F38" s="3"/>
      <c r="G38" s="169">
        <v>42.342342342342299</v>
      </c>
      <c r="H38" s="163">
        <v>54.539154539154502</v>
      </c>
      <c r="I38" s="163">
        <v>56.410256410256402</v>
      </c>
      <c r="J38" s="163">
        <v>57.934857934857902</v>
      </c>
      <c r="K38" s="163">
        <v>54.4398907103825</v>
      </c>
      <c r="L38" s="170">
        <v>53.1370923161967</v>
      </c>
      <c r="M38" s="163"/>
      <c r="N38" s="171">
        <v>68.510928961748604</v>
      </c>
      <c r="O38" s="172">
        <v>67.964480874316905</v>
      </c>
      <c r="P38" s="173">
        <v>68.237704918032705</v>
      </c>
      <c r="Q38" s="163"/>
      <c r="R38" s="174">
        <v>57.487209759937002</v>
      </c>
      <c r="S38" s="168"/>
      <c r="T38" s="169">
        <v>-2.7409227409227399</v>
      </c>
      <c r="U38" s="163">
        <v>5.3265710590551301</v>
      </c>
      <c r="V38" s="163">
        <v>0.13811325286735099</v>
      </c>
      <c r="W38" s="163">
        <v>5.7551979167181004</v>
      </c>
      <c r="X38" s="163">
        <v>-2.7045209048163601</v>
      </c>
      <c r="Y38" s="170">
        <v>1.22742255287477</v>
      </c>
      <c r="Z38" s="163"/>
      <c r="AA38" s="171">
        <v>-1.5875721362545301</v>
      </c>
      <c r="AB38" s="172">
        <v>-2.4636721719653201</v>
      </c>
      <c r="AC38" s="173">
        <v>-2.0258267547721598</v>
      </c>
      <c r="AD38" s="163"/>
      <c r="AE38" s="174">
        <v>0.111233408057066</v>
      </c>
      <c r="AG38" s="169">
        <v>38.409563409563397</v>
      </c>
      <c r="AH38" s="163">
        <v>51.143451143451102</v>
      </c>
      <c r="AI38" s="163">
        <v>54.6257796257796</v>
      </c>
      <c r="AJ38" s="163">
        <v>56.1677061677061</v>
      </c>
      <c r="AK38" s="163">
        <v>55.3081305023303</v>
      </c>
      <c r="AL38" s="170">
        <v>51.133963505418699</v>
      </c>
      <c r="AM38" s="163"/>
      <c r="AN38" s="171">
        <v>67.080959779043596</v>
      </c>
      <c r="AO38" s="172">
        <v>63.404108406697702</v>
      </c>
      <c r="AP38" s="173">
        <v>65.242534092870699</v>
      </c>
      <c r="AQ38" s="163"/>
      <c r="AR38" s="174">
        <v>55.173351125608498</v>
      </c>
      <c r="AS38" s="168"/>
      <c r="AT38" s="169">
        <v>-8.9817926863647806</v>
      </c>
      <c r="AU38" s="163">
        <v>-1.4822465902516699</v>
      </c>
      <c r="AV38" s="163">
        <v>-0.61484318910061397</v>
      </c>
      <c r="AW38" s="163">
        <v>2.7293333424983501</v>
      </c>
      <c r="AX38" s="163">
        <v>3.2045305448268802</v>
      </c>
      <c r="AY38" s="170">
        <v>-0.65719222219572404</v>
      </c>
      <c r="AZ38" s="163"/>
      <c r="BA38" s="171">
        <v>3.4433959086367798</v>
      </c>
      <c r="BB38" s="172">
        <v>-3.8589584712793998</v>
      </c>
      <c r="BC38" s="173">
        <v>-0.23851741296186801</v>
      </c>
      <c r="BD38" s="163"/>
      <c r="BE38" s="174">
        <v>-0.51159663906467101</v>
      </c>
    </row>
    <row r="39" spans="1:57" x14ac:dyDescent="0.25">
      <c r="A39" s="21" t="s">
        <v>76</v>
      </c>
      <c r="B39" s="3" t="str">
        <f t="shared" si="0"/>
        <v>Coastal Virginia - Hampton Roads</v>
      </c>
      <c r="C39" s="3"/>
      <c r="D39" s="24" t="s">
        <v>16</v>
      </c>
      <c r="E39" s="27" t="s">
        <v>17</v>
      </c>
      <c r="F39" s="3"/>
      <c r="G39" s="169">
        <v>52.376693074367402</v>
      </c>
      <c r="H39" s="163">
        <v>59.736774853053902</v>
      </c>
      <c r="I39" s="163">
        <v>63.5241502683363</v>
      </c>
      <c r="J39" s="163">
        <v>62.984922054689399</v>
      </c>
      <c r="K39" s="163">
        <v>63.994284402030999</v>
      </c>
      <c r="L39" s="170">
        <v>60.524446760784997</v>
      </c>
      <c r="M39" s="163"/>
      <c r="N39" s="171">
        <v>79.010487101630403</v>
      </c>
      <c r="O39" s="172">
        <v>81.753463805465501</v>
      </c>
      <c r="P39" s="173">
        <v>80.381975453547994</v>
      </c>
      <c r="Q39" s="163"/>
      <c r="R39" s="174">
        <v>66.203077057786899</v>
      </c>
      <c r="S39" s="168"/>
      <c r="T39" s="169">
        <v>10.2288232778701</v>
      </c>
      <c r="U39" s="163">
        <v>8.8823779598879202</v>
      </c>
      <c r="V39" s="163">
        <v>6.8498817479427698</v>
      </c>
      <c r="W39" s="163">
        <v>3.3205762483108199</v>
      </c>
      <c r="X39" s="163">
        <v>2.5669017299644001</v>
      </c>
      <c r="Y39" s="170">
        <v>6.1143250798244599</v>
      </c>
      <c r="Z39" s="163"/>
      <c r="AA39" s="171">
        <v>0.69458238963549701</v>
      </c>
      <c r="AB39" s="172">
        <v>4.9544977848565201</v>
      </c>
      <c r="AC39" s="173">
        <v>2.81675798572119</v>
      </c>
      <c r="AD39" s="163"/>
      <c r="AE39" s="174">
        <v>4.95459883065379</v>
      </c>
      <c r="AG39" s="169">
        <v>51.040122668029603</v>
      </c>
      <c r="AH39" s="163">
        <v>58.950932788141998</v>
      </c>
      <c r="AI39" s="163">
        <v>63.289036544850397</v>
      </c>
      <c r="AJ39" s="163">
        <v>64.502938921543503</v>
      </c>
      <c r="AK39" s="163">
        <v>65.596719908545694</v>
      </c>
      <c r="AL39" s="170">
        <v>60.6763336872541</v>
      </c>
      <c r="AM39" s="163"/>
      <c r="AN39" s="171">
        <v>76.210395897330997</v>
      </c>
      <c r="AO39" s="172">
        <v>76.516307853443195</v>
      </c>
      <c r="AP39" s="173">
        <v>76.363351875387096</v>
      </c>
      <c r="AQ39" s="163"/>
      <c r="AR39" s="174">
        <v>65.159336863708802</v>
      </c>
      <c r="AS39" s="168"/>
      <c r="AT39" s="169">
        <v>2.02143958760991</v>
      </c>
      <c r="AU39" s="163">
        <v>4.32031468074105</v>
      </c>
      <c r="AV39" s="163">
        <v>4.2542771278018803</v>
      </c>
      <c r="AW39" s="163">
        <v>3.7934011089908002</v>
      </c>
      <c r="AX39" s="163">
        <v>1.7552043248324101</v>
      </c>
      <c r="AY39" s="170">
        <v>3.2417816550049299</v>
      </c>
      <c r="AZ39" s="163"/>
      <c r="BA39" s="171">
        <v>1.48560135270975</v>
      </c>
      <c r="BB39" s="172">
        <v>0.55258810460402197</v>
      </c>
      <c r="BC39" s="173">
        <v>1.01600601369052</v>
      </c>
      <c r="BD39" s="163"/>
      <c r="BE39" s="174">
        <v>2.48721318371333</v>
      </c>
    </row>
    <row r="40" spans="1:57" x14ac:dyDescent="0.25">
      <c r="A40" s="20" t="s">
        <v>77</v>
      </c>
      <c r="B40" s="3" t="str">
        <f t="shared" si="0"/>
        <v>Northern Virginia</v>
      </c>
      <c r="C40" s="3"/>
      <c r="D40" s="24" t="s">
        <v>16</v>
      </c>
      <c r="E40" s="27" t="s">
        <v>17</v>
      </c>
      <c r="F40" s="3"/>
      <c r="G40" s="169">
        <v>58.379567809520204</v>
      </c>
      <c r="H40" s="163">
        <v>74.356322055255603</v>
      </c>
      <c r="I40" s="163">
        <v>81.755092061461994</v>
      </c>
      <c r="J40" s="163">
        <v>81.787064377198007</v>
      </c>
      <c r="K40" s="163">
        <v>74.508660736115502</v>
      </c>
      <c r="L40" s="170">
        <v>74.157341407910295</v>
      </c>
      <c r="M40" s="163"/>
      <c r="N40" s="171">
        <v>69.374282973801499</v>
      </c>
      <c r="O40" s="172">
        <v>73.839122830114107</v>
      </c>
      <c r="P40" s="173">
        <v>71.606702901957803</v>
      </c>
      <c r="Q40" s="163"/>
      <c r="R40" s="174">
        <v>73.428587549066705</v>
      </c>
      <c r="S40" s="168"/>
      <c r="T40" s="169">
        <v>2.9571449145451498</v>
      </c>
      <c r="U40" s="163">
        <v>0.983415349445244</v>
      </c>
      <c r="V40" s="163">
        <v>0.116124040163084</v>
      </c>
      <c r="W40" s="163">
        <v>-0.548960799705142</v>
      </c>
      <c r="X40" s="163">
        <v>2.6875912944048999</v>
      </c>
      <c r="Y40" s="170">
        <v>1.0821500645516</v>
      </c>
      <c r="Z40" s="163"/>
      <c r="AA40" s="171">
        <v>1.5719537333642299</v>
      </c>
      <c r="AB40" s="172">
        <v>4.9673804937897303</v>
      </c>
      <c r="AC40" s="173">
        <v>3.2946983256273898</v>
      </c>
      <c r="AD40" s="163"/>
      <c r="AE40" s="174">
        <v>1.6911792037658</v>
      </c>
      <c r="AG40" s="169">
        <v>55.077015666434697</v>
      </c>
      <c r="AH40" s="163">
        <v>70.353200052660199</v>
      </c>
      <c r="AI40" s="163">
        <v>78.887927629722896</v>
      </c>
      <c r="AJ40" s="163">
        <v>79.118786556581497</v>
      </c>
      <c r="AK40" s="163">
        <v>71.638675217693802</v>
      </c>
      <c r="AL40" s="170">
        <v>71.015121024618594</v>
      </c>
      <c r="AM40" s="163"/>
      <c r="AN40" s="171">
        <v>70.971018036147498</v>
      </c>
      <c r="AO40" s="172">
        <v>71.838032009930203</v>
      </c>
      <c r="AP40" s="173">
        <v>71.404525023038801</v>
      </c>
      <c r="AQ40" s="163"/>
      <c r="AR40" s="174">
        <v>71.1263793098815</v>
      </c>
      <c r="AS40" s="168"/>
      <c r="AT40" s="169">
        <v>-4.51559496065458</v>
      </c>
      <c r="AU40" s="163">
        <v>-7.5687744573927702</v>
      </c>
      <c r="AV40" s="163">
        <v>-6.7664237292114198</v>
      </c>
      <c r="AW40" s="163">
        <v>-7.5058400451318796</v>
      </c>
      <c r="AX40" s="163">
        <v>-7.5176115084777599</v>
      </c>
      <c r="AY40" s="170">
        <v>-6.9064915748948499</v>
      </c>
      <c r="AZ40" s="163"/>
      <c r="BA40" s="171">
        <v>-4.8104702546527696</v>
      </c>
      <c r="BB40" s="172">
        <v>-5.36897139173099</v>
      </c>
      <c r="BC40" s="173">
        <v>-5.0922377753313599</v>
      </c>
      <c r="BD40" s="163"/>
      <c r="BE40" s="174">
        <v>-6.3931182027352804</v>
      </c>
    </row>
    <row r="41" spans="1:57" x14ac:dyDescent="0.25">
      <c r="A41" s="22" t="s">
        <v>78</v>
      </c>
      <c r="B41" s="3" t="str">
        <f t="shared" si="0"/>
        <v>Shenandoah Valley</v>
      </c>
      <c r="C41" s="3"/>
      <c r="D41" s="25" t="s">
        <v>16</v>
      </c>
      <c r="E41" s="28" t="s">
        <v>17</v>
      </c>
      <c r="F41" s="3"/>
      <c r="G41" s="175">
        <v>46.063873911240101</v>
      </c>
      <c r="H41" s="176">
        <v>54.591455827457402</v>
      </c>
      <c r="I41" s="176">
        <v>54.549979261717098</v>
      </c>
      <c r="J41" s="176">
        <v>57.793446702612997</v>
      </c>
      <c r="K41" s="176">
        <v>60.681369321922297</v>
      </c>
      <c r="L41" s="177">
        <v>54.745577419996003</v>
      </c>
      <c r="M41" s="163"/>
      <c r="N41" s="178">
        <v>72.802830809743199</v>
      </c>
      <c r="O41" s="179">
        <v>71.066491112573999</v>
      </c>
      <c r="P41" s="180">
        <v>71.934660961158599</v>
      </c>
      <c r="Q41" s="163"/>
      <c r="R41" s="181">
        <v>59.679247956918097</v>
      </c>
      <c r="S41" s="168"/>
      <c r="T41" s="175">
        <v>6.42373788212387</v>
      </c>
      <c r="U41" s="176">
        <v>3.83165432479265</v>
      </c>
      <c r="V41" s="176">
        <v>8.1782906581831794E-2</v>
      </c>
      <c r="W41" s="176">
        <v>0.16866182838980001</v>
      </c>
      <c r="X41" s="176">
        <v>-1.6669867915953001</v>
      </c>
      <c r="Y41" s="177">
        <v>1.45634358815158</v>
      </c>
      <c r="Z41" s="163"/>
      <c r="AA41" s="178">
        <v>2.6732788191677299</v>
      </c>
      <c r="AB41" s="179">
        <v>2.6620042932093</v>
      </c>
      <c r="AC41" s="180">
        <v>2.6677092820797799</v>
      </c>
      <c r="AD41" s="163"/>
      <c r="AE41" s="181">
        <v>1.9008898878837399</v>
      </c>
      <c r="AG41" s="175">
        <v>44.359187059311402</v>
      </c>
      <c r="AH41" s="176">
        <v>54.232683533803403</v>
      </c>
      <c r="AI41" s="176">
        <v>57.930319369556202</v>
      </c>
      <c r="AJ41" s="176">
        <v>60.118208212360003</v>
      </c>
      <c r="AK41" s="176">
        <v>62.009230705548703</v>
      </c>
      <c r="AL41" s="177">
        <v>55.7324510669701</v>
      </c>
      <c r="AM41" s="163"/>
      <c r="AN41" s="178">
        <v>75.319245814102601</v>
      </c>
      <c r="AO41" s="179">
        <v>71.254423908769098</v>
      </c>
      <c r="AP41" s="180">
        <v>73.286834861435906</v>
      </c>
      <c r="AQ41" s="163"/>
      <c r="AR41" s="181">
        <v>60.753749655893003</v>
      </c>
      <c r="AS41" s="40"/>
      <c r="AT41" s="175">
        <v>1.29651744377222</v>
      </c>
      <c r="AU41" s="176">
        <v>2.44855723915963</v>
      </c>
      <c r="AV41" s="176">
        <v>2.4609586985616199</v>
      </c>
      <c r="AW41" s="176">
        <v>3.1747389813009801</v>
      </c>
      <c r="AX41" s="176">
        <v>1.3079398083226199</v>
      </c>
      <c r="AY41" s="177">
        <v>2.1598018620009101</v>
      </c>
      <c r="AZ41" s="163"/>
      <c r="BA41" s="178">
        <v>3.6669186811366101</v>
      </c>
      <c r="BB41" s="179">
        <v>-1.2589324051114901</v>
      </c>
      <c r="BC41" s="180">
        <v>1.2123629566943701</v>
      </c>
      <c r="BD41" s="163"/>
      <c r="BE41" s="181">
        <v>1.8311514395184201</v>
      </c>
    </row>
    <row r="42" spans="1:57" ht="13" x14ac:dyDescent="0.3">
      <c r="A42" s="19" t="s">
        <v>79</v>
      </c>
      <c r="B42" s="3" t="str">
        <f t="shared" si="0"/>
        <v>Southern Virginia</v>
      </c>
      <c r="C42" s="9"/>
      <c r="D42" s="23" t="s">
        <v>16</v>
      </c>
      <c r="E42" s="26" t="s">
        <v>17</v>
      </c>
      <c r="F42" s="3"/>
      <c r="G42" s="160">
        <v>48.612036420164301</v>
      </c>
      <c r="H42" s="161">
        <v>65.356429047301702</v>
      </c>
      <c r="I42" s="161">
        <v>69.7090828336664</v>
      </c>
      <c r="J42" s="161">
        <v>68.665334221630005</v>
      </c>
      <c r="K42" s="161">
        <v>63.5798356651121</v>
      </c>
      <c r="L42" s="162">
        <v>63.184543637574897</v>
      </c>
      <c r="M42" s="163"/>
      <c r="N42" s="164">
        <v>65.267599378192301</v>
      </c>
      <c r="O42" s="165">
        <v>68.554297135243104</v>
      </c>
      <c r="P42" s="166">
        <v>66.910948256717703</v>
      </c>
      <c r="Q42" s="163"/>
      <c r="R42" s="167">
        <v>64.249230671615706</v>
      </c>
      <c r="S42" s="168"/>
      <c r="T42" s="160">
        <v>3.6472848598098402</v>
      </c>
      <c r="U42" s="161">
        <v>5.2223687609620697</v>
      </c>
      <c r="V42" s="161">
        <v>8.1036377398685993</v>
      </c>
      <c r="W42" s="161">
        <v>2.70868110398311</v>
      </c>
      <c r="X42" s="161">
        <v>2.40079392566266</v>
      </c>
      <c r="Y42" s="162">
        <v>4.4575271251433097</v>
      </c>
      <c r="Z42" s="163"/>
      <c r="AA42" s="164">
        <v>-9.4627244053730806</v>
      </c>
      <c r="AB42" s="165">
        <v>-4.3741631315861396</v>
      </c>
      <c r="AC42" s="166">
        <v>-6.9255054453493496</v>
      </c>
      <c r="AD42" s="163"/>
      <c r="AE42" s="167">
        <v>0.78973426416863601</v>
      </c>
      <c r="AF42" s="29"/>
      <c r="AG42" s="160">
        <v>46.041527870308599</v>
      </c>
      <c r="AH42" s="161">
        <v>60.937153009105003</v>
      </c>
      <c r="AI42" s="161">
        <v>66.061514545858302</v>
      </c>
      <c r="AJ42" s="161">
        <v>65.134354874528</v>
      </c>
      <c r="AK42" s="161">
        <v>60.681767710415201</v>
      </c>
      <c r="AL42" s="162">
        <v>59.771263602043</v>
      </c>
      <c r="AM42" s="163"/>
      <c r="AN42" s="164">
        <v>66.411281367976898</v>
      </c>
      <c r="AO42" s="165">
        <v>67.649344881190302</v>
      </c>
      <c r="AP42" s="166">
        <v>67.0303131245836</v>
      </c>
      <c r="AQ42" s="163"/>
      <c r="AR42" s="167">
        <v>61.845277751340298</v>
      </c>
      <c r="AS42" s="168"/>
      <c r="AT42" s="160">
        <v>-4.5214025909626399</v>
      </c>
      <c r="AU42" s="161">
        <v>-0.79592172779689396</v>
      </c>
      <c r="AV42" s="161">
        <v>2.5684016274647501</v>
      </c>
      <c r="AW42" s="161">
        <v>5.31332427619845E-2</v>
      </c>
      <c r="AX42" s="161">
        <v>-0.18174323916629501</v>
      </c>
      <c r="AY42" s="162">
        <v>-0.36368572530236798</v>
      </c>
      <c r="AZ42" s="163"/>
      <c r="BA42" s="164">
        <v>3.0781800612255699E-2</v>
      </c>
      <c r="BB42" s="165">
        <v>-1.8606473032961801</v>
      </c>
      <c r="BC42" s="166">
        <v>-0.93269130119218202</v>
      </c>
      <c r="BD42" s="163"/>
      <c r="BE42" s="167">
        <v>-0.54058608359336502</v>
      </c>
    </row>
    <row r="43" spans="1:57" x14ac:dyDescent="0.25">
      <c r="A43" s="20" t="s">
        <v>80</v>
      </c>
      <c r="B43" s="3" t="str">
        <f t="shared" si="0"/>
        <v>Southwest Virginia - Blue Ridge Highlands</v>
      </c>
      <c r="C43" s="10"/>
      <c r="D43" s="24" t="s">
        <v>16</v>
      </c>
      <c r="E43" s="27" t="s">
        <v>17</v>
      </c>
      <c r="F43" s="3"/>
      <c r="G43" s="169">
        <v>47.483240540847603</v>
      </c>
      <c r="H43" s="163">
        <v>54.130212475854997</v>
      </c>
      <c r="I43" s="163">
        <v>55.902738325190299</v>
      </c>
      <c r="J43" s="163">
        <v>59.811385069878398</v>
      </c>
      <c r="K43" s="163">
        <v>60.629473923417699</v>
      </c>
      <c r="L43" s="170">
        <v>55.591410067037799</v>
      </c>
      <c r="M43" s="163"/>
      <c r="N43" s="171">
        <v>66.276559481877001</v>
      </c>
      <c r="O43" s="172">
        <v>66.390182933757501</v>
      </c>
      <c r="P43" s="173">
        <v>66.333371207817194</v>
      </c>
      <c r="Q43" s="163"/>
      <c r="R43" s="174">
        <v>58.660541821546197</v>
      </c>
      <c r="S43" s="168"/>
      <c r="T43" s="169">
        <v>9.2226491874881305</v>
      </c>
      <c r="U43" s="163">
        <v>2.73741148681518</v>
      </c>
      <c r="V43" s="163">
        <v>-1.4207586874531</v>
      </c>
      <c r="W43" s="163">
        <v>-1.1028322196737099</v>
      </c>
      <c r="X43" s="163">
        <v>1.2991020071566499</v>
      </c>
      <c r="Y43" s="170">
        <v>1.7410639906182901</v>
      </c>
      <c r="Z43" s="163"/>
      <c r="AA43" s="171">
        <v>-4.7145583345536899</v>
      </c>
      <c r="AB43" s="172">
        <v>4.7638041262385098</v>
      </c>
      <c r="AC43" s="173">
        <v>-0.195870241686944</v>
      </c>
      <c r="AD43" s="163"/>
      <c r="AE43" s="174">
        <v>1.1070979963046901</v>
      </c>
      <c r="AF43" s="30"/>
      <c r="AG43" s="169">
        <v>48.113850698784198</v>
      </c>
      <c r="AH43" s="163">
        <v>53.1132825815248</v>
      </c>
      <c r="AI43" s="163">
        <v>57.152596295875398</v>
      </c>
      <c r="AJ43" s="163">
        <v>59.836950346551497</v>
      </c>
      <c r="AK43" s="163">
        <v>60.629473923417699</v>
      </c>
      <c r="AL43" s="170">
        <v>55.769230769230703</v>
      </c>
      <c r="AM43" s="163"/>
      <c r="AN43" s="171">
        <v>69.0177252584933</v>
      </c>
      <c r="AO43" s="172">
        <v>67.532098625156195</v>
      </c>
      <c r="AP43" s="173">
        <v>68.274911941824698</v>
      </c>
      <c r="AQ43" s="163"/>
      <c r="AR43" s="174">
        <v>59.342282532829003</v>
      </c>
      <c r="AS43" s="168"/>
      <c r="AT43" s="169">
        <v>10.485055351203201</v>
      </c>
      <c r="AU43" s="163">
        <v>0.58444239758166106</v>
      </c>
      <c r="AV43" s="163">
        <v>1.91414988124632</v>
      </c>
      <c r="AW43" s="163">
        <v>1.86987717150078</v>
      </c>
      <c r="AX43" s="163">
        <v>4.58286464589552</v>
      </c>
      <c r="AY43" s="170">
        <v>3.6052275433166798</v>
      </c>
      <c r="AZ43" s="163"/>
      <c r="BA43" s="171">
        <v>3.5015376864207002</v>
      </c>
      <c r="BB43" s="172">
        <v>4.2059448029651501</v>
      </c>
      <c r="BC43" s="173">
        <v>3.8487151041333298</v>
      </c>
      <c r="BD43" s="163"/>
      <c r="BE43" s="174">
        <v>3.6851412053182999</v>
      </c>
    </row>
    <row r="44" spans="1:57" x14ac:dyDescent="0.25">
      <c r="A44" s="21" t="s">
        <v>81</v>
      </c>
      <c r="B44" s="3" t="str">
        <f t="shared" si="0"/>
        <v>Southwest Virginia - Heart of Appalachia</v>
      </c>
      <c r="C44" s="3"/>
      <c r="D44" s="24" t="s">
        <v>16</v>
      </c>
      <c r="E44" s="27" t="s">
        <v>17</v>
      </c>
      <c r="F44" s="3"/>
      <c r="G44" s="169">
        <v>44.832041343669196</v>
      </c>
      <c r="H44" s="163">
        <v>56.718346253229903</v>
      </c>
      <c r="I44" s="163">
        <v>59.496124031007703</v>
      </c>
      <c r="J44" s="163">
        <v>57.881136950904299</v>
      </c>
      <c r="K44" s="163">
        <v>55.167958656330697</v>
      </c>
      <c r="L44" s="170">
        <v>54.819121447028401</v>
      </c>
      <c r="M44" s="163"/>
      <c r="N44" s="171">
        <v>60.852713178294501</v>
      </c>
      <c r="O44" s="172">
        <v>56.912144702842298</v>
      </c>
      <c r="P44" s="173">
        <v>58.882428940568403</v>
      </c>
      <c r="Q44" s="163"/>
      <c r="R44" s="174">
        <v>55.9800664451827</v>
      </c>
      <c r="S44" s="168"/>
      <c r="T44" s="169">
        <v>23.707664884135401</v>
      </c>
      <c r="U44" s="163">
        <v>18.010752688172001</v>
      </c>
      <c r="V44" s="163">
        <v>19.6103896103896</v>
      </c>
      <c r="W44" s="163">
        <v>11.166253101736901</v>
      </c>
      <c r="X44" s="163">
        <v>16.507503410641199</v>
      </c>
      <c r="Y44" s="170">
        <v>17.404537908135001</v>
      </c>
      <c r="Z44" s="163"/>
      <c r="AA44" s="171">
        <v>13.4939759036144</v>
      </c>
      <c r="AB44" s="172">
        <v>19.215155615696801</v>
      </c>
      <c r="AC44" s="173">
        <v>16.188655194391298</v>
      </c>
      <c r="AD44" s="163"/>
      <c r="AE44" s="174">
        <v>17.036465367547699</v>
      </c>
      <c r="AF44" s="30"/>
      <c r="AG44" s="169">
        <v>43.265503875968903</v>
      </c>
      <c r="AH44" s="163">
        <v>55.394056847545201</v>
      </c>
      <c r="AI44" s="163">
        <v>59.399224806201502</v>
      </c>
      <c r="AJ44" s="163">
        <v>58.607881136950901</v>
      </c>
      <c r="AK44" s="163">
        <v>53.762919896640803</v>
      </c>
      <c r="AL44" s="170">
        <v>54.085917312661401</v>
      </c>
      <c r="AM44" s="163"/>
      <c r="AN44" s="171">
        <v>57.961886304909498</v>
      </c>
      <c r="AO44" s="172">
        <v>56.298449612403097</v>
      </c>
      <c r="AP44" s="173">
        <v>57.130167958656301</v>
      </c>
      <c r="AQ44" s="163"/>
      <c r="AR44" s="174">
        <v>54.955703211517097</v>
      </c>
      <c r="AS44" s="168"/>
      <c r="AT44" s="169">
        <v>11.4392678868552</v>
      </c>
      <c r="AU44" s="163">
        <v>9.0273363000635705</v>
      </c>
      <c r="AV44" s="163">
        <v>9.8566308243727505</v>
      </c>
      <c r="AW44" s="163">
        <v>10.5054811205846</v>
      </c>
      <c r="AX44" s="163">
        <v>10.1952995696789</v>
      </c>
      <c r="AY44" s="170">
        <v>10.1427349865158</v>
      </c>
      <c r="AZ44" s="163"/>
      <c r="BA44" s="171">
        <v>11.876558603491199</v>
      </c>
      <c r="BB44" s="172">
        <v>10.913140311804</v>
      </c>
      <c r="BC44" s="173">
        <v>11.399779562273601</v>
      </c>
      <c r="BD44" s="163"/>
      <c r="BE44" s="174">
        <v>10.5131298134916</v>
      </c>
    </row>
    <row r="45" spans="1:57" x14ac:dyDescent="0.25">
      <c r="A45" s="22" t="s">
        <v>82</v>
      </c>
      <c r="B45" s="3" t="str">
        <f t="shared" si="0"/>
        <v>Virginia Mountains</v>
      </c>
      <c r="C45" s="3"/>
      <c r="D45" s="25" t="s">
        <v>16</v>
      </c>
      <c r="E45" s="28" t="s">
        <v>17</v>
      </c>
      <c r="F45" s="3"/>
      <c r="G45" s="169">
        <v>46.0423786739576</v>
      </c>
      <c r="H45" s="163">
        <v>56.062884483937097</v>
      </c>
      <c r="I45" s="163">
        <v>63.513328776486603</v>
      </c>
      <c r="J45" s="163">
        <v>65.659603554340293</v>
      </c>
      <c r="K45" s="163">
        <v>64.333561175666404</v>
      </c>
      <c r="L45" s="170">
        <v>59.122351332877599</v>
      </c>
      <c r="M45" s="163"/>
      <c r="N45" s="171">
        <v>67.956254272043694</v>
      </c>
      <c r="O45" s="172">
        <v>66.725905673273999</v>
      </c>
      <c r="P45" s="173">
        <v>67.341079972658903</v>
      </c>
      <c r="Q45" s="163"/>
      <c r="R45" s="174">
        <v>61.4705595156722</v>
      </c>
      <c r="S45" s="168"/>
      <c r="T45" s="169">
        <v>7.2225930680359403</v>
      </c>
      <c r="U45" s="163">
        <v>4.3582832829409099</v>
      </c>
      <c r="V45" s="163">
        <v>0.42370222310025402</v>
      </c>
      <c r="W45" s="163">
        <v>0.25339468073167898</v>
      </c>
      <c r="X45" s="163">
        <v>2.2852201551836901</v>
      </c>
      <c r="Y45" s="170">
        <v>2.5369721227262798</v>
      </c>
      <c r="Z45" s="163"/>
      <c r="AA45" s="171">
        <v>-0.84866812508042699</v>
      </c>
      <c r="AB45" s="172">
        <v>4.5796039672391702</v>
      </c>
      <c r="AC45" s="173">
        <v>1.7683810666266799</v>
      </c>
      <c r="AD45" s="163"/>
      <c r="AE45" s="174">
        <v>2.2951575872154901</v>
      </c>
      <c r="AF45" s="31"/>
      <c r="AG45" s="169">
        <v>43.7457279562542</v>
      </c>
      <c r="AH45" s="163">
        <v>56.927546138072401</v>
      </c>
      <c r="AI45" s="163">
        <v>62.8366370471633</v>
      </c>
      <c r="AJ45" s="163">
        <v>62.173615857826299</v>
      </c>
      <c r="AK45" s="163">
        <v>59.2344497607655</v>
      </c>
      <c r="AL45" s="170">
        <v>56.983595352016401</v>
      </c>
      <c r="AM45" s="163"/>
      <c r="AN45" s="171">
        <v>66.421736158578199</v>
      </c>
      <c r="AO45" s="172">
        <v>65.269993164729996</v>
      </c>
      <c r="AP45" s="173">
        <v>65.845864661654105</v>
      </c>
      <c r="AQ45" s="163"/>
      <c r="AR45" s="174">
        <v>59.515672297627098</v>
      </c>
      <c r="AS45" s="168"/>
      <c r="AT45" s="169">
        <v>-4.3617286231913104</v>
      </c>
      <c r="AU45" s="163">
        <v>-0.60148542645855696</v>
      </c>
      <c r="AV45" s="163">
        <v>-0.116946083299258</v>
      </c>
      <c r="AW45" s="163">
        <v>-2.2825211176088298</v>
      </c>
      <c r="AX45" s="163">
        <v>-5.4756780530713902</v>
      </c>
      <c r="AY45" s="170">
        <v>-2.4970666613009298</v>
      </c>
      <c r="AZ45" s="163"/>
      <c r="BA45" s="171">
        <v>-2.78553929148659</v>
      </c>
      <c r="BB45" s="172">
        <v>-3.9855338840115899</v>
      </c>
      <c r="BC45" s="173">
        <v>-3.3840151951222399</v>
      </c>
      <c r="BD45" s="163"/>
      <c r="BE45" s="174">
        <v>-2.7791892048341502</v>
      </c>
    </row>
    <row r="46" spans="1:57" x14ac:dyDescent="0.25">
      <c r="A46" s="48" t="s">
        <v>106</v>
      </c>
      <c r="B46" s="3" t="s">
        <v>112</v>
      </c>
      <c r="D46" s="25" t="s">
        <v>16</v>
      </c>
      <c r="E46" s="28" t="s">
        <v>17</v>
      </c>
      <c r="G46" s="169">
        <v>57.009021512838302</v>
      </c>
      <c r="H46" s="163">
        <v>74.045801526717497</v>
      </c>
      <c r="I46" s="163">
        <v>82.650936849410101</v>
      </c>
      <c r="J46" s="163">
        <v>72.241498959056202</v>
      </c>
      <c r="K46" s="163">
        <v>61.901457321304598</v>
      </c>
      <c r="L46" s="170">
        <v>69.569743233865296</v>
      </c>
      <c r="M46" s="163"/>
      <c r="N46" s="171">
        <v>63.671061762664799</v>
      </c>
      <c r="O46" s="172">
        <v>72.414989590562101</v>
      </c>
      <c r="P46" s="173">
        <v>68.043025676613397</v>
      </c>
      <c r="Q46" s="163"/>
      <c r="R46" s="174">
        <v>69.133538217507606</v>
      </c>
      <c r="S46" s="168"/>
      <c r="T46" s="169">
        <v>37.219967938325198</v>
      </c>
      <c r="U46" s="163">
        <v>27.5438931297709</v>
      </c>
      <c r="V46" s="163">
        <v>24.201734981992502</v>
      </c>
      <c r="W46" s="163">
        <v>5.0092674742399304</v>
      </c>
      <c r="X46" s="163">
        <v>-0.233674633031804</v>
      </c>
      <c r="Y46" s="170">
        <v>17.125358798126399</v>
      </c>
      <c r="Z46" s="163"/>
      <c r="AA46" s="171">
        <v>-3.7952597489560098</v>
      </c>
      <c r="AB46" s="172">
        <v>-2.5984815463205502</v>
      </c>
      <c r="AC46" s="173">
        <v>-3.1621075317600198</v>
      </c>
      <c r="AD46" s="163"/>
      <c r="AE46" s="174">
        <v>10.609074414675501</v>
      </c>
      <c r="AG46" s="169">
        <v>48.950381679389302</v>
      </c>
      <c r="AH46" s="163">
        <v>67.166897987508605</v>
      </c>
      <c r="AI46" s="163">
        <v>76.812977099236605</v>
      </c>
      <c r="AJ46" s="163">
        <v>72.822692574600893</v>
      </c>
      <c r="AK46" s="163">
        <v>65.475364330326101</v>
      </c>
      <c r="AL46" s="170">
        <v>66.245662734212303</v>
      </c>
      <c r="AM46" s="163"/>
      <c r="AN46" s="171">
        <v>68.051700208188706</v>
      </c>
      <c r="AO46" s="172">
        <v>72.657876474670303</v>
      </c>
      <c r="AP46" s="173">
        <v>70.354788341429497</v>
      </c>
      <c r="AQ46" s="163"/>
      <c r="AR46" s="174">
        <v>67.419698621988601</v>
      </c>
      <c r="AS46" s="168"/>
      <c r="AT46" s="169">
        <v>14.741443256131699</v>
      </c>
      <c r="AU46" s="163">
        <v>11.429327827583901</v>
      </c>
      <c r="AV46" s="163">
        <v>6.9444631904502003</v>
      </c>
      <c r="AW46" s="163">
        <v>-2.80903596338969</v>
      </c>
      <c r="AX46" s="163">
        <v>-5.9543431429947002</v>
      </c>
      <c r="AY46" s="170">
        <v>3.7317385844090998</v>
      </c>
      <c r="AZ46" s="163"/>
      <c r="BA46" s="171">
        <v>-1.23723761254964</v>
      </c>
      <c r="BB46" s="172">
        <v>1.2617484521828199</v>
      </c>
      <c r="BC46" s="173">
        <v>3.7557935756416902E-2</v>
      </c>
      <c r="BD46" s="163"/>
      <c r="BE46" s="174">
        <v>2.6020727564561801</v>
      </c>
    </row>
    <row r="47" spans="1:57" x14ac:dyDescent="0.25">
      <c r="A47" s="48" t="s">
        <v>107</v>
      </c>
      <c r="B47" s="3" t="s">
        <v>113</v>
      </c>
      <c r="D47" s="25" t="s">
        <v>16</v>
      </c>
      <c r="E47" s="28" t="s">
        <v>17</v>
      </c>
      <c r="G47" s="169">
        <v>55.672016595698203</v>
      </c>
      <c r="H47" s="163">
        <v>75.332095934781805</v>
      </c>
      <c r="I47" s="163">
        <v>83.950212905339001</v>
      </c>
      <c r="J47" s="163">
        <v>82.592713906176002</v>
      </c>
      <c r="K47" s="163">
        <v>75.259302241241699</v>
      </c>
      <c r="L47" s="170">
        <v>74.561760812324493</v>
      </c>
      <c r="M47" s="163"/>
      <c r="N47" s="171">
        <v>75.099731631246797</v>
      </c>
      <c r="O47" s="172">
        <v>78.715456589540807</v>
      </c>
      <c r="P47" s="173">
        <v>76.907594110393802</v>
      </c>
      <c r="Q47" s="163"/>
      <c r="R47" s="174">
        <v>75.233348907231402</v>
      </c>
      <c r="S47" s="168"/>
      <c r="T47" s="169">
        <v>14.4305807811936</v>
      </c>
      <c r="U47" s="163">
        <v>10.1749713255301</v>
      </c>
      <c r="V47" s="163">
        <v>7.1206299891605296</v>
      </c>
      <c r="W47" s="163">
        <v>4.2698841682510897</v>
      </c>
      <c r="X47" s="163">
        <v>7.7902032999295399</v>
      </c>
      <c r="Y47" s="170">
        <v>8.2381417294041608</v>
      </c>
      <c r="Z47" s="163"/>
      <c r="AA47" s="171">
        <v>3.9869021528681499</v>
      </c>
      <c r="AB47" s="172">
        <v>6.8946585047315301</v>
      </c>
      <c r="AC47" s="173">
        <v>5.4549142330924401</v>
      </c>
      <c r="AD47" s="163"/>
      <c r="AE47" s="174">
        <v>7.4116011744892702</v>
      </c>
      <c r="AG47" s="169">
        <v>51.654110710776202</v>
      </c>
      <c r="AH47" s="163">
        <v>70.402518469992998</v>
      </c>
      <c r="AI47" s="163">
        <v>80.028751319285206</v>
      </c>
      <c r="AJ47" s="163">
        <v>78.748589729591998</v>
      </c>
      <c r="AK47" s="163">
        <v>72.488523248943196</v>
      </c>
      <c r="AL47" s="170">
        <v>70.664820599777599</v>
      </c>
      <c r="AM47" s="163"/>
      <c r="AN47" s="171">
        <v>76.020180900868098</v>
      </c>
      <c r="AO47" s="172">
        <v>76.400163628925895</v>
      </c>
      <c r="AP47" s="173">
        <v>76.210172264896997</v>
      </c>
      <c r="AQ47" s="163"/>
      <c r="AR47" s="174">
        <v>72.250005522012003</v>
      </c>
      <c r="AS47" s="168"/>
      <c r="AT47" s="169">
        <v>-0.408306464829157</v>
      </c>
      <c r="AU47" s="163">
        <v>-2.33330883492915</v>
      </c>
      <c r="AV47" s="163">
        <v>-2.100636366672</v>
      </c>
      <c r="AW47" s="163">
        <v>-3.6991533221930699</v>
      </c>
      <c r="AX47" s="163">
        <v>-5.29366200591683</v>
      </c>
      <c r="AY47" s="170">
        <v>-2.93921329613684</v>
      </c>
      <c r="AZ47" s="163"/>
      <c r="BA47" s="171">
        <v>-1.44795869465955</v>
      </c>
      <c r="BB47" s="172">
        <v>-1.29278594148888</v>
      </c>
      <c r="BC47" s="173">
        <v>-1.3702399284193401</v>
      </c>
      <c r="BD47" s="163"/>
      <c r="BE47" s="174">
        <v>-2.4713205550693802</v>
      </c>
    </row>
    <row r="48" spans="1:57" x14ac:dyDescent="0.25">
      <c r="A48" s="48" t="s">
        <v>108</v>
      </c>
      <c r="B48" s="3" t="s">
        <v>114</v>
      </c>
      <c r="D48" s="25" t="s">
        <v>16</v>
      </c>
      <c r="E48" s="28" t="s">
        <v>17</v>
      </c>
      <c r="G48" s="169">
        <v>54.620726495726402</v>
      </c>
      <c r="H48" s="163">
        <v>71.058879392212702</v>
      </c>
      <c r="I48" s="163">
        <v>79.647435897435798</v>
      </c>
      <c r="J48" s="163">
        <v>77.8133903133903</v>
      </c>
      <c r="K48" s="163">
        <v>72.400284900284902</v>
      </c>
      <c r="L48" s="170">
        <v>71.108143399810004</v>
      </c>
      <c r="M48" s="163"/>
      <c r="N48" s="171">
        <v>76.795465337132001</v>
      </c>
      <c r="O48" s="172">
        <v>79.193376068375997</v>
      </c>
      <c r="P48" s="173">
        <v>77.994420702753999</v>
      </c>
      <c r="Q48" s="163"/>
      <c r="R48" s="174">
        <v>73.075651200651194</v>
      </c>
      <c r="S48" s="168"/>
      <c r="T48" s="169">
        <v>5.5031886715109097</v>
      </c>
      <c r="U48" s="163">
        <v>4.2593716384878899</v>
      </c>
      <c r="V48" s="163">
        <v>4.18968528014444</v>
      </c>
      <c r="W48" s="163">
        <v>2.4544519876222499</v>
      </c>
      <c r="X48" s="163">
        <v>4.34983811328014</v>
      </c>
      <c r="Y48" s="170">
        <v>4.0494288085639303</v>
      </c>
      <c r="Z48" s="163"/>
      <c r="AA48" s="171">
        <v>1.44907741363746</v>
      </c>
      <c r="AB48" s="172">
        <v>1.4706318358783801</v>
      </c>
      <c r="AC48" s="173">
        <v>1.4600191510176299</v>
      </c>
      <c r="AD48" s="163"/>
      <c r="AE48" s="174">
        <v>3.2459000291608602</v>
      </c>
      <c r="AG48" s="169">
        <v>52.343008072174698</v>
      </c>
      <c r="AH48" s="163">
        <v>68.776709401709397</v>
      </c>
      <c r="AI48" s="163">
        <v>77.529973884140503</v>
      </c>
      <c r="AJ48" s="163">
        <v>77.0595916429249</v>
      </c>
      <c r="AK48" s="163">
        <v>72.155448717948701</v>
      </c>
      <c r="AL48" s="170">
        <v>69.572946343779606</v>
      </c>
      <c r="AM48" s="163"/>
      <c r="AN48" s="171">
        <v>77.7540360873694</v>
      </c>
      <c r="AO48" s="172">
        <v>77.157526115859397</v>
      </c>
      <c r="AP48" s="173">
        <v>77.455781101614406</v>
      </c>
      <c r="AQ48" s="163"/>
      <c r="AR48" s="174">
        <v>71.825184846018104</v>
      </c>
      <c r="AS48" s="168"/>
      <c r="AT48" s="169">
        <v>-3.1838595245644901</v>
      </c>
      <c r="AU48" s="163">
        <v>-3.8135728048333002</v>
      </c>
      <c r="AV48" s="163">
        <v>-2.9189127228053202</v>
      </c>
      <c r="AW48" s="163">
        <v>-3.4220681315553398</v>
      </c>
      <c r="AX48" s="163">
        <v>-3.8556598990665201</v>
      </c>
      <c r="AY48" s="170">
        <v>-3.44281248919643</v>
      </c>
      <c r="AZ48" s="163"/>
      <c r="BA48" s="171">
        <v>-1.77547428818619</v>
      </c>
      <c r="BB48" s="172">
        <v>-4.4818016167557104</v>
      </c>
      <c r="BC48" s="173">
        <v>-3.1423300220900598</v>
      </c>
      <c r="BD48" s="163"/>
      <c r="BE48" s="174">
        <v>-3.3504290574980899</v>
      </c>
    </row>
    <row r="49" spans="1:57" x14ac:dyDescent="0.25">
      <c r="A49" s="48" t="s">
        <v>109</v>
      </c>
      <c r="B49" s="3" t="s">
        <v>115</v>
      </c>
      <c r="D49" s="25" t="s">
        <v>16</v>
      </c>
      <c r="E49" s="28" t="s">
        <v>17</v>
      </c>
      <c r="G49" s="169">
        <v>51.930153690742401</v>
      </c>
      <c r="H49" s="163">
        <v>65.052793611852707</v>
      </c>
      <c r="I49" s="163">
        <v>70.209490824253706</v>
      </c>
      <c r="J49" s="163">
        <v>70.959905717103197</v>
      </c>
      <c r="K49" s="163">
        <v>68.872832369942103</v>
      </c>
      <c r="L49" s="170">
        <v>65.404084146505696</v>
      </c>
      <c r="M49" s="163"/>
      <c r="N49" s="171">
        <v>75.864643545279307</v>
      </c>
      <c r="O49" s="172">
        <v>76.984585741811102</v>
      </c>
      <c r="P49" s="173">
        <v>76.424614643545198</v>
      </c>
      <c r="Q49" s="163"/>
      <c r="R49" s="174">
        <v>68.5503389853816</v>
      </c>
      <c r="S49" s="168"/>
      <c r="T49" s="169">
        <v>2.7755645418136599</v>
      </c>
      <c r="U49" s="163">
        <v>2.3569645938561798</v>
      </c>
      <c r="V49" s="163">
        <v>1.3807766402594299</v>
      </c>
      <c r="W49" s="163">
        <v>0.20575725062691599</v>
      </c>
      <c r="X49" s="163">
        <v>1.47544551058048</v>
      </c>
      <c r="Y49" s="170">
        <v>1.54128011615623</v>
      </c>
      <c r="Z49" s="163"/>
      <c r="AA49" s="171">
        <v>0.341983720655892</v>
      </c>
      <c r="AB49" s="172">
        <v>1.6142345561067299</v>
      </c>
      <c r="AC49" s="173">
        <v>0.97876276650775795</v>
      </c>
      <c r="AD49" s="163"/>
      <c r="AE49" s="174">
        <v>1.35041266588023</v>
      </c>
      <c r="AG49" s="169">
        <v>49.7348293527671</v>
      </c>
      <c r="AH49" s="163">
        <v>63.657190273468501</v>
      </c>
      <c r="AI49" s="163">
        <v>70.493301585010897</v>
      </c>
      <c r="AJ49" s="163">
        <v>71.463790076243995</v>
      </c>
      <c r="AK49" s="163">
        <v>69.428153815616099</v>
      </c>
      <c r="AL49" s="170">
        <v>64.955146407082196</v>
      </c>
      <c r="AM49" s="163"/>
      <c r="AN49" s="171">
        <v>76.572772494601494</v>
      </c>
      <c r="AO49" s="172">
        <v>75.177292166663605</v>
      </c>
      <c r="AP49" s="173">
        <v>75.875032330632493</v>
      </c>
      <c r="AQ49" s="163"/>
      <c r="AR49" s="174">
        <v>68.074502678299098</v>
      </c>
      <c r="AS49" s="168"/>
      <c r="AT49" s="169">
        <v>-2.03876280276755</v>
      </c>
      <c r="AU49" s="163">
        <v>-2.20359832836031</v>
      </c>
      <c r="AV49" s="163">
        <v>-1.42050624255654</v>
      </c>
      <c r="AW49" s="163">
        <v>-2.0627521711069798</v>
      </c>
      <c r="AX49" s="163">
        <v>-1.8062016964566201</v>
      </c>
      <c r="AY49" s="170">
        <v>-1.8966778364710599</v>
      </c>
      <c r="AZ49" s="163"/>
      <c r="BA49" s="171">
        <v>-0.98468821161234699</v>
      </c>
      <c r="BB49" s="172">
        <v>-4.1279052663500799</v>
      </c>
      <c r="BC49" s="173">
        <v>-2.5671934712223701</v>
      </c>
      <c r="BD49" s="163"/>
      <c r="BE49" s="174">
        <v>-2.11387428179478</v>
      </c>
    </row>
    <row r="50" spans="1:57" x14ac:dyDescent="0.25">
      <c r="A50" s="48" t="s">
        <v>110</v>
      </c>
      <c r="B50" s="3" t="s">
        <v>116</v>
      </c>
      <c r="D50" s="25" t="s">
        <v>16</v>
      </c>
      <c r="E50" s="28" t="s">
        <v>17</v>
      </c>
      <c r="G50" s="169">
        <v>53.360498122882497</v>
      </c>
      <c r="H50" s="163">
        <v>60.589689588865397</v>
      </c>
      <c r="I50" s="163">
        <v>62.6774104935445</v>
      </c>
      <c r="J50" s="163">
        <v>65.4747733724017</v>
      </c>
      <c r="K50" s="163">
        <v>64.671770941874598</v>
      </c>
      <c r="L50" s="170">
        <v>61.361829661644101</v>
      </c>
      <c r="M50" s="163"/>
      <c r="N50" s="171">
        <v>70.352919856838597</v>
      </c>
      <c r="O50" s="172">
        <v>72.156027726181307</v>
      </c>
      <c r="P50" s="173">
        <v>71.254473791509895</v>
      </c>
      <c r="Q50" s="163"/>
      <c r="R50" s="174">
        <v>64.205303834308793</v>
      </c>
      <c r="S50" s="168"/>
      <c r="T50" s="169">
        <v>4.50443895995567</v>
      </c>
      <c r="U50" s="163">
        <v>1.8022692552196899</v>
      </c>
      <c r="V50" s="163">
        <v>0.15694779329376601</v>
      </c>
      <c r="W50" s="163">
        <v>1.2659774305509199</v>
      </c>
      <c r="X50" s="163">
        <v>0.63797172547953895</v>
      </c>
      <c r="Y50" s="170">
        <v>1.5646648734592601</v>
      </c>
      <c r="Z50" s="163"/>
      <c r="AA50" s="171">
        <v>-0.162411374729656</v>
      </c>
      <c r="AB50" s="172">
        <v>3.5965937385704598</v>
      </c>
      <c r="AC50" s="173">
        <v>1.7061402341271501</v>
      </c>
      <c r="AD50" s="163"/>
      <c r="AE50" s="174">
        <v>1.6345809842230401</v>
      </c>
      <c r="AG50" s="169">
        <v>51.397536855599299</v>
      </c>
      <c r="AH50" s="163">
        <v>59.287153191099698</v>
      </c>
      <c r="AI50" s="163">
        <v>62.866266825382198</v>
      </c>
      <c r="AJ50" s="163">
        <v>64.3565149711564</v>
      </c>
      <c r="AK50" s="163">
        <v>63.7530108791196</v>
      </c>
      <c r="AL50" s="170">
        <v>60.333904560128602</v>
      </c>
      <c r="AM50" s="163"/>
      <c r="AN50" s="171">
        <v>70.3044555303142</v>
      </c>
      <c r="AO50" s="172">
        <v>69.764495028482003</v>
      </c>
      <c r="AP50" s="173">
        <v>70.034475279398094</v>
      </c>
      <c r="AQ50" s="163"/>
      <c r="AR50" s="174">
        <v>63.109678915640004</v>
      </c>
      <c r="AS50" s="168"/>
      <c r="AT50" s="169">
        <v>4.8359945367653402E-2</v>
      </c>
      <c r="AU50" s="163">
        <v>-1.15063851284734</v>
      </c>
      <c r="AV50" s="163">
        <v>-1.0475829034594</v>
      </c>
      <c r="AW50" s="163">
        <v>-1.18212866745393</v>
      </c>
      <c r="AX50" s="163">
        <v>-1.1051575247076999</v>
      </c>
      <c r="AY50" s="170">
        <v>-0.92158122579338997</v>
      </c>
      <c r="AZ50" s="163"/>
      <c r="BA50" s="171">
        <v>-0.62987779345164296</v>
      </c>
      <c r="BB50" s="172">
        <v>-2.5062381380138001</v>
      </c>
      <c r="BC50" s="173">
        <v>-1.5733835490360999</v>
      </c>
      <c r="BD50" s="163"/>
      <c r="BE50" s="174">
        <v>-1.1231068197794101</v>
      </c>
    </row>
    <row r="51" spans="1:57" x14ac:dyDescent="0.25">
      <c r="A51" s="49" t="s">
        <v>111</v>
      </c>
      <c r="B51" s="3" t="s">
        <v>117</v>
      </c>
      <c r="D51" s="25" t="s">
        <v>16</v>
      </c>
      <c r="E51" s="28" t="s">
        <v>17</v>
      </c>
      <c r="G51" s="175">
        <v>48.695120886794001</v>
      </c>
      <c r="H51" s="176">
        <v>51.351429984580001</v>
      </c>
      <c r="I51" s="176">
        <v>52.902155887230499</v>
      </c>
      <c r="J51" s="176">
        <v>55.194786302406001</v>
      </c>
      <c r="K51" s="176">
        <v>57.265056398063003</v>
      </c>
      <c r="L51" s="177">
        <v>53.084531694297198</v>
      </c>
      <c r="M51" s="163"/>
      <c r="N51" s="178">
        <v>63.0411459390494</v>
      </c>
      <c r="O51" s="179">
        <v>64.412677240699296</v>
      </c>
      <c r="P51" s="180">
        <v>63.726911589874398</v>
      </c>
      <c r="Q51" s="163"/>
      <c r="R51" s="181">
        <v>56.131067256012699</v>
      </c>
      <c r="S51" s="168"/>
      <c r="T51" s="175">
        <v>8.0495132707166697</v>
      </c>
      <c r="U51" s="176">
        <v>4.9790167252492603</v>
      </c>
      <c r="V51" s="176">
        <v>3.31371072767271</v>
      </c>
      <c r="W51" s="176">
        <v>4.9903467000103596</v>
      </c>
      <c r="X51" s="176">
        <v>5.9156935701402302</v>
      </c>
      <c r="Y51" s="177">
        <v>5.4034738117372498</v>
      </c>
      <c r="Z51" s="163"/>
      <c r="AA51" s="178">
        <v>0.30763402350302799</v>
      </c>
      <c r="AB51" s="179">
        <v>1.7500755206259799</v>
      </c>
      <c r="AC51" s="180">
        <v>1.03146741142328</v>
      </c>
      <c r="AD51" s="163"/>
      <c r="AE51" s="181">
        <v>3.9605533735841001</v>
      </c>
      <c r="AG51" s="175">
        <v>48.5801984230892</v>
      </c>
      <c r="AH51" s="176">
        <v>51.321608332605898</v>
      </c>
      <c r="AI51" s="176">
        <v>52.953798260161101</v>
      </c>
      <c r="AJ51" s="176">
        <v>54.103022897209797</v>
      </c>
      <c r="AK51" s="176">
        <v>55.262354651162703</v>
      </c>
      <c r="AL51" s="177">
        <v>52.444671988084899</v>
      </c>
      <c r="AM51" s="163"/>
      <c r="AN51" s="178">
        <v>62.611191860465098</v>
      </c>
      <c r="AO51" s="179">
        <v>63.085755813953398</v>
      </c>
      <c r="AP51" s="180">
        <v>62.848473837209298</v>
      </c>
      <c r="AQ51" s="163"/>
      <c r="AR51" s="181">
        <v>55.418619434611301</v>
      </c>
      <c r="AS51" s="168"/>
      <c r="AT51" s="175">
        <v>3.9986608433716002</v>
      </c>
      <c r="AU51" s="176">
        <v>2.95531957699948</v>
      </c>
      <c r="AV51" s="176">
        <v>3.2486537947706302</v>
      </c>
      <c r="AW51" s="176">
        <v>3.2033103199783302</v>
      </c>
      <c r="AX51" s="176">
        <v>4.1593922185572998</v>
      </c>
      <c r="AY51" s="177">
        <v>3.5122965865012299</v>
      </c>
      <c r="AZ51" s="163"/>
      <c r="BA51" s="178">
        <v>3.0926557534124899</v>
      </c>
      <c r="BB51" s="179">
        <v>1.3354238211795</v>
      </c>
      <c r="BC51" s="180">
        <v>2.20317051351793</v>
      </c>
      <c r="BD51" s="163"/>
      <c r="BE51" s="181">
        <v>3.0882670626921498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8" zoomScale="80" zoomScaleNormal="80" workbookViewId="0">
      <selection activeCell="B16" sqref="B16"/>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36</v>
      </c>
      <c r="H2" s="233"/>
      <c r="I2" s="233"/>
      <c r="J2" s="233"/>
      <c r="K2" s="233"/>
      <c r="L2" s="233"/>
      <c r="M2" s="233"/>
      <c r="N2" s="233"/>
      <c r="O2" s="233"/>
      <c r="P2" s="233"/>
      <c r="Q2" s="233"/>
      <c r="R2" s="233"/>
      <c r="T2" s="232" t="s">
        <v>37</v>
      </c>
      <c r="U2" s="233"/>
      <c r="V2" s="233"/>
      <c r="W2" s="233"/>
      <c r="X2" s="233"/>
      <c r="Y2" s="233"/>
      <c r="Z2" s="233"/>
      <c r="AA2" s="233"/>
      <c r="AB2" s="233"/>
      <c r="AC2" s="233"/>
      <c r="AD2" s="233"/>
      <c r="AE2" s="233"/>
      <c r="AF2" s="4"/>
      <c r="AG2" s="232" t="s">
        <v>38</v>
      </c>
      <c r="AH2" s="233"/>
      <c r="AI2" s="233"/>
      <c r="AJ2" s="233"/>
      <c r="AK2" s="233"/>
      <c r="AL2" s="233"/>
      <c r="AM2" s="233"/>
      <c r="AN2" s="233"/>
      <c r="AO2" s="233"/>
      <c r="AP2" s="233"/>
      <c r="AQ2" s="233"/>
      <c r="AR2" s="233"/>
      <c r="AT2" s="232" t="s">
        <v>39</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31"/>
      <c r="H4" s="227"/>
      <c r="I4" s="227"/>
      <c r="J4" s="227"/>
      <c r="K4" s="227"/>
      <c r="L4" s="229"/>
      <c r="M4" s="5"/>
      <c r="N4" s="231"/>
      <c r="O4" s="227"/>
      <c r="P4" s="229"/>
      <c r="Q4" s="2"/>
      <c r="R4" s="235"/>
      <c r="S4" s="2"/>
      <c r="T4" s="231"/>
      <c r="U4" s="227"/>
      <c r="V4" s="227"/>
      <c r="W4" s="227"/>
      <c r="X4" s="227"/>
      <c r="Y4" s="229"/>
      <c r="Z4" s="2"/>
      <c r="AA4" s="231"/>
      <c r="AB4" s="227"/>
      <c r="AC4" s="229"/>
      <c r="AD4" s="1"/>
      <c r="AE4" s="237"/>
      <c r="AF4" s="39"/>
      <c r="AG4" s="231"/>
      <c r="AH4" s="227"/>
      <c r="AI4" s="227"/>
      <c r="AJ4" s="227"/>
      <c r="AK4" s="227"/>
      <c r="AL4" s="229"/>
      <c r="AM4" s="5"/>
      <c r="AN4" s="231"/>
      <c r="AO4" s="227"/>
      <c r="AP4" s="229"/>
      <c r="AQ4" s="2"/>
      <c r="AR4" s="235"/>
      <c r="AS4" s="2"/>
      <c r="AT4" s="231"/>
      <c r="AU4" s="227"/>
      <c r="AV4" s="227"/>
      <c r="AW4" s="227"/>
      <c r="AX4" s="227"/>
      <c r="AY4" s="229"/>
      <c r="AZ4" s="2"/>
      <c r="BA4" s="231"/>
      <c r="BB4" s="227"/>
      <c r="BC4" s="229"/>
      <c r="BD4" s="1"/>
      <c r="BE4" s="23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2">
        <v>149.907684785322</v>
      </c>
      <c r="H6" s="183">
        <v>158.920230586679</v>
      </c>
      <c r="I6" s="183">
        <v>163.79689813796</v>
      </c>
      <c r="J6" s="183">
        <v>158.840857945256</v>
      </c>
      <c r="K6" s="183">
        <v>160.47421214777</v>
      </c>
      <c r="L6" s="184">
        <v>158.74907459546</v>
      </c>
      <c r="M6" s="185"/>
      <c r="N6" s="186">
        <v>174.45643744943999</v>
      </c>
      <c r="O6" s="187">
        <v>177.53865809100401</v>
      </c>
      <c r="P6" s="188">
        <v>176.01922353472801</v>
      </c>
      <c r="Q6" s="185"/>
      <c r="R6" s="189">
        <v>164.32600729634601</v>
      </c>
      <c r="S6" s="168"/>
      <c r="T6" s="160">
        <v>5.14856316719397</v>
      </c>
      <c r="U6" s="161">
        <v>7.2482076504227297</v>
      </c>
      <c r="V6" s="161">
        <v>6.8891043467477502</v>
      </c>
      <c r="W6" s="161">
        <v>2.9790609707153299</v>
      </c>
      <c r="X6" s="161">
        <v>1.234174601081</v>
      </c>
      <c r="Y6" s="162">
        <v>4.5506965835876301</v>
      </c>
      <c r="Z6" s="163"/>
      <c r="AA6" s="164">
        <v>-1.3796554071492999</v>
      </c>
      <c r="AB6" s="165">
        <v>-1.9760705724865699</v>
      </c>
      <c r="AC6" s="166">
        <v>-1.6892073043006699</v>
      </c>
      <c r="AD6" s="163"/>
      <c r="AE6" s="167">
        <v>2.1847115101758399</v>
      </c>
      <c r="AF6" s="29"/>
      <c r="AG6" s="182">
        <v>148.63661301612899</v>
      </c>
      <c r="AH6" s="183">
        <v>154.8295702092</v>
      </c>
      <c r="AI6" s="183">
        <v>160.737664243886</v>
      </c>
      <c r="AJ6" s="183">
        <v>159.02930425196701</v>
      </c>
      <c r="AK6" s="183">
        <v>158.26728526891301</v>
      </c>
      <c r="AL6" s="184">
        <v>156.722074260608</v>
      </c>
      <c r="AM6" s="185"/>
      <c r="AN6" s="186">
        <v>171.997043784337</v>
      </c>
      <c r="AO6" s="187">
        <v>173.53016440828401</v>
      </c>
      <c r="AP6" s="188">
        <v>172.76539892226299</v>
      </c>
      <c r="AQ6" s="185"/>
      <c r="AR6" s="189">
        <v>161.83842962371301</v>
      </c>
      <c r="AS6" s="168"/>
      <c r="AT6" s="160">
        <v>-0.187349079595234</v>
      </c>
      <c r="AU6" s="161">
        <v>1.6593359052535901</v>
      </c>
      <c r="AV6" s="161">
        <v>3.13869331957051</v>
      </c>
      <c r="AW6" s="161">
        <v>2.0312633933813999</v>
      </c>
      <c r="AX6" s="161">
        <v>1.8572537087308101</v>
      </c>
      <c r="AY6" s="162">
        <v>1.83107056530709</v>
      </c>
      <c r="AZ6" s="163"/>
      <c r="BA6" s="164">
        <v>1.2862770333015701</v>
      </c>
      <c r="BB6" s="165">
        <v>0.29745390416964201</v>
      </c>
      <c r="BC6" s="166">
        <v>0.77395641734742404</v>
      </c>
      <c r="BD6" s="163"/>
      <c r="BE6" s="167">
        <v>1.44149507293031</v>
      </c>
    </row>
    <row r="7" spans="1:57" x14ac:dyDescent="0.25">
      <c r="A7" s="20" t="s">
        <v>18</v>
      </c>
      <c r="B7" s="3" t="str">
        <f>TRIM(A7)</f>
        <v>Virginia</v>
      </c>
      <c r="C7" s="10"/>
      <c r="D7" s="24" t="s">
        <v>16</v>
      </c>
      <c r="E7" s="27" t="s">
        <v>17</v>
      </c>
      <c r="F7" s="3"/>
      <c r="G7" s="190">
        <v>119.907192126851</v>
      </c>
      <c r="H7" s="185">
        <v>136.57427654524901</v>
      </c>
      <c r="I7" s="185">
        <v>144.947036905717</v>
      </c>
      <c r="J7" s="185">
        <v>142.17625953098701</v>
      </c>
      <c r="K7" s="185">
        <v>134.062428626588</v>
      </c>
      <c r="L7" s="191">
        <v>136.36364265459099</v>
      </c>
      <c r="M7" s="185"/>
      <c r="N7" s="192">
        <v>141.94640178770999</v>
      </c>
      <c r="O7" s="193">
        <v>143.217896725879</v>
      </c>
      <c r="P7" s="194">
        <v>142.591221394114</v>
      </c>
      <c r="Q7" s="185"/>
      <c r="R7" s="195">
        <v>138.30056145895</v>
      </c>
      <c r="S7" s="168"/>
      <c r="T7" s="169">
        <v>-1.31177764084957E-2</v>
      </c>
      <c r="U7" s="163">
        <v>3.10283886289039</v>
      </c>
      <c r="V7" s="163">
        <v>3.8096134485662398</v>
      </c>
      <c r="W7" s="163">
        <v>2.67765676127804</v>
      </c>
      <c r="X7" s="163">
        <v>2.4528558928527699</v>
      </c>
      <c r="Y7" s="170">
        <v>2.5149781337479999</v>
      </c>
      <c r="Z7" s="163"/>
      <c r="AA7" s="171">
        <v>-1.6407289477813101</v>
      </c>
      <c r="AB7" s="172">
        <v>-1.0350753356751199</v>
      </c>
      <c r="AC7" s="173">
        <v>-1.33205645407908</v>
      </c>
      <c r="AD7" s="163"/>
      <c r="AE7" s="174">
        <v>1.20814504592844</v>
      </c>
      <c r="AF7" s="30"/>
      <c r="AG7" s="190">
        <v>118.82560134555899</v>
      </c>
      <c r="AH7" s="185">
        <v>132.780004990333</v>
      </c>
      <c r="AI7" s="185">
        <v>140.77988484880299</v>
      </c>
      <c r="AJ7" s="185">
        <v>138.75136732304099</v>
      </c>
      <c r="AK7" s="185">
        <v>131.307750581443</v>
      </c>
      <c r="AL7" s="191">
        <v>133.286278644628</v>
      </c>
      <c r="AM7" s="185"/>
      <c r="AN7" s="192">
        <v>141.15176018675399</v>
      </c>
      <c r="AO7" s="193">
        <v>141.53479426401699</v>
      </c>
      <c r="AP7" s="194">
        <v>141.342871033699</v>
      </c>
      <c r="AQ7" s="185"/>
      <c r="AR7" s="195">
        <v>135.81199330593699</v>
      </c>
      <c r="AS7" s="168"/>
      <c r="AT7" s="169">
        <v>-1.96355942776602</v>
      </c>
      <c r="AU7" s="163">
        <v>-1.30680280190382</v>
      </c>
      <c r="AV7" s="163">
        <v>-0.83537448453376595</v>
      </c>
      <c r="AW7" s="163">
        <v>-1.7593144972080099</v>
      </c>
      <c r="AX7" s="163">
        <v>-2.22229966308783</v>
      </c>
      <c r="AY7" s="170">
        <v>-1.60077747987116</v>
      </c>
      <c r="AZ7" s="163"/>
      <c r="BA7" s="171">
        <v>-0.996673079771913</v>
      </c>
      <c r="BB7" s="172">
        <v>-1.0597730242533001</v>
      </c>
      <c r="BC7" s="173">
        <v>-1.02984591876996</v>
      </c>
      <c r="BD7" s="163"/>
      <c r="BE7" s="174">
        <v>-1.4167830918922699</v>
      </c>
    </row>
    <row r="8" spans="1:57" x14ac:dyDescent="0.25">
      <c r="A8" s="21" t="s">
        <v>19</v>
      </c>
      <c r="B8" s="3" t="str">
        <f t="shared" ref="B8:B43" si="0">TRIM(A8)</f>
        <v>Norfolk/Virginia Beach, VA</v>
      </c>
      <c r="C8" s="3"/>
      <c r="D8" s="24" t="s">
        <v>16</v>
      </c>
      <c r="E8" s="27" t="s">
        <v>17</v>
      </c>
      <c r="F8" s="3"/>
      <c r="G8" s="190">
        <v>107.831802597974</v>
      </c>
      <c r="H8" s="185">
        <v>114.266510772662</v>
      </c>
      <c r="I8" s="185">
        <v>118.944144317034</v>
      </c>
      <c r="J8" s="185">
        <v>117.46010249816599</v>
      </c>
      <c r="K8" s="185">
        <v>116.73057538664401</v>
      </c>
      <c r="L8" s="191">
        <v>115.319684933432</v>
      </c>
      <c r="M8" s="185"/>
      <c r="N8" s="192">
        <v>149.799636993002</v>
      </c>
      <c r="O8" s="193">
        <v>156.72160361833801</v>
      </c>
      <c r="P8" s="194">
        <v>153.32164076124999</v>
      </c>
      <c r="Q8" s="185"/>
      <c r="R8" s="195">
        <v>128.51996633981801</v>
      </c>
      <c r="S8" s="168"/>
      <c r="T8" s="169">
        <v>3.4700500000896701</v>
      </c>
      <c r="U8" s="163">
        <v>7.78102348978324</v>
      </c>
      <c r="V8" s="163">
        <v>8.3487640593438908</v>
      </c>
      <c r="W8" s="163">
        <v>2.48963405118625</v>
      </c>
      <c r="X8" s="163">
        <v>0.54584416515210499</v>
      </c>
      <c r="Y8" s="170">
        <v>4.3201403582256201</v>
      </c>
      <c r="Z8" s="163"/>
      <c r="AA8" s="171">
        <v>-4.1621680652312403</v>
      </c>
      <c r="AB8" s="172">
        <v>-0.36305449504500797</v>
      </c>
      <c r="AC8" s="173">
        <v>-2.2165210018516599</v>
      </c>
      <c r="AD8" s="163"/>
      <c r="AE8" s="174">
        <v>1.2676282108233099</v>
      </c>
      <c r="AF8" s="30"/>
      <c r="AG8" s="190">
        <v>108.71933393614</v>
      </c>
      <c r="AH8" s="185">
        <v>113.354554957036</v>
      </c>
      <c r="AI8" s="185">
        <v>118.346689499378</v>
      </c>
      <c r="AJ8" s="185">
        <v>119.026772068479</v>
      </c>
      <c r="AK8" s="185">
        <v>121.73839173519001</v>
      </c>
      <c r="AL8" s="191">
        <v>116.636582667271</v>
      </c>
      <c r="AM8" s="185"/>
      <c r="AN8" s="192">
        <v>148.33489414183401</v>
      </c>
      <c r="AO8" s="193">
        <v>151.10555426269701</v>
      </c>
      <c r="AP8" s="194">
        <v>149.7231186084</v>
      </c>
      <c r="AQ8" s="185"/>
      <c r="AR8" s="195">
        <v>127.71740662901099</v>
      </c>
      <c r="AS8" s="168"/>
      <c r="AT8" s="169">
        <v>2.6424113693179501</v>
      </c>
      <c r="AU8" s="163">
        <v>6.1711879349891996</v>
      </c>
      <c r="AV8" s="163">
        <v>6.8019863472655997</v>
      </c>
      <c r="AW8" s="163">
        <v>4.6107837524158999</v>
      </c>
      <c r="AX8" s="163">
        <v>3.0659230633310499</v>
      </c>
      <c r="AY8" s="170">
        <v>4.6707382678143698</v>
      </c>
      <c r="AZ8" s="163"/>
      <c r="BA8" s="171">
        <v>-6.3885503992913997E-2</v>
      </c>
      <c r="BB8" s="172">
        <v>0.45241324863153598</v>
      </c>
      <c r="BC8" s="173">
        <v>0.19368397794804901</v>
      </c>
      <c r="BD8" s="163"/>
      <c r="BE8" s="174">
        <v>2.7191868865381399</v>
      </c>
    </row>
    <row r="9" spans="1:57" ht="16" x14ac:dyDescent="0.45">
      <c r="A9" s="21" t="s">
        <v>20</v>
      </c>
      <c r="B9" s="46" t="s">
        <v>71</v>
      </c>
      <c r="C9" s="3"/>
      <c r="D9" s="24" t="s">
        <v>16</v>
      </c>
      <c r="E9" s="27" t="s">
        <v>17</v>
      </c>
      <c r="F9" s="3"/>
      <c r="G9" s="190">
        <v>99.949896881158395</v>
      </c>
      <c r="H9" s="185">
        <v>112.294682905527</v>
      </c>
      <c r="I9" s="185">
        <v>119.563266872623</v>
      </c>
      <c r="J9" s="185">
        <v>119.14886728726501</v>
      </c>
      <c r="K9" s="185">
        <v>110.4426922537</v>
      </c>
      <c r="L9" s="191">
        <v>113.13894924932799</v>
      </c>
      <c r="M9" s="185"/>
      <c r="N9" s="192">
        <v>116.02311628077</v>
      </c>
      <c r="O9" s="193">
        <v>118.69426960807399</v>
      </c>
      <c r="P9" s="194">
        <v>117.37991545541701</v>
      </c>
      <c r="Q9" s="185"/>
      <c r="R9" s="195">
        <v>114.433288751532</v>
      </c>
      <c r="S9" s="168"/>
      <c r="T9" s="169">
        <v>0.130694397488131</v>
      </c>
      <c r="U9" s="163">
        <v>4.7207276595827299</v>
      </c>
      <c r="V9" s="163">
        <v>5.2803906729736703</v>
      </c>
      <c r="W9" s="163">
        <v>7.2162187006437399</v>
      </c>
      <c r="X9" s="163">
        <v>3.1009080907503699</v>
      </c>
      <c r="Y9" s="170">
        <v>4.48497853549725</v>
      </c>
      <c r="Z9" s="163"/>
      <c r="AA9" s="171">
        <v>-2.8763871867209199</v>
      </c>
      <c r="AB9" s="172">
        <v>-5.4126136892958598</v>
      </c>
      <c r="AC9" s="173">
        <v>-4.28849700453189</v>
      </c>
      <c r="AD9" s="163"/>
      <c r="AE9" s="174">
        <v>1.2495603672072699</v>
      </c>
      <c r="AF9" s="30"/>
      <c r="AG9" s="190">
        <v>99.611987882179903</v>
      </c>
      <c r="AH9" s="185">
        <v>111.334687588074</v>
      </c>
      <c r="AI9" s="185">
        <v>116.51217834417299</v>
      </c>
      <c r="AJ9" s="185">
        <v>115.15732952403</v>
      </c>
      <c r="AK9" s="185">
        <v>111.205847035592</v>
      </c>
      <c r="AL9" s="191">
        <v>111.47898840109301</v>
      </c>
      <c r="AM9" s="185"/>
      <c r="AN9" s="192">
        <v>121.779016583726</v>
      </c>
      <c r="AO9" s="193">
        <v>121.726406380171</v>
      </c>
      <c r="AP9" s="194">
        <v>121.752839922554</v>
      </c>
      <c r="AQ9" s="185"/>
      <c r="AR9" s="195">
        <v>114.70120499526899</v>
      </c>
      <c r="AS9" s="168"/>
      <c r="AT9" s="169">
        <v>-0.85005147300431805</v>
      </c>
      <c r="AU9" s="163">
        <v>1.57070031981979</v>
      </c>
      <c r="AV9" s="163">
        <v>1.17384436951669</v>
      </c>
      <c r="AW9" s="163">
        <v>0.66430530449790304</v>
      </c>
      <c r="AX9" s="163">
        <v>-0.70324533174445503</v>
      </c>
      <c r="AY9" s="170">
        <v>0.47139968706319302</v>
      </c>
      <c r="AZ9" s="163"/>
      <c r="BA9" s="171">
        <v>-1.64169233768794</v>
      </c>
      <c r="BB9" s="172">
        <v>-2.6647984802937201</v>
      </c>
      <c r="BC9" s="173">
        <v>-2.1677270869977101</v>
      </c>
      <c r="BD9" s="163"/>
      <c r="BE9" s="174">
        <v>-0.54341137654671601</v>
      </c>
    </row>
    <row r="10" spans="1:57" x14ac:dyDescent="0.25">
      <c r="A10" s="21" t="s">
        <v>21</v>
      </c>
      <c r="B10" s="3" t="str">
        <f t="shared" si="0"/>
        <v>Virginia Area</v>
      </c>
      <c r="C10" s="3"/>
      <c r="D10" s="24" t="s">
        <v>16</v>
      </c>
      <c r="E10" s="27" t="s">
        <v>17</v>
      </c>
      <c r="F10" s="3"/>
      <c r="G10" s="190">
        <v>106.663439332538</v>
      </c>
      <c r="H10" s="185">
        <v>112.18566327931801</v>
      </c>
      <c r="I10" s="185">
        <v>114.322999368475</v>
      </c>
      <c r="J10" s="185">
        <v>113.550313792352</v>
      </c>
      <c r="K10" s="185">
        <v>121.887064480246</v>
      </c>
      <c r="L10" s="191">
        <v>114.124029701279</v>
      </c>
      <c r="M10" s="185"/>
      <c r="N10" s="192">
        <v>147.871065209101</v>
      </c>
      <c r="O10" s="193">
        <v>144.494955459816</v>
      </c>
      <c r="P10" s="194">
        <v>146.19917627809201</v>
      </c>
      <c r="Q10" s="185"/>
      <c r="R10" s="195">
        <v>124.584297873453</v>
      </c>
      <c r="S10" s="168"/>
      <c r="T10" s="169">
        <v>1.16552045546894</v>
      </c>
      <c r="U10" s="163">
        <v>5.5804596235877799</v>
      </c>
      <c r="V10" s="163">
        <v>4.9910571012614398</v>
      </c>
      <c r="W10" s="163">
        <v>2.22201773267345</v>
      </c>
      <c r="X10" s="163">
        <v>4.4777101508399397</v>
      </c>
      <c r="Y10" s="170">
        <v>3.7378469193689501</v>
      </c>
      <c r="Z10" s="163"/>
      <c r="AA10" s="171">
        <v>4.3512149229514401E-2</v>
      </c>
      <c r="AB10" s="172">
        <v>-1.5695936620114601</v>
      </c>
      <c r="AC10" s="173">
        <v>-0.75515696034820901</v>
      </c>
      <c r="AD10" s="163"/>
      <c r="AE10" s="174">
        <v>1.8132044611873299</v>
      </c>
      <c r="AF10" s="30"/>
      <c r="AG10" s="190">
        <v>106.43233381998699</v>
      </c>
      <c r="AH10" s="185">
        <v>110.911556927022</v>
      </c>
      <c r="AI10" s="185">
        <v>114.005871397261</v>
      </c>
      <c r="AJ10" s="185">
        <v>112.372046211891</v>
      </c>
      <c r="AK10" s="185">
        <v>118.180256372679</v>
      </c>
      <c r="AL10" s="191">
        <v>112.747729979688</v>
      </c>
      <c r="AM10" s="185"/>
      <c r="AN10" s="192">
        <v>145.493961192168</v>
      </c>
      <c r="AO10" s="193">
        <v>145.37876468820801</v>
      </c>
      <c r="AP10" s="194">
        <v>145.437189098331</v>
      </c>
      <c r="AQ10" s="185"/>
      <c r="AR10" s="195">
        <v>123.53812754630199</v>
      </c>
      <c r="AS10" s="168"/>
      <c r="AT10" s="169">
        <v>0.27060140837438301</v>
      </c>
      <c r="AU10" s="163">
        <v>2.1745879716523002</v>
      </c>
      <c r="AV10" s="163">
        <v>3.0967003579981198</v>
      </c>
      <c r="AW10" s="163">
        <v>0.85074532928150204</v>
      </c>
      <c r="AX10" s="163">
        <v>0.25060363164466098</v>
      </c>
      <c r="AY10" s="170">
        <v>1.34726384575488</v>
      </c>
      <c r="AZ10" s="163"/>
      <c r="BA10" s="171">
        <v>-0.41095606514080502</v>
      </c>
      <c r="BB10" s="172">
        <v>-0.92524343462915903</v>
      </c>
      <c r="BC10" s="173">
        <v>-0.66824563337904397</v>
      </c>
      <c r="BD10" s="163"/>
      <c r="BE10" s="174">
        <v>0.55662456242774105</v>
      </c>
    </row>
    <row r="11" spans="1:57" x14ac:dyDescent="0.25">
      <c r="A11" s="34" t="s">
        <v>22</v>
      </c>
      <c r="B11" s="3" t="str">
        <f t="shared" si="0"/>
        <v>Washington, DC</v>
      </c>
      <c r="C11" s="3"/>
      <c r="D11" s="24" t="s">
        <v>16</v>
      </c>
      <c r="E11" s="27" t="s">
        <v>17</v>
      </c>
      <c r="F11" s="3"/>
      <c r="G11" s="190">
        <v>190.47067927849901</v>
      </c>
      <c r="H11" s="185">
        <v>232.183994823023</v>
      </c>
      <c r="I11" s="185">
        <v>253.28658950568399</v>
      </c>
      <c r="J11" s="185">
        <v>238.708102487529</v>
      </c>
      <c r="K11" s="185">
        <v>201.31276032183399</v>
      </c>
      <c r="L11" s="191">
        <v>225.77864807609299</v>
      </c>
      <c r="M11" s="185"/>
      <c r="N11" s="192">
        <v>168.90027769448301</v>
      </c>
      <c r="O11" s="193">
        <v>171.55083855439099</v>
      </c>
      <c r="P11" s="194">
        <v>170.27524127719099</v>
      </c>
      <c r="Q11" s="185"/>
      <c r="R11" s="195">
        <v>210.56298539527</v>
      </c>
      <c r="S11" s="168"/>
      <c r="T11" s="169">
        <v>0.98964722440629804</v>
      </c>
      <c r="U11" s="163">
        <v>7.1948418073977098</v>
      </c>
      <c r="V11" s="163">
        <v>12.401108952384501</v>
      </c>
      <c r="W11" s="163">
        <v>7.5920512105111797</v>
      </c>
      <c r="X11" s="163">
        <v>2.3543584899803101</v>
      </c>
      <c r="Y11" s="170">
        <v>6.8659416418851702</v>
      </c>
      <c r="Z11" s="163"/>
      <c r="AA11" s="171">
        <v>-4.0712070060210204</v>
      </c>
      <c r="AB11" s="172">
        <v>-6.6234325691854599</v>
      </c>
      <c r="AC11" s="173">
        <v>-5.4169548614675502</v>
      </c>
      <c r="AD11" s="163"/>
      <c r="AE11" s="174">
        <v>3.9429566186369902</v>
      </c>
      <c r="AF11" s="30"/>
      <c r="AG11" s="190">
        <v>182.54007218982201</v>
      </c>
      <c r="AH11" s="185">
        <v>219.556964881152</v>
      </c>
      <c r="AI11" s="185">
        <v>240.59068522916999</v>
      </c>
      <c r="AJ11" s="185">
        <v>231.71504667559401</v>
      </c>
      <c r="AK11" s="185">
        <v>198.82972855595</v>
      </c>
      <c r="AL11" s="191">
        <v>217.001023535446</v>
      </c>
      <c r="AM11" s="185"/>
      <c r="AN11" s="192">
        <v>173.71209676677799</v>
      </c>
      <c r="AO11" s="193">
        <v>172.59675011476099</v>
      </c>
      <c r="AP11" s="194">
        <v>173.14847781130101</v>
      </c>
      <c r="AQ11" s="185"/>
      <c r="AR11" s="195">
        <v>204.39954929544299</v>
      </c>
      <c r="AS11" s="168"/>
      <c r="AT11" s="169">
        <v>-5.0734453770428303</v>
      </c>
      <c r="AU11" s="163">
        <v>-1.53887949217357</v>
      </c>
      <c r="AV11" s="163">
        <v>-0.17008884133388</v>
      </c>
      <c r="AW11" s="163">
        <v>-2.9956426856816498</v>
      </c>
      <c r="AX11" s="163">
        <v>-6.1297181502759903</v>
      </c>
      <c r="AY11" s="170">
        <v>-2.9010297927175701</v>
      </c>
      <c r="AZ11" s="163"/>
      <c r="BA11" s="171">
        <v>-6.3053592665289102</v>
      </c>
      <c r="BB11" s="172">
        <v>-6.3542450454230002</v>
      </c>
      <c r="BC11" s="173">
        <v>-6.3290085544974399</v>
      </c>
      <c r="BD11" s="163"/>
      <c r="BE11" s="174">
        <v>-3.8174585136277499</v>
      </c>
    </row>
    <row r="12" spans="1:57" x14ac:dyDescent="0.25">
      <c r="A12" s="21" t="s">
        <v>23</v>
      </c>
      <c r="B12" s="3" t="str">
        <f t="shared" si="0"/>
        <v>Arlington, VA</v>
      </c>
      <c r="C12" s="3"/>
      <c r="D12" s="24" t="s">
        <v>16</v>
      </c>
      <c r="E12" s="27" t="s">
        <v>17</v>
      </c>
      <c r="F12" s="3"/>
      <c r="G12" s="190">
        <v>201.658374501992</v>
      </c>
      <c r="H12" s="185">
        <v>249.288079372856</v>
      </c>
      <c r="I12" s="185">
        <v>271.588435110273</v>
      </c>
      <c r="J12" s="185">
        <v>265.26533499039601</v>
      </c>
      <c r="K12" s="185">
        <v>234.97663971702801</v>
      </c>
      <c r="L12" s="191">
        <v>247.55960103407901</v>
      </c>
      <c r="M12" s="185"/>
      <c r="N12" s="192">
        <v>169.92300351101099</v>
      </c>
      <c r="O12" s="193">
        <v>162.06838098197599</v>
      </c>
      <c r="P12" s="194">
        <v>165.94313021571401</v>
      </c>
      <c r="Q12" s="185"/>
      <c r="R12" s="195">
        <v>227.973868432487</v>
      </c>
      <c r="S12" s="168"/>
      <c r="T12" s="169">
        <v>-1.92408122860658</v>
      </c>
      <c r="U12" s="163">
        <v>4.5719862985473698</v>
      </c>
      <c r="V12" s="163">
        <v>7.8623974824454201</v>
      </c>
      <c r="W12" s="163">
        <v>7.5943246106571296</v>
      </c>
      <c r="X12" s="163">
        <v>6.2668434503400201</v>
      </c>
      <c r="Y12" s="170">
        <v>5.3799155429606902</v>
      </c>
      <c r="Z12" s="163"/>
      <c r="AA12" s="171">
        <v>-5.5098408385394597</v>
      </c>
      <c r="AB12" s="172">
        <v>-5.8256034790700504</v>
      </c>
      <c r="AC12" s="173">
        <v>-5.6753972891525004</v>
      </c>
      <c r="AD12" s="163"/>
      <c r="AE12" s="174">
        <v>3.35995314810528</v>
      </c>
      <c r="AF12" s="30"/>
      <c r="AG12" s="190">
        <v>194.07243039618899</v>
      </c>
      <c r="AH12" s="185">
        <v>235.64077063352599</v>
      </c>
      <c r="AI12" s="185">
        <v>252.66902394609801</v>
      </c>
      <c r="AJ12" s="185">
        <v>248.410645023494</v>
      </c>
      <c r="AK12" s="185">
        <v>210.84244720035099</v>
      </c>
      <c r="AL12" s="191">
        <v>230.81521094694699</v>
      </c>
      <c r="AM12" s="185"/>
      <c r="AN12" s="192">
        <v>167.08776390587801</v>
      </c>
      <c r="AO12" s="193">
        <v>161.682068188426</v>
      </c>
      <c r="AP12" s="194">
        <v>164.39869760966201</v>
      </c>
      <c r="AQ12" s="185"/>
      <c r="AR12" s="195">
        <v>212.749752076683</v>
      </c>
      <c r="AS12" s="168"/>
      <c r="AT12" s="169">
        <v>-7.2961276286999199</v>
      </c>
      <c r="AU12" s="163">
        <v>-2.86142796491669</v>
      </c>
      <c r="AV12" s="163">
        <v>-2.5883684468503501</v>
      </c>
      <c r="AW12" s="163">
        <v>-3.2065669463619999</v>
      </c>
      <c r="AX12" s="163">
        <v>-6.2196818060530497</v>
      </c>
      <c r="AY12" s="170">
        <v>-4.1268111857770302</v>
      </c>
      <c r="AZ12" s="163"/>
      <c r="BA12" s="171">
        <v>-6.0364772313228698</v>
      </c>
      <c r="BB12" s="172">
        <v>-7.1360056995947501</v>
      </c>
      <c r="BC12" s="173">
        <v>-6.57599067275014</v>
      </c>
      <c r="BD12" s="163"/>
      <c r="BE12" s="174">
        <v>-4.7716975901030096</v>
      </c>
    </row>
    <row r="13" spans="1:57" x14ac:dyDescent="0.25">
      <c r="A13" s="21" t="s">
        <v>24</v>
      </c>
      <c r="B13" s="3" t="str">
        <f t="shared" si="0"/>
        <v>Suburban Virginia Area</v>
      </c>
      <c r="C13" s="3"/>
      <c r="D13" s="24" t="s">
        <v>16</v>
      </c>
      <c r="E13" s="27" t="s">
        <v>17</v>
      </c>
      <c r="F13" s="3"/>
      <c r="G13" s="190">
        <v>141.03579951544501</v>
      </c>
      <c r="H13" s="185">
        <v>162.664858066005</v>
      </c>
      <c r="I13" s="185">
        <v>172.85543886462801</v>
      </c>
      <c r="J13" s="185">
        <v>161.848281861678</v>
      </c>
      <c r="K13" s="185">
        <v>156.23202821461601</v>
      </c>
      <c r="L13" s="191">
        <v>160.00050338269301</v>
      </c>
      <c r="M13" s="185"/>
      <c r="N13" s="192">
        <v>166.03004019651601</v>
      </c>
      <c r="O13" s="193">
        <v>169.05625571770801</v>
      </c>
      <c r="P13" s="194">
        <v>167.56200132318801</v>
      </c>
      <c r="Q13" s="185"/>
      <c r="R13" s="195">
        <v>162.27075514798301</v>
      </c>
      <c r="S13" s="168"/>
      <c r="T13" s="169">
        <v>1.83731633881139</v>
      </c>
      <c r="U13" s="163">
        <v>11.848672733767</v>
      </c>
      <c r="V13" s="163">
        <v>13.6431486614078</v>
      </c>
      <c r="W13" s="163">
        <v>5.79602889790233</v>
      </c>
      <c r="X13" s="163">
        <v>8.5082076075095205</v>
      </c>
      <c r="Y13" s="170">
        <v>8.6904624508945094</v>
      </c>
      <c r="Z13" s="163"/>
      <c r="AA13" s="171">
        <v>3.2375430354769801</v>
      </c>
      <c r="AB13" s="172">
        <v>0.70589694418228399</v>
      </c>
      <c r="AC13" s="173">
        <v>1.9072113664932899</v>
      </c>
      <c r="AD13" s="163"/>
      <c r="AE13" s="174">
        <v>6.67132732738746</v>
      </c>
      <c r="AF13" s="30"/>
      <c r="AG13" s="190">
        <v>137.68476689788599</v>
      </c>
      <c r="AH13" s="185">
        <v>152.10581427065799</v>
      </c>
      <c r="AI13" s="185">
        <v>163.209689334367</v>
      </c>
      <c r="AJ13" s="185">
        <v>158.47161751025899</v>
      </c>
      <c r="AK13" s="185">
        <v>151.04641747452101</v>
      </c>
      <c r="AL13" s="191">
        <v>153.60059984682599</v>
      </c>
      <c r="AM13" s="185"/>
      <c r="AN13" s="192">
        <v>162.60883137768701</v>
      </c>
      <c r="AO13" s="193">
        <v>166.00483855900001</v>
      </c>
      <c r="AP13" s="194">
        <v>164.323756928883</v>
      </c>
      <c r="AQ13" s="185"/>
      <c r="AR13" s="195">
        <v>156.766671019413</v>
      </c>
      <c r="AS13" s="168"/>
      <c r="AT13" s="169">
        <v>1.7462781682217501</v>
      </c>
      <c r="AU13" s="163">
        <v>2.63876932193376</v>
      </c>
      <c r="AV13" s="163">
        <v>3.19248740579207</v>
      </c>
      <c r="AW13" s="163">
        <v>0.168387608279715</v>
      </c>
      <c r="AX13" s="163">
        <v>-0.59794743928668703</v>
      </c>
      <c r="AY13" s="170">
        <v>1.3824651400713901</v>
      </c>
      <c r="AZ13" s="163"/>
      <c r="BA13" s="171">
        <v>1.79441813412586</v>
      </c>
      <c r="BB13" s="172">
        <v>1.65918605107985</v>
      </c>
      <c r="BC13" s="173">
        <v>1.7092701685610701</v>
      </c>
      <c r="BD13" s="163"/>
      <c r="BE13" s="174">
        <v>1.5014335532332199</v>
      </c>
    </row>
    <row r="14" spans="1:57" x14ac:dyDescent="0.25">
      <c r="A14" s="21" t="s">
        <v>25</v>
      </c>
      <c r="B14" s="3" t="str">
        <f t="shared" si="0"/>
        <v>Alexandria, VA</v>
      </c>
      <c r="C14" s="3"/>
      <c r="D14" s="24" t="s">
        <v>16</v>
      </c>
      <c r="E14" s="27" t="s">
        <v>17</v>
      </c>
      <c r="F14" s="3"/>
      <c r="G14" s="190">
        <v>147.49657130377801</v>
      </c>
      <c r="H14" s="185">
        <v>172.12130484988401</v>
      </c>
      <c r="I14" s="185">
        <v>189.749126365054</v>
      </c>
      <c r="J14" s="185">
        <v>187.28839109608299</v>
      </c>
      <c r="K14" s="185">
        <v>171.90444093493301</v>
      </c>
      <c r="L14" s="191">
        <v>175.907048390206</v>
      </c>
      <c r="M14" s="185"/>
      <c r="N14" s="192">
        <v>153.64861413513</v>
      </c>
      <c r="O14" s="193">
        <v>155.79003097994399</v>
      </c>
      <c r="P14" s="194">
        <v>154.75040184563699</v>
      </c>
      <c r="Q14" s="185"/>
      <c r="R14" s="195">
        <v>170.047952000371</v>
      </c>
      <c r="S14" s="168"/>
      <c r="T14" s="169">
        <v>-8.8073302275155196</v>
      </c>
      <c r="U14" s="163">
        <v>-8.7074869055961894</v>
      </c>
      <c r="V14" s="163">
        <v>-2.4955661265765601</v>
      </c>
      <c r="W14" s="163">
        <v>2.0006881818316899</v>
      </c>
      <c r="X14" s="163">
        <v>3.8783407506264802</v>
      </c>
      <c r="Y14" s="170">
        <v>-2.2561389359067601</v>
      </c>
      <c r="Z14" s="163"/>
      <c r="AA14" s="171">
        <v>1.7086609856122601</v>
      </c>
      <c r="AB14" s="172">
        <v>2.3856659207030599</v>
      </c>
      <c r="AC14" s="173">
        <v>2.0540140202407899</v>
      </c>
      <c r="AD14" s="163"/>
      <c r="AE14" s="174">
        <v>-1.28666977525671</v>
      </c>
      <c r="AF14" s="30"/>
      <c r="AG14" s="190">
        <v>152.468730879665</v>
      </c>
      <c r="AH14" s="185">
        <v>178.20947210782401</v>
      </c>
      <c r="AI14" s="185">
        <v>186.59376346499101</v>
      </c>
      <c r="AJ14" s="185">
        <v>178.176642477743</v>
      </c>
      <c r="AK14" s="185">
        <v>163.98842081669201</v>
      </c>
      <c r="AL14" s="191">
        <v>173.104479546542</v>
      </c>
      <c r="AM14" s="185"/>
      <c r="AN14" s="192">
        <v>148.127080473322</v>
      </c>
      <c r="AO14" s="193">
        <v>147.36818004470601</v>
      </c>
      <c r="AP14" s="194">
        <v>147.74089696393099</v>
      </c>
      <c r="AQ14" s="185"/>
      <c r="AR14" s="195">
        <v>165.871503945645</v>
      </c>
      <c r="AS14" s="168"/>
      <c r="AT14" s="169">
        <v>-8.4393635240820508</v>
      </c>
      <c r="AU14" s="163">
        <v>-7.4524365541569999</v>
      </c>
      <c r="AV14" s="163">
        <v>-7.16372528167122</v>
      </c>
      <c r="AW14" s="163">
        <v>-7.9485998745967201</v>
      </c>
      <c r="AX14" s="163">
        <v>-6.4091149109538197</v>
      </c>
      <c r="AY14" s="170">
        <v>-7.51086015641412</v>
      </c>
      <c r="AZ14" s="163"/>
      <c r="BA14" s="171">
        <v>-5.20724069811319</v>
      </c>
      <c r="BB14" s="172">
        <v>-4.7158287444999702</v>
      </c>
      <c r="BC14" s="173">
        <v>-4.9612034691487299</v>
      </c>
      <c r="BD14" s="163"/>
      <c r="BE14" s="174">
        <v>-7.1148901678507697</v>
      </c>
    </row>
    <row r="15" spans="1:57" x14ac:dyDescent="0.25">
      <c r="A15" s="21" t="s">
        <v>26</v>
      </c>
      <c r="B15" s="3" t="str">
        <f t="shared" si="0"/>
        <v>Fairfax/Tysons Corner, VA</v>
      </c>
      <c r="C15" s="3"/>
      <c r="D15" s="24" t="s">
        <v>16</v>
      </c>
      <c r="E15" s="27" t="s">
        <v>17</v>
      </c>
      <c r="F15" s="3"/>
      <c r="G15" s="190">
        <v>157.59809466506201</v>
      </c>
      <c r="H15" s="185">
        <v>195.67113953132099</v>
      </c>
      <c r="I15" s="185">
        <v>206.062614326183</v>
      </c>
      <c r="J15" s="185">
        <v>195.08270527963501</v>
      </c>
      <c r="K15" s="185">
        <v>160.892350643008</v>
      </c>
      <c r="L15" s="191">
        <v>185.37201725964201</v>
      </c>
      <c r="M15" s="185"/>
      <c r="N15" s="192">
        <v>142.64650528469099</v>
      </c>
      <c r="O15" s="193">
        <v>144.20172483639701</v>
      </c>
      <c r="P15" s="194">
        <v>143.459058124389</v>
      </c>
      <c r="Q15" s="185"/>
      <c r="R15" s="195">
        <v>173.771395610833</v>
      </c>
      <c r="S15" s="168"/>
      <c r="T15" s="169">
        <v>6.3941027170733697</v>
      </c>
      <c r="U15" s="163">
        <v>2.5171896701485599</v>
      </c>
      <c r="V15" s="163">
        <v>-1.6451215737752001</v>
      </c>
      <c r="W15" s="163">
        <v>-1.35408258787361</v>
      </c>
      <c r="X15" s="163">
        <v>-3.4892916017790601</v>
      </c>
      <c r="Y15" s="170">
        <v>-0.310228406406168</v>
      </c>
      <c r="Z15" s="163"/>
      <c r="AA15" s="171">
        <v>-1.4059598831328499</v>
      </c>
      <c r="AB15" s="172">
        <v>-0.64241538201963599</v>
      </c>
      <c r="AC15" s="173">
        <v>-1.0033149570489901</v>
      </c>
      <c r="AD15" s="163"/>
      <c r="AE15" s="174">
        <v>-0.455510579239228</v>
      </c>
      <c r="AF15" s="30"/>
      <c r="AG15" s="190">
        <v>146.834457353819</v>
      </c>
      <c r="AH15" s="185">
        <v>183.28456941502299</v>
      </c>
      <c r="AI15" s="185">
        <v>202.911344751928</v>
      </c>
      <c r="AJ15" s="185">
        <v>198.05654286843099</v>
      </c>
      <c r="AK15" s="185">
        <v>163.731607287777</v>
      </c>
      <c r="AL15" s="191">
        <v>181.770076792498</v>
      </c>
      <c r="AM15" s="185"/>
      <c r="AN15" s="192">
        <v>140.84019815935599</v>
      </c>
      <c r="AO15" s="193">
        <v>140.71290523086799</v>
      </c>
      <c r="AP15" s="194">
        <v>140.77570043764501</v>
      </c>
      <c r="AQ15" s="185"/>
      <c r="AR15" s="195">
        <v>170.15680849091501</v>
      </c>
      <c r="AS15" s="168"/>
      <c r="AT15" s="169">
        <v>-4.0867390545603399</v>
      </c>
      <c r="AU15" s="163">
        <v>-3.3674997716905501</v>
      </c>
      <c r="AV15" s="163">
        <v>-2.4784208651808801</v>
      </c>
      <c r="AW15" s="163">
        <v>-2.62939245957724</v>
      </c>
      <c r="AX15" s="163">
        <v>-5.2262430077693898</v>
      </c>
      <c r="AY15" s="170">
        <v>-3.5985855140205798</v>
      </c>
      <c r="AZ15" s="163"/>
      <c r="BA15" s="171">
        <v>-2.7033278698500198</v>
      </c>
      <c r="BB15" s="172">
        <v>-1.1804867247236901</v>
      </c>
      <c r="BC15" s="173">
        <v>-1.9396591790423401</v>
      </c>
      <c r="BD15" s="163"/>
      <c r="BE15" s="174">
        <v>-3.3936858151237099</v>
      </c>
    </row>
    <row r="16" spans="1:57" x14ac:dyDescent="0.25">
      <c r="A16" s="21" t="s">
        <v>27</v>
      </c>
      <c r="B16" s="3" t="str">
        <f t="shared" si="0"/>
        <v>I-95 Fredericksburg, VA</v>
      </c>
      <c r="C16" s="3"/>
      <c r="D16" s="24" t="s">
        <v>16</v>
      </c>
      <c r="E16" s="27" t="s">
        <v>17</v>
      </c>
      <c r="F16" s="3"/>
      <c r="G16" s="190">
        <v>96.795568278201799</v>
      </c>
      <c r="H16" s="185">
        <v>99.840662840214705</v>
      </c>
      <c r="I16" s="185">
        <v>103.03218935917</v>
      </c>
      <c r="J16" s="185">
        <v>105.126808959584</v>
      </c>
      <c r="K16" s="185">
        <v>103.637944250871</v>
      </c>
      <c r="L16" s="191">
        <v>101.964589541648</v>
      </c>
      <c r="M16" s="185"/>
      <c r="N16" s="192">
        <v>114.437690012562</v>
      </c>
      <c r="O16" s="193">
        <v>121.052715260017</v>
      </c>
      <c r="P16" s="194">
        <v>117.91050425182701</v>
      </c>
      <c r="Q16" s="185"/>
      <c r="R16" s="195">
        <v>107.104055152185</v>
      </c>
      <c r="S16" s="168"/>
      <c r="T16" s="169">
        <v>0.64769307381181096</v>
      </c>
      <c r="U16" s="163">
        <v>2.6532441891138299</v>
      </c>
      <c r="V16" s="163">
        <v>3.0048749076091998</v>
      </c>
      <c r="W16" s="163">
        <v>3.3522008710014002</v>
      </c>
      <c r="X16" s="163">
        <v>2.0710248503771802</v>
      </c>
      <c r="Y16" s="170">
        <v>2.4404130999553502</v>
      </c>
      <c r="Z16" s="163"/>
      <c r="AA16" s="171">
        <v>1.99093407713465</v>
      </c>
      <c r="AB16" s="172">
        <v>5.1284509759884598</v>
      </c>
      <c r="AC16" s="173">
        <v>3.6936310490439102</v>
      </c>
      <c r="AD16" s="163"/>
      <c r="AE16" s="174">
        <v>3.0012649582098598</v>
      </c>
      <c r="AF16" s="30"/>
      <c r="AG16" s="190">
        <v>94.872631807805107</v>
      </c>
      <c r="AH16" s="185">
        <v>98.3401618679938</v>
      </c>
      <c r="AI16" s="185">
        <v>102.039082090816</v>
      </c>
      <c r="AJ16" s="185">
        <v>103.575881803032</v>
      </c>
      <c r="AK16" s="185">
        <v>102.76439703617299</v>
      </c>
      <c r="AL16" s="191">
        <v>100.64662760521099</v>
      </c>
      <c r="AM16" s="185"/>
      <c r="AN16" s="192">
        <v>114.32561985327099</v>
      </c>
      <c r="AO16" s="193">
        <v>115.187425884123</v>
      </c>
      <c r="AP16" s="194">
        <v>114.755423296307</v>
      </c>
      <c r="AQ16" s="185"/>
      <c r="AR16" s="195">
        <v>105.19209101295399</v>
      </c>
      <c r="AS16" s="168"/>
      <c r="AT16" s="169">
        <v>-1.18488839863289</v>
      </c>
      <c r="AU16" s="163">
        <v>-1.78926919333637</v>
      </c>
      <c r="AV16" s="163">
        <v>-1.1965076522379701</v>
      </c>
      <c r="AW16" s="163">
        <v>-0.51526554235225597</v>
      </c>
      <c r="AX16" s="163">
        <v>-0.487660803336948</v>
      </c>
      <c r="AY16" s="170">
        <v>-0.99199560277418197</v>
      </c>
      <c r="AZ16" s="163"/>
      <c r="BA16" s="171">
        <v>-0.74720339926836399</v>
      </c>
      <c r="BB16" s="172">
        <v>-2.0520484473401699</v>
      </c>
      <c r="BC16" s="173">
        <v>-1.4249213282277899</v>
      </c>
      <c r="BD16" s="163"/>
      <c r="BE16" s="174">
        <v>-1.147422149277</v>
      </c>
    </row>
    <row r="17" spans="1:57" x14ac:dyDescent="0.25">
      <c r="A17" s="21" t="s">
        <v>28</v>
      </c>
      <c r="B17" s="3" t="str">
        <f t="shared" si="0"/>
        <v>Dulles Airport Area, VA</v>
      </c>
      <c r="C17" s="3"/>
      <c r="D17" s="24" t="s">
        <v>16</v>
      </c>
      <c r="E17" s="27" t="s">
        <v>17</v>
      </c>
      <c r="F17" s="3"/>
      <c r="G17" s="190">
        <v>118.012436062294</v>
      </c>
      <c r="H17" s="185">
        <v>148.74066004738799</v>
      </c>
      <c r="I17" s="185">
        <v>161.024885962094</v>
      </c>
      <c r="J17" s="185">
        <v>162.20452119309201</v>
      </c>
      <c r="K17" s="185">
        <v>141.20901722742499</v>
      </c>
      <c r="L17" s="191">
        <v>147.891945858772</v>
      </c>
      <c r="M17" s="185"/>
      <c r="N17" s="192">
        <v>119.71566140931</v>
      </c>
      <c r="O17" s="193">
        <v>117.77161286480001</v>
      </c>
      <c r="P17" s="194">
        <v>118.71176846896699</v>
      </c>
      <c r="Q17" s="185"/>
      <c r="R17" s="195">
        <v>139.94078525694701</v>
      </c>
      <c r="S17" s="168"/>
      <c r="T17" s="169">
        <v>-1.19071643047994</v>
      </c>
      <c r="U17" s="163">
        <v>3.02142484705726</v>
      </c>
      <c r="V17" s="163">
        <v>0.80417124667297002</v>
      </c>
      <c r="W17" s="163">
        <v>1.1686370385909699</v>
      </c>
      <c r="X17" s="163">
        <v>0.120661813079373</v>
      </c>
      <c r="Y17" s="170">
        <v>0.49295775424604699</v>
      </c>
      <c r="Z17" s="163"/>
      <c r="AA17" s="171">
        <v>2.04666330544736</v>
      </c>
      <c r="AB17" s="172">
        <v>2.80374159574925</v>
      </c>
      <c r="AC17" s="173">
        <v>2.3703219046928301</v>
      </c>
      <c r="AD17" s="163"/>
      <c r="AE17" s="174">
        <v>0.84963792045376796</v>
      </c>
      <c r="AF17" s="30"/>
      <c r="AG17" s="190">
        <v>115.767911316211</v>
      </c>
      <c r="AH17" s="185">
        <v>145.86845738386299</v>
      </c>
      <c r="AI17" s="185">
        <v>160.30494390446299</v>
      </c>
      <c r="AJ17" s="185">
        <v>158.630364887013</v>
      </c>
      <c r="AK17" s="185">
        <v>135.45192004659799</v>
      </c>
      <c r="AL17" s="191">
        <v>145.40945298679199</v>
      </c>
      <c r="AM17" s="185"/>
      <c r="AN17" s="192">
        <v>118.622154416065</v>
      </c>
      <c r="AO17" s="193">
        <v>115.106861016731</v>
      </c>
      <c r="AP17" s="194">
        <v>116.852482250048</v>
      </c>
      <c r="AQ17" s="185"/>
      <c r="AR17" s="195">
        <v>137.61437303992301</v>
      </c>
      <c r="AS17" s="168"/>
      <c r="AT17" s="169">
        <v>-2.8181389681004401</v>
      </c>
      <c r="AU17" s="163">
        <v>-0.42053373001438099</v>
      </c>
      <c r="AV17" s="163">
        <v>0.12859150490058399</v>
      </c>
      <c r="AW17" s="163">
        <v>1.0843807339934199E-2</v>
      </c>
      <c r="AX17" s="163">
        <v>-1.8083859808395</v>
      </c>
      <c r="AY17" s="170">
        <v>-0.73710985979436705</v>
      </c>
      <c r="AZ17" s="163"/>
      <c r="BA17" s="171">
        <v>0.50614001435854705</v>
      </c>
      <c r="BB17" s="172">
        <v>-1.71468845240984</v>
      </c>
      <c r="BC17" s="173">
        <v>-0.60953718160615999</v>
      </c>
      <c r="BD17" s="163"/>
      <c r="BE17" s="174">
        <v>-0.577879569119498</v>
      </c>
    </row>
    <row r="18" spans="1:57" x14ac:dyDescent="0.25">
      <c r="A18" s="21" t="s">
        <v>29</v>
      </c>
      <c r="B18" s="3" t="str">
        <f t="shared" si="0"/>
        <v>Williamsburg, VA</v>
      </c>
      <c r="C18" s="3"/>
      <c r="D18" s="24" t="s">
        <v>16</v>
      </c>
      <c r="E18" s="27" t="s">
        <v>17</v>
      </c>
      <c r="F18" s="3"/>
      <c r="G18" s="190">
        <v>117.246378998189</v>
      </c>
      <c r="H18" s="185">
        <v>116.753663199325</v>
      </c>
      <c r="I18" s="185">
        <v>123.18960317460299</v>
      </c>
      <c r="J18" s="185">
        <v>125.966410039481</v>
      </c>
      <c r="K18" s="185">
        <v>129.04528329654099</v>
      </c>
      <c r="L18" s="191">
        <v>122.697520253024</v>
      </c>
      <c r="M18" s="185"/>
      <c r="N18" s="192">
        <v>151.22323877068499</v>
      </c>
      <c r="O18" s="193">
        <v>164.30748618257999</v>
      </c>
      <c r="P18" s="194">
        <v>157.87373244211901</v>
      </c>
      <c r="Q18" s="185"/>
      <c r="R18" s="195">
        <v>135.508387722702</v>
      </c>
      <c r="S18" s="168"/>
      <c r="T18" s="169">
        <v>1.5466407216245699</v>
      </c>
      <c r="U18" s="163">
        <v>7.7409305604693204</v>
      </c>
      <c r="V18" s="163">
        <v>15.0392806049945</v>
      </c>
      <c r="W18" s="163">
        <v>16.501764867306001</v>
      </c>
      <c r="X18" s="163">
        <v>11.9086501268239</v>
      </c>
      <c r="Y18" s="170">
        <v>10.4389820738552</v>
      </c>
      <c r="Z18" s="163"/>
      <c r="AA18" s="171">
        <v>-0.63998359653206505</v>
      </c>
      <c r="AB18" s="172">
        <v>2.3647076365778799</v>
      </c>
      <c r="AC18" s="173">
        <v>0.92377959297900103</v>
      </c>
      <c r="AD18" s="163"/>
      <c r="AE18" s="174">
        <v>5.4337911888438297</v>
      </c>
      <c r="AF18" s="30"/>
      <c r="AG18" s="190">
        <v>136.053430689073</v>
      </c>
      <c r="AH18" s="185">
        <v>140.41963559103701</v>
      </c>
      <c r="AI18" s="185">
        <v>143.91942603623701</v>
      </c>
      <c r="AJ18" s="185">
        <v>144.263452556902</v>
      </c>
      <c r="AK18" s="185">
        <v>149.51846090399201</v>
      </c>
      <c r="AL18" s="191">
        <v>143.24876057529599</v>
      </c>
      <c r="AM18" s="185"/>
      <c r="AN18" s="192">
        <v>178.732977462554</v>
      </c>
      <c r="AO18" s="193">
        <v>184.45607446144899</v>
      </c>
      <c r="AP18" s="194">
        <v>181.55472394379501</v>
      </c>
      <c r="AQ18" s="185"/>
      <c r="AR18" s="195">
        <v>156.45174708520099</v>
      </c>
      <c r="AS18" s="168"/>
      <c r="AT18" s="169">
        <v>12.645119088734001</v>
      </c>
      <c r="AU18" s="163">
        <v>25.201931838899601</v>
      </c>
      <c r="AV18" s="163">
        <v>24.5854079062766</v>
      </c>
      <c r="AW18" s="163">
        <v>21.397141191912201</v>
      </c>
      <c r="AX18" s="163">
        <v>18.252148173313302</v>
      </c>
      <c r="AY18" s="170">
        <v>20.2188083627459</v>
      </c>
      <c r="AZ18" s="163"/>
      <c r="BA18" s="171">
        <v>11.381741536462201</v>
      </c>
      <c r="BB18" s="172">
        <v>9.8514051134641107</v>
      </c>
      <c r="BC18" s="173">
        <v>10.569702475389301</v>
      </c>
      <c r="BD18" s="163"/>
      <c r="BE18" s="174">
        <v>14.848702265079901</v>
      </c>
    </row>
    <row r="19" spans="1:57" x14ac:dyDescent="0.25">
      <c r="A19" s="21" t="s">
        <v>30</v>
      </c>
      <c r="B19" s="3" t="str">
        <f t="shared" si="0"/>
        <v>Virginia Beach, VA</v>
      </c>
      <c r="C19" s="3"/>
      <c r="D19" s="24" t="s">
        <v>16</v>
      </c>
      <c r="E19" s="27" t="s">
        <v>17</v>
      </c>
      <c r="F19" s="3"/>
      <c r="G19" s="190">
        <v>128.20333752029501</v>
      </c>
      <c r="H19" s="185">
        <v>138.175613389121</v>
      </c>
      <c r="I19" s="185">
        <v>144.29408532645999</v>
      </c>
      <c r="J19" s="185">
        <v>139.553110078266</v>
      </c>
      <c r="K19" s="185">
        <v>131.541820231598</v>
      </c>
      <c r="L19" s="191">
        <v>136.84357741894499</v>
      </c>
      <c r="M19" s="185"/>
      <c r="N19" s="192">
        <v>189.71508927697201</v>
      </c>
      <c r="O19" s="193">
        <v>199.536928016323</v>
      </c>
      <c r="P19" s="194">
        <v>194.77180647209201</v>
      </c>
      <c r="Q19" s="185"/>
      <c r="R19" s="195">
        <v>157.518807630862</v>
      </c>
      <c r="S19" s="168"/>
      <c r="T19" s="169">
        <v>10.0527971569787</v>
      </c>
      <c r="U19" s="163">
        <v>20.694354847507899</v>
      </c>
      <c r="V19" s="163">
        <v>20.577692690546101</v>
      </c>
      <c r="W19" s="163">
        <v>8.5312599538699807</v>
      </c>
      <c r="X19" s="163">
        <v>1.4992813128740401</v>
      </c>
      <c r="Y19" s="170">
        <v>11.7049297888321</v>
      </c>
      <c r="Z19" s="163"/>
      <c r="AA19" s="171">
        <v>0.63357222373931199</v>
      </c>
      <c r="AB19" s="172">
        <v>2.5820542291508102</v>
      </c>
      <c r="AC19" s="173">
        <v>1.69819801021478</v>
      </c>
      <c r="AD19" s="163"/>
      <c r="AE19" s="174">
        <v>5.6856753685617303</v>
      </c>
      <c r="AF19" s="30"/>
      <c r="AG19" s="190">
        <v>124.933068586037</v>
      </c>
      <c r="AH19" s="185">
        <v>128.18376284635099</v>
      </c>
      <c r="AI19" s="185">
        <v>134.81347229170501</v>
      </c>
      <c r="AJ19" s="185">
        <v>131.95524757368901</v>
      </c>
      <c r="AK19" s="185">
        <v>131.469805181992</v>
      </c>
      <c r="AL19" s="191">
        <v>130.54606511960699</v>
      </c>
      <c r="AM19" s="185"/>
      <c r="AN19" s="192">
        <v>174.571240244119</v>
      </c>
      <c r="AO19" s="193">
        <v>179.71940307361999</v>
      </c>
      <c r="AP19" s="194">
        <v>177.20149545097601</v>
      </c>
      <c r="AQ19" s="185"/>
      <c r="AR19" s="195">
        <v>146.78829006634001</v>
      </c>
      <c r="AS19" s="168"/>
      <c r="AT19" s="169">
        <v>6.6658217540181104</v>
      </c>
      <c r="AU19" s="163">
        <v>10.168235648466201</v>
      </c>
      <c r="AV19" s="163">
        <v>12.6934307523466</v>
      </c>
      <c r="AW19" s="163">
        <v>6.9160322691342504</v>
      </c>
      <c r="AX19" s="163">
        <v>3.83498195092066</v>
      </c>
      <c r="AY19" s="170">
        <v>7.9564022141440303</v>
      </c>
      <c r="AZ19" s="163"/>
      <c r="BA19" s="171">
        <v>2.1512949849847298</v>
      </c>
      <c r="BB19" s="172">
        <v>2.6480673858797399</v>
      </c>
      <c r="BC19" s="173">
        <v>2.4118320705181699</v>
      </c>
      <c r="BD19" s="163"/>
      <c r="BE19" s="174">
        <v>5.2223274861251801</v>
      </c>
    </row>
    <row r="20" spans="1:57" x14ac:dyDescent="0.25">
      <c r="A20" s="34" t="s">
        <v>31</v>
      </c>
      <c r="B20" s="3" t="str">
        <f t="shared" si="0"/>
        <v>Norfolk/Portsmouth, VA</v>
      </c>
      <c r="C20" s="3"/>
      <c r="D20" s="24" t="s">
        <v>16</v>
      </c>
      <c r="E20" s="27" t="s">
        <v>17</v>
      </c>
      <c r="F20" s="3"/>
      <c r="G20" s="190">
        <v>105.913490833599</v>
      </c>
      <c r="H20" s="185">
        <v>114.37685731379</v>
      </c>
      <c r="I20" s="185">
        <v>122.44893686170199</v>
      </c>
      <c r="J20" s="185">
        <v>122.545703717658</v>
      </c>
      <c r="K20" s="185">
        <v>126.181470602237</v>
      </c>
      <c r="L20" s="191">
        <v>119.044731803866</v>
      </c>
      <c r="M20" s="185"/>
      <c r="N20" s="192">
        <v>139.46125151320001</v>
      </c>
      <c r="O20" s="193">
        <v>140.17958796635699</v>
      </c>
      <c r="P20" s="194">
        <v>139.81956972891501</v>
      </c>
      <c r="Q20" s="185"/>
      <c r="R20" s="195">
        <v>126.01365838264999</v>
      </c>
      <c r="S20" s="168"/>
      <c r="T20" s="169">
        <v>-1.7927879713272901</v>
      </c>
      <c r="U20" s="163">
        <v>0.262925350656596</v>
      </c>
      <c r="V20" s="163">
        <v>0.14784266423605599</v>
      </c>
      <c r="W20" s="163">
        <v>-4.1996179438214902</v>
      </c>
      <c r="X20" s="163">
        <v>1.50937453805349</v>
      </c>
      <c r="Y20" s="170">
        <v>-0.95382930702058299</v>
      </c>
      <c r="Z20" s="163"/>
      <c r="AA20" s="171">
        <v>-14.600472360175401</v>
      </c>
      <c r="AB20" s="172">
        <v>-7.5429632890947902</v>
      </c>
      <c r="AC20" s="173">
        <v>-11.296181907958101</v>
      </c>
      <c r="AD20" s="163"/>
      <c r="AE20" s="174">
        <v>-5.2666795333155303</v>
      </c>
      <c r="AF20" s="30"/>
      <c r="AG20" s="190">
        <v>104.45680003218</v>
      </c>
      <c r="AH20" s="185">
        <v>112.11843965185101</v>
      </c>
      <c r="AI20" s="185">
        <v>120.58063546656101</v>
      </c>
      <c r="AJ20" s="185">
        <v>129.150012448464</v>
      </c>
      <c r="AK20" s="185">
        <v>129.626414058709</v>
      </c>
      <c r="AL20" s="191">
        <v>120.16936981656499</v>
      </c>
      <c r="AM20" s="185"/>
      <c r="AN20" s="192">
        <v>136.034791721358</v>
      </c>
      <c r="AO20" s="193">
        <v>134.02084625382199</v>
      </c>
      <c r="AP20" s="194">
        <v>135.03854081282299</v>
      </c>
      <c r="AQ20" s="185"/>
      <c r="AR20" s="195">
        <v>124.865285766523</v>
      </c>
      <c r="AS20" s="168"/>
      <c r="AT20" s="169">
        <v>-3.9499089373696199</v>
      </c>
      <c r="AU20" s="163">
        <v>-0.22220585435713899</v>
      </c>
      <c r="AV20" s="163">
        <v>-0.60335890259670799</v>
      </c>
      <c r="AW20" s="163">
        <v>1.68319590459199</v>
      </c>
      <c r="AX20" s="163">
        <v>1.32876488229524</v>
      </c>
      <c r="AY20" s="170">
        <v>9.1565030074195503E-2</v>
      </c>
      <c r="AZ20" s="163"/>
      <c r="BA20" s="171">
        <v>-8.1380816463120595</v>
      </c>
      <c r="BB20" s="172">
        <v>-6.0666961115557401</v>
      </c>
      <c r="BC20" s="173">
        <v>-7.1231535768279404</v>
      </c>
      <c r="BD20" s="163"/>
      <c r="BE20" s="174">
        <v>-2.53938029599643</v>
      </c>
    </row>
    <row r="21" spans="1:57" x14ac:dyDescent="0.25">
      <c r="A21" s="35" t="s">
        <v>32</v>
      </c>
      <c r="B21" s="3" t="str">
        <f t="shared" si="0"/>
        <v>Newport News/Hampton, VA</v>
      </c>
      <c r="C21" s="3"/>
      <c r="D21" s="24" t="s">
        <v>16</v>
      </c>
      <c r="E21" s="27" t="s">
        <v>17</v>
      </c>
      <c r="F21" s="3"/>
      <c r="G21" s="190">
        <v>80.304762976995903</v>
      </c>
      <c r="H21" s="185">
        <v>84.893404632549107</v>
      </c>
      <c r="I21" s="185">
        <v>85.434127237264804</v>
      </c>
      <c r="J21" s="185">
        <v>85.390888705612795</v>
      </c>
      <c r="K21" s="185">
        <v>94.175677913361795</v>
      </c>
      <c r="L21" s="191">
        <v>86.441260625407693</v>
      </c>
      <c r="M21" s="185"/>
      <c r="N21" s="192">
        <v>112.545788162544</v>
      </c>
      <c r="O21" s="193">
        <v>115.041935870858</v>
      </c>
      <c r="P21" s="194">
        <v>113.818185673451</v>
      </c>
      <c r="Q21" s="185"/>
      <c r="R21" s="195">
        <v>96.018165745538198</v>
      </c>
      <c r="S21" s="168"/>
      <c r="T21" s="169">
        <v>-4.4998195127228504</v>
      </c>
      <c r="U21" s="163">
        <v>-9.55177159465687</v>
      </c>
      <c r="V21" s="163">
        <v>-10.604074166157901</v>
      </c>
      <c r="W21" s="163">
        <v>-9.1715874239309496</v>
      </c>
      <c r="X21" s="163">
        <v>-4.6575864171952999</v>
      </c>
      <c r="Y21" s="170">
        <v>-7.77776777551788</v>
      </c>
      <c r="Z21" s="163"/>
      <c r="AA21" s="171">
        <v>-4.0987463718133998</v>
      </c>
      <c r="AB21" s="172">
        <v>-1.89492524449827</v>
      </c>
      <c r="AC21" s="173">
        <v>-2.9764400815786298</v>
      </c>
      <c r="AD21" s="163"/>
      <c r="AE21" s="174">
        <v>-5.1878924139524996</v>
      </c>
      <c r="AF21" s="30"/>
      <c r="AG21" s="190">
        <v>77.819941815068404</v>
      </c>
      <c r="AH21" s="185">
        <v>83.376164739060698</v>
      </c>
      <c r="AI21" s="185">
        <v>85.739801751816501</v>
      </c>
      <c r="AJ21" s="185">
        <v>85.230777247987305</v>
      </c>
      <c r="AK21" s="185">
        <v>97.280870004631197</v>
      </c>
      <c r="AL21" s="191">
        <v>86.433679038334404</v>
      </c>
      <c r="AM21" s="185"/>
      <c r="AN21" s="192">
        <v>114.83734607563299</v>
      </c>
      <c r="AO21" s="193">
        <v>113.376337279175</v>
      </c>
      <c r="AP21" s="194">
        <v>114.111612572659</v>
      </c>
      <c r="AQ21" s="185"/>
      <c r="AR21" s="195">
        <v>95.860433185042396</v>
      </c>
      <c r="AS21" s="168"/>
      <c r="AT21" s="169">
        <v>-7.9044234600346499</v>
      </c>
      <c r="AU21" s="163">
        <v>-8.7392715046433391</v>
      </c>
      <c r="AV21" s="163">
        <v>-8.4707271816154197</v>
      </c>
      <c r="AW21" s="163">
        <v>-8.7223876075986997</v>
      </c>
      <c r="AX21" s="163">
        <v>-6.2746106567239899</v>
      </c>
      <c r="AY21" s="170">
        <v>-7.9145785394271604</v>
      </c>
      <c r="AZ21" s="163"/>
      <c r="BA21" s="171">
        <v>-6.1709398222466296</v>
      </c>
      <c r="BB21" s="172">
        <v>-6.9759964853596399</v>
      </c>
      <c r="BC21" s="173">
        <v>-6.5683406492267897</v>
      </c>
      <c r="BD21" s="163"/>
      <c r="BE21" s="174">
        <v>-6.9134036322019803</v>
      </c>
    </row>
    <row r="22" spans="1:57" x14ac:dyDescent="0.25">
      <c r="A22" s="36" t="s">
        <v>33</v>
      </c>
      <c r="B22" s="3" t="str">
        <f t="shared" si="0"/>
        <v>Chesapeake/Suffolk, VA</v>
      </c>
      <c r="C22" s="3"/>
      <c r="D22" s="25" t="s">
        <v>16</v>
      </c>
      <c r="E22" s="28" t="s">
        <v>17</v>
      </c>
      <c r="F22" s="3"/>
      <c r="G22" s="196">
        <v>90.380494494892105</v>
      </c>
      <c r="H22" s="197">
        <v>94.459842283653799</v>
      </c>
      <c r="I22" s="197">
        <v>95.390436870872193</v>
      </c>
      <c r="J22" s="197">
        <v>95.826963879290403</v>
      </c>
      <c r="K22" s="197">
        <v>95.807116152954805</v>
      </c>
      <c r="L22" s="198">
        <v>94.530209406203198</v>
      </c>
      <c r="M22" s="185"/>
      <c r="N22" s="199">
        <v>114.30493189033101</v>
      </c>
      <c r="O22" s="200">
        <v>116.10817075987801</v>
      </c>
      <c r="P22" s="201">
        <v>115.21429054772101</v>
      </c>
      <c r="Q22" s="185"/>
      <c r="R22" s="202">
        <v>101.16305070944</v>
      </c>
      <c r="S22" s="168"/>
      <c r="T22" s="175">
        <v>-2.42826530995135</v>
      </c>
      <c r="U22" s="176">
        <v>-5.3196963629102099</v>
      </c>
      <c r="V22" s="176">
        <v>-6.22383956923378</v>
      </c>
      <c r="W22" s="176">
        <v>-9.0310009562989695</v>
      </c>
      <c r="X22" s="176">
        <v>-8.4640843208115708</v>
      </c>
      <c r="Y22" s="177">
        <v>-6.6518103061141902</v>
      </c>
      <c r="Z22" s="163"/>
      <c r="AA22" s="178">
        <v>-10.887838213770999</v>
      </c>
      <c r="AB22" s="179">
        <v>-5.5289047200559196</v>
      </c>
      <c r="AC22" s="180">
        <v>-8.2998654281068802</v>
      </c>
      <c r="AD22" s="163"/>
      <c r="AE22" s="181">
        <v>-7.2477677051495197</v>
      </c>
      <c r="AF22" s="31"/>
      <c r="AG22" s="196">
        <v>88.171478156121793</v>
      </c>
      <c r="AH22" s="197">
        <v>93.5393128369858</v>
      </c>
      <c r="AI22" s="197">
        <v>95.864563075266304</v>
      </c>
      <c r="AJ22" s="197">
        <v>95.860879200404796</v>
      </c>
      <c r="AK22" s="197">
        <v>94.737235670713901</v>
      </c>
      <c r="AL22" s="198">
        <v>93.896509128170507</v>
      </c>
      <c r="AM22" s="185"/>
      <c r="AN22" s="199">
        <v>110.030575362318</v>
      </c>
      <c r="AO22" s="200">
        <v>111.379902851487</v>
      </c>
      <c r="AP22" s="201">
        <v>110.705112802546</v>
      </c>
      <c r="AQ22" s="185"/>
      <c r="AR22" s="202">
        <v>99.119002334992402</v>
      </c>
      <c r="AS22" s="168"/>
      <c r="AT22" s="175">
        <v>-4.4741853741473303</v>
      </c>
      <c r="AU22" s="176">
        <v>-5.5508344473732096</v>
      </c>
      <c r="AV22" s="176">
        <v>-6.0050184467909098</v>
      </c>
      <c r="AW22" s="176">
        <v>-6.8851645130730699</v>
      </c>
      <c r="AX22" s="176">
        <v>-6.5288747603092299</v>
      </c>
      <c r="AY22" s="177">
        <v>-5.98211153821258</v>
      </c>
      <c r="AZ22" s="163"/>
      <c r="BA22" s="178">
        <v>-6.9006647816713897</v>
      </c>
      <c r="BB22" s="179">
        <v>-5.0773334274094397</v>
      </c>
      <c r="BC22" s="180">
        <v>-5.9921339753992298</v>
      </c>
      <c r="BD22" s="163"/>
      <c r="BE22" s="181">
        <v>-5.9727744196910599</v>
      </c>
    </row>
    <row r="23" spans="1:57" ht="13" x14ac:dyDescent="0.3">
      <c r="A23" s="35" t="s">
        <v>105</v>
      </c>
      <c r="B23" s="3" t="s">
        <v>105</v>
      </c>
      <c r="C23" s="9"/>
      <c r="D23" s="23" t="s">
        <v>16</v>
      </c>
      <c r="E23" s="26" t="s">
        <v>17</v>
      </c>
      <c r="F23" s="3"/>
      <c r="G23" s="182">
        <v>161.60238480193999</v>
      </c>
      <c r="H23" s="183">
        <v>184.73697308278301</v>
      </c>
      <c r="I23" s="183">
        <v>203.01055819477401</v>
      </c>
      <c r="J23" s="183">
        <v>206.82568481848099</v>
      </c>
      <c r="K23" s="183">
        <v>175.95412174721099</v>
      </c>
      <c r="L23" s="184">
        <v>189.79944218083</v>
      </c>
      <c r="M23" s="185"/>
      <c r="N23" s="186">
        <v>181.76077891790999</v>
      </c>
      <c r="O23" s="187">
        <v>182.08460415745199</v>
      </c>
      <c r="P23" s="188">
        <v>181.92699205448301</v>
      </c>
      <c r="Q23" s="185"/>
      <c r="R23" s="189">
        <v>187.44246924488499</v>
      </c>
      <c r="S23" s="168"/>
      <c r="T23" s="160">
        <v>-3.05901993712992</v>
      </c>
      <c r="U23" s="161">
        <v>10.420941070153001</v>
      </c>
      <c r="V23" s="161">
        <v>14.891490749827801</v>
      </c>
      <c r="W23" s="161">
        <v>18.818800585660501</v>
      </c>
      <c r="X23" s="161">
        <v>4.5231001723231001</v>
      </c>
      <c r="Y23" s="162">
        <v>10.9635818676838</v>
      </c>
      <c r="Z23" s="163"/>
      <c r="AA23" s="164">
        <v>1.0356155788682999</v>
      </c>
      <c r="AB23" s="165">
        <v>-6.4630816964388398</v>
      </c>
      <c r="AC23" s="166">
        <v>-3.0721825242532699</v>
      </c>
      <c r="AD23" s="163"/>
      <c r="AE23" s="167">
        <v>6.1605444986180702</v>
      </c>
      <c r="AF23" s="29"/>
      <c r="AG23" s="182">
        <v>164.874812928501</v>
      </c>
      <c r="AH23" s="183">
        <v>179.24040604109899</v>
      </c>
      <c r="AI23" s="183">
        <v>190.92696780445701</v>
      </c>
      <c r="AJ23" s="183">
        <v>189.06943835461601</v>
      </c>
      <c r="AK23" s="183">
        <v>183.39430754871</v>
      </c>
      <c r="AL23" s="184">
        <v>183.19570669340601</v>
      </c>
      <c r="AM23" s="185"/>
      <c r="AN23" s="186">
        <v>199.61426595635601</v>
      </c>
      <c r="AO23" s="187">
        <v>195.85440382941599</v>
      </c>
      <c r="AP23" s="188">
        <v>197.79077349232301</v>
      </c>
      <c r="AQ23" s="185"/>
      <c r="AR23" s="189">
        <v>187.89669578369501</v>
      </c>
      <c r="AS23" s="168"/>
      <c r="AT23" s="160">
        <v>1.06513741043084</v>
      </c>
      <c r="AU23" s="161">
        <v>2.1038797261956201</v>
      </c>
      <c r="AV23" s="161">
        <v>3.7606725169159199</v>
      </c>
      <c r="AW23" s="161">
        <v>1.82710719464913</v>
      </c>
      <c r="AX23" s="161">
        <v>1.07981963335233</v>
      </c>
      <c r="AY23" s="162">
        <v>2.1494419993103002</v>
      </c>
      <c r="AZ23" s="163"/>
      <c r="BA23" s="164">
        <v>1.7155116120849301</v>
      </c>
      <c r="BB23" s="165">
        <v>-3.12809973344363</v>
      </c>
      <c r="BC23" s="166">
        <v>-0.69640346541186005</v>
      </c>
      <c r="BD23" s="163"/>
      <c r="BE23" s="167">
        <v>1.1028753002880201</v>
      </c>
    </row>
    <row r="24" spans="1:57" x14ac:dyDescent="0.25">
      <c r="A24" s="35" t="s">
        <v>43</v>
      </c>
      <c r="B24" s="3" t="str">
        <f t="shared" si="0"/>
        <v>Richmond North/Glen Allen, VA</v>
      </c>
      <c r="C24" s="10"/>
      <c r="D24" s="24" t="s">
        <v>16</v>
      </c>
      <c r="E24" s="27" t="s">
        <v>17</v>
      </c>
      <c r="F24" s="3"/>
      <c r="G24" s="190">
        <v>93.735302394470494</v>
      </c>
      <c r="H24" s="185">
        <v>107.511435536294</v>
      </c>
      <c r="I24" s="185">
        <v>113.019952168367</v>
      </c>
      <c r="J24" s="185">
        <v>112.485917940466</v>
      </c>
      <c r="K24" s="185">
        <v>107.085931071815</v>
      </c>
      <c r="L24" s="191">
        <v>107.775776305308</v>
      </c>
      <c r="M24" s="185"/>
      <c r="N24" s="192">
        <v>115.129898110106</v>
      </c>
      <c r="O24" s="193">
        <v>118.22907047852</v>
      </c>
      <c r="P24" s="194">
        <v>116.73544907334001</v>
      </c>
      <c r="Q24" s="185"/>
      <c r="R24" s="195">
        <v>110.58675007454499</v>
      </c>
      <c r="S24" s="168"/>
      <c r="T24" s="169">
        <v>0.23439457675289099</v>
      </c>
      <c r="U24" s="163">
        <v>4.0481500597306201</v>
      </c>
      <c r="V24" s="163">
        <v>0.87895139555912405</v>
      </c>
      <c r="W24" s="163">
        <v>2.0381914351852601</v>
      </c>
      <c r="X24" s="163">
        <v>2.1530373063952402</v>
      </c>
      <c r="Y24" s="170">
        <v>2.0121627834917399</v>
      </c>
      <c r="Z24" s="163"/>
      <c r="AA24" s="171">
        <v>-5.2804524002539504</v>
      </c>
      <c r="AB24" s="172">
        <v>-7.2381070418537297</v>
      </c>
      <c r="AC24" s="173">
        <v>-6.4010641564498503</v>
      </c>
      <c r="AD24" s="163"/>
      <c r="AE24" s="174">
        <v>-1.4929554407019701</v>
      </c>
      <c r="AF24" s="30"/>
      <c r="AG24" s="190">
        <v>93.1321824731383</v>
      </c>
      <c r="AH24" s="185">
        <v>105.936766806432</v>
      </c>
      <c r="AI24" s="185">
        <v>112.16609983183599</v>
      </c>
      <c r="AJ24" s="185">
        <v>110.96860097673</v>
      </c>
      <c r="AK24" s="185">
        <v>104.828504825336</v>
      </c>
      <c r="AL24" s="191">
        <v>106.340557984957</v>
      </c>
      <c r="AM24" s="185"/>
      <c r="AN24" s="192">
        <v>117.854621256377</v>
      </c>
      <c r="AO24" s="193">
        <v>119.302796937799</v>
      </c>
      <c r="AP24" s="194">
        <v>118.58497123663101</v>
      </c>
      <c r="AQ24" s="185"/>
      <c r="AR24" s="195">
        <v>110.294337603241</v>
      </c>
      <c r="AS24" s="168"/>
      <c r="AT24" s="169">
        <v>-2.45841142469801</v>
      </c>
      <c r="AU24" s="163">
        <v>0.37057183165744401</v>
      </c>
      <c r="AV24" s="163">
        <v>0.76687650453574996</v>
      </c>
      <c r="AW24" s="163">
        <v>-2.7694117105941999E-2</v>
      </c>
      <c r="AX24" s="163">
        <v>-2.46312942934965</v>
      </c>
      <c r="AY24" s="170">
        <v>-0.60545274948279304</v>
      </c>
      <c r="AZ24" s="163"/>
      <c r="BA24" s="171">
        <v>-3.8503872191319699</v>
      </c>
      <c r="BB24" s="172">
        <v>-3.8593065175017398</v>
      </c>
      <c r="BC24" s="173">
        <v>-3.8729035132134202</v>
      </c>
      <c r="BD24" s="163"/>
      <c r="BE24" s="174">
        <v>-1.9922512022366801</v>
      </c>
    </row>
    <row r="25" spans="1:57" x14ac:dyDescent="0.25">
      <c r="A25" s="35" t="s">
        <v>44</v>
      </c>
      <c r="B25" s="3" t="str">
        <f t="shared" si="0"/>
        <v>Richmond West/Midlothian, VA</v>
      </c>
      <c r="C25" s="3"/>
      <c r="D25" s="24" t="s">
        <v>16</v>
      </c>
      <c r="E25" s="27" t="s">
        <v>17</v>
      </c>
      <c r="F25" s="3"/>
      <c r="G25" s="190">
        <v>86.149620747126406</v>
      </c>
      <c r="H25" s="185">
        <v>85.832117229219094</v>
      </c>
      <c r="I25" s="185">
        <v>89.7994594176524</v>
      </c>
      <c r="J25" s="185">
        <v>88.406395867768495</v>
      </c>
      <c r="K25" s="185">
        <v>87.063529735988794</v>
      </c>
      <c r="L25" s="191">
        <v>87.541481042884897</v>
      </c>
      <c r="M25" s="185"/>
      <c r="N25" s="192">
        <v>98.560110577740005</v>
      </c>
      <c r="O25" s="193">
        <v>101.196742251223</v>
      </c>
      <c r="P25" s="194">
        <v>99.905308426966201</v>
      </c>
      <c r="Q25" s="185"/>
      <c r="R25" s="195">
        <v>91.485497663613401</v>
      </c>
      <c r="S25" s="168"/>
      <c r="T25" s="169">
        <v>4.5550859237380603</v>
      </c>
      <c r="U25" s="163">
        <v>-2.02788462258617</v>
      </c>
      <c r="V25" s="163">
        <v>1.76351192946932</v>
      </c>
      <c r="W25" s="163">
        <v>-1.68341595262396</v>
      </c>
      <c r="X25" s="163">
        <v>-1.84403178925667</v>
      </c>
      <c r="Y25" s="170">
        <v>-9.8307678240148397E-2</v>
      </c>
      <c r="Z25" s="163"/>
      <c r="AA25" s="171">
        <v>-5.5522848448904201</v>
      </c>
      <c r="AB25" s="172">
        <v>-8.2399996166457008</v>
      </c>
      <c r="AC25" s="173">
        <v>-7.0852587247613297</v>
      </c>
      <c r="AD25" s="163"/>
      <c r="AE25" s="174">
        <v>-3.3830778923245699</v>
      </c>
      <c r="AF25" s="30"/>
      <c r="AG25" s="190">
        <v>83.102650915640893</v>
      </c>
      <c r="AH25" s="185">
        <v>88.492395018359801</v>
      </c>
      <c r="AI25" s="185">
        <v>89.809998484675802</v>
      </c>
      <c r="AJ25" s="185">
        <v>88.9715040903329</v>
      </c>
      <c r="AK25" s="185">
        <v>90.730103995981594</v>
      </c>
      <c r="AL25" s="191">
        <v>88.489096663999803</v>
      </c>
      <c r="AM25" s="185"/>
      <c r="AN25" s="192">
        <v>103.89790418128899</v>
      </c>
      <c r="AO25" s="193">
        <v>105.30172495830401</v>
      </c>
      <c r="AP25" s="194">
        <v>104.607472027174</v>
      </c>
      <c r="AQ25" s="185"/>
      <c r="AR25" s="195">
        <v>93.781838552097994</v>
      </c>
      <c r="AS25" s="168"/>
      <c r="AT25" s="169">
        <v>-2.1983708777811999</v>
      </c>
      <c r="AU25" s="163">
        <v>-0.79192133065034997</v>
      </c>
      <c r="AV25" s="163">
        <v>-0.63010328716218</v>
      </c>
      <c r="AW25" s="163">
        <v>-0.80518470025129996</v>
      </c>
      <c r="AX25" s="163">
        <v>2.2445561936921101</v>
      </c>
      <c r="AY25" s="170">
        <v>-0.312114863114482</v>
      </c>
      <c r="AZ25" s="163"/>
      <c r="BA25" s="171">
        <v>-0.65691568231192099</v>
      </c>
      <c r="BB25" s="172">
        <v>-1.4979690246035799</v>
      </c>
      <c r="BC25" s="173">
        <v>-1.1143539852415301</v>
      </c>
      <c r="BD25" s="163"/>
      <c r="BE25" s="174">
        <v>-0.82381387391721494</v>
      </c>
    </row>
    <row r="26" spans="1:57" x14ac:dyDescent="0.25">
      <c r="A26" s="35" t="s">
        <v>45</v>
      </c>
      <c r="B26" s="3" t="str">
        <f t="shared" si="0"/>
        <v>Petersburg/Chester, VA</v>
      </c>
      <c r="C26" s="3"/>
      <c r="D26" s="24" t="s">
        <v>16</v>
      </c>
      <c r="E26" s="27" t="s">
        <v>17</v>
      </c>
      <c r="F26" s="3"/>
      <c r="G26" s="190">
        <v>92.665316398104196</v>
      </c>
      <c r="H26" s="185">
        <v>99.604181334050494</v>
      </c>
      <c r="I26" s="185">
        <v>99.877751581632594</v>
      </c>
      <c r="J26" s="185">
        <v>99.741682513247497</v>
      </c>
      <c r="K26" s="185">
        <v>96.592325810536906</v>
      </c>
      <c r="L26" s="191">
        <v>97.881674088917293</v>
      </c>
      <c r="M26" s="185"/>
      <c r="N26" s="192">
        <v>99.317666942148705</v>
      </c>
      <c r="O26" s="193">
        <v>100.982298797338</v>
      </c>
      <c r="P26" s="194">
        <v>100.141028705227</v>
      </c>
      <c r="Q26" s="185"/>
      <c r="R26" s="195">
        <v>98.552392136013495</v>
      </c>
      <c r="S26" s="168"/>
      <c r="T26" s="169">
        <v>3.6686614900941099</v>
      </c>
      <c r="U26" s="163">
        <v>8.1642704242992803</v>
      </c>
      <c r="V26" s="163">
        <v>3.73850447734443</v>
      </c>
      <c r="W26" s="163">
        <v>2.9955858764524201</v>
      </c>
      <c r="X26" s="163">
        <v>2.5575134339538099</v>
      </c>
      <c r="Y26" s="170">
        <v>4.2109373408579103</v>
      </c>
      <c r="Z26" s="163"/>
      <c r="AA26" s="171">
        <v>0.44697233060981301</v>
      </c>
      <c r="AB26" s="172">
        <v>0.94971153901761596</v>
      </c>
      <c r="AC26" s="173">
        <v>0.67591683917709</v>
      </c>
      <c r="AD26" s="163"/>
      <c r="AE26" s="174">
        <v>3.12501793353464</v>
      </c>
      <c r="AF26" s="30"/>
      <c r="AG26" s="190">
        <v>90.860169335131005</v>
      </c>
      <c r="AH26" s="185">
        <v>97.686376929583403</v>
      </c>
      <c r="AI26" s="185">
        <v>98.635752003746504</v>
      </c>
      <c r="AJ26" s="185">
        <v>98.494822742140002</v>
      </c>
      <c r="AK26" s="185">
        <v>95.466333176293801</v>
      </c>
      <c r="AL26" s="191">
        <v>96.451459752505997</v>
      </c>
      <c r="AM26" s="185"/>
      <c r="AN26" s="192">
        <v>99.277246991460899</v>
      </c>
      <c r="AO26" s="193">
        <v>99.086750170811598</v>
      </c>
      <c r="AP26" s="194">
        <v>99.183506902464401</v>
      </c>
      <c r="AQ26" s="185"/>
      <c r="AR26" s="195">
        <v>97.261048960357002</v>
      </c>
      <c r="AS26" s="168"/>
      <c r="AT26" s="169">
        <v>0.98116937598171505</v>
      </c>
      <c r="AU26" s="163">
        <v>3.9194534475124798</v>
      </c>
      <c r="AV26" s="163">
        <v>1.8648299915497499</v>
      </c>
      <c r="AW26" s="163">
        <v>1.70764487166648</v>
      </c>
      <c r="AX26" s="163">
        <v>0.17266473584520201</v>
      </c>
      <c r="AY26" s="170">
        <v>1.7779141157229501</v>
      </c>
      <c r="AZ26" s="163"/>
      <c r="BA26" s="171">
        <v>-1.49953338565522</v>
      </c>
      <c r="BB26" s="172">
        <v>-1.9376805710151299</v>
      </c>
      <c r="BC26" s="173">
        <v>-1.71927275908768</v>
      </c>
      <c r="BD26" s="163"/>
      <c r="BE26" s="174">
        <v>0.67862536112182803</v>
      </c>
    </row>
    <row r="27" spans="1:57" x14ac:dyDescent="0.25">
      <c r="A27" s="35" t="s">
        <v>93</v>
      </c>
      <c r="B27" s="3" t="s">
        <v>70</v>
      </c>
      <c r="C27" s="3"/>
      <c r="D27" s="24" t="s">
        <v>16</v>
      </c>
      <c r="E27" s="27" t="s">
        <v>17</v>
      </c>
      <c r="F27" s="3"/>
      <c r="G27" s="190">
        <v>98.822828577847602</v>
      </c>
      <c r="H27" s="185">
        <v>104.26869875549001</v>
      </c>
      <c r="I27" s="185">
        <v>106.47827794041601</v>
      </c>
      <c r="J27" s="185">
        <v>113.161743195859</v>
      </c>
      <c r="K27" s="185">
        <v>118.007724113968</v>
      </c>
      <c r="L27" s="191">
        <v>108.671572432373</v>
      </c>
      <c r="M27" s="185"/>
      <c r="N27" s="192">
        <v>134.89150846915899</v>
      </c>
      <c r="O27" s="193">
        <v>133.015904463586</v>
      </c>
      <c r="P27" s="194">
        <v>133.944286166258</v>
      </c>
      <c r="Q27" s="185"/>
      <c r="R27" s="195">
        <v>116.637738469209</v>
      </c>
      <c r="S27" s="168"/>
      <c r="T27" s="169">
        <v>0.315110382589047</v>
      </c>
      <c r="U27" s="163">
        <v>5.3787810774149696</v>
      </c>
      <c r="V27" s="163">
        <v>6.5327102548350702</v>
      </c>
      <c r="W27" s="163">
        <v>8.8137776412313507</v>
      </c>
      <c r="X27" s="163">
        <v>9.5192247914586599</v>
      </c>
      <c r="Y27" s="170">
        <v>6.4766792552694303</v>
      </c>
      <c r="Z27" s="163"/>
      <c r="AA27" s="171">
        <v>4.3272666196771103</v>
      </c>
      <c r="AB27" s="172">
        <v>1.7474675193415701</v>
      </c>
      <c r="AC27" s="173">
        <v>3.02300341333126</v>
      </c>
      <c r="AD27" s="163"/>
      <c r="AE27" s="174">
        <v>4.8629176029147896</v>
      </c>
      <c r="AF27" s="30"/>
      <c r="AG27" s="190">
        <v>100.789883658492</v>
      </c>
      <c r="AH27" s="185">
        <v>106.142396785679</v>
      </c>
      <c r="AI27" s="185">
        <v>107.079323903567</v>
      </c>
      <c r="AJ27" s="185">
        <v>109.049109604219</v>
      </c>
      <c r="AK27" s="185">
        <v>110.959010913426</v>
      </c>
      <c r="AL27" s="191">
        <v>107.119210122993</v>
      </c>
      <c r="AM27" s="185"/>
      <c r="AN27" s="192">
        <v>131.483797206204</v>
      </c>
      <c r="AO27" s="193">
        <v>131.69458212194399</v>
      </c>
      <c r="AP27" s="194">
        <v>131.58874915896899</v>
      </c>
      <c r="AQ27" s="185"/>
      <c r="AR27" s="195">
        <v>114.940730043077</v>
      </c>
      <c r="AS27" s="168"/>
      <c r="AT27" s="169">
        <v>2.3103636746617502</v>
      </c>
      <c r="AU27" s="163">
        <v>5.8868358177999296</v>
      </c>
      <c r="AV27" s="163">
        <v>5.8359635167667498</v>
      </c>
      <c r="AW27" s="163">
        <v>6.8831569226453002</v>
      </c>
      <c r="AX27" s="163">
        <v>4.6910033376608</v>
      </c>
      <c r="AY27" s="170">
        <v>5.2534764015181397</v>
      </c>
      <c r="AZ27" s="163"/>
      <c r="BA27" s="171">
        <v>3.9761035377097498</v>
      </c>
      <c r="BB27" s="172">
        <v>2.2331458837048599</v>
      </c>
      <c r="BC27" s="173">
        <v>3.0859051015376702</v>
      </c>
      <c r="BD27" s="163"/>
      <c r="BE27" s="174">
        <v>4.3147909293204698</v>
      </c>
    </row>
    <row r="28" spans="1:57" x14ac:dyDescent="0.25">
      <c r="A28" s="35" t="s">
        <v>47</v>
      </c>
      <c r="B28" s="3" t="str">
        <f t="shared" si="0"/>
        <v>Roanoke, VA</v>
      </c>
      <c r="C28" s="3"/>
      <c r="D28" s="24" t="s">
        <v>16</v>
      </c>
      <c r="E28" s="27" t="s">
        <v>17</v>
      </c>
      <c r="F28" s="3"/>
      <c r="G28" s="190">
        <v>107.360641843971</v>
      </c>
      <c r="H28" s="185">
        <v>113.08952767749599</v>
      </c>
      <c r="I28" s="185">
        <v>116.01308435622801</v>
      </c>
      <c r="J28" s="185">
        <v>115.926192317607</v>
      </c>
      <c r="K28" s="185">
        <v>115.101837056504</v>
      </c>
      <c r="L28" s="191">
        <v>113.86537293991</v>
      </c>
      <c r="M28" s="185"/>
      <c r="N28" s="192">
        <v>132.03061570035899</v>
      </c>
      <c r="O28" s="193">
        <v>127.77419117647</v>
      </c>
      <c r="P28" s="194">
        <v>129.927259278484</v>
      </c>
      <c r="Q28" s="185"/>
      <c r="R28" s="195">
        <v>118.74543035129901</v>
      </c>
      <c r="S28" s="168"/>
      <c r="T28" s="169">
        <v>15.422295464824201</v>
      </c>
      <c r="U28" s="163">
        <v>12.587088323244799</v>
      </c>
      <c r="V28" s="163">
        <v>5.3037767575262302</v>
      </c>
      <c r="W28" s="163">
        <v>1.84711837137042</v>
      </c>
      <c r="X28" s="163">
        <v>2.1886411955585299</v>
      </c>
      <c r="Y28" s="170">
        <v>6.2377481814324103</v>
      </c>
      <c r="Z28" s="163"/>
      <c r="AA28" s="171">
        <v>0.73310305343936899</v>
      </c>
      <c r="AB28" s="172">
        <v>-1.1990455166001499</v>
      </c>
      <c r="AC28" s="173">
        <v>-0.23032142223782701</v>
      </c>
      <c r="AD28" s="163"/>
      <c r="AE28" s="174">
        <v>3.8866970625494401</v>
      </c>
      <c r="AF28" s="30"/>
      <c r="AG28" s="190">
        <v>98.306352838933904</v>
      </c>
      <c r="AH28" s="185">
        <v>108.054479644707</v>
      </c>
      <c r="AI28" s="185">
        <v>112.834887775551</v>
      </c>
      <c r="AJ28" s="185">
        <v>109.987072017294</v>
      </c>
      <c r="AK28" s="185">
        <v>105.08044414343701</v>
      </c>
      <c r="AL28" s="191">
        <v>107.426393408704</v>
      </c>
      <c r="AM28" s="185"/>
      <c r="AN28" s="192">
        <v>117.877155498557</v>
      </c>
      <c r="AO28" s="193">
        <v>118.070770940953</v>
      </c>
      <c r="AP28" s="194">
        <v>117.973016705516</v>
      </c>
      <c r="AQ28" s="185"/>
      <c r="AR28" s="195">
        <v>110.731864580479</v>
      </c>
      <c r="AS28" s="168"/>
      <c r="AT28" s="169">
        <v>0.76129995426296604</v>
      </c>
      <c r="AU28" s="163">
        <v>0.76790948343421805</v>
      </c>
      <c r="AV28" s="163">
        <v>2.6338279449982398</v>
      </c>
      <c r="AW28" s="163">
        <v>-0.90783743700217701</v>
      </c>
      <c r="AX28" s="163">
        <v>-4.39694196712147</v>
      </c>
      <c r="AY28" s="170">
        <v>-0.24084412662208901</v>
      </c>
      <c r="AZ28" s="163"/>
      <c r="BA28" s="171">
        <v>-2.8878308865025901</v>
      </c>
      <c r="BB28" s="172">
        <v>-1.8159136499949999</v>
      </c>
      <c r="BC28" s="173">
        <v>-2.3545410319928899</v>
      </c>
      <c r="BD28" s="163"/>
      <c r="BE28" s="174">
        <v>-0.93852565653862297</v>
      </c>
    </row>
    <row r="29" spans="1:57" x14ac:dyDescent="0.25">
      <c r="A29" s="35" t="s">
        <v>48</v>
      </c>
      <c r="B29" s="3" t="str">
        <f t="shared" si="0"/>
        <v>Charlottesville, VA</v>
      </c>
      <c r="C29" s="3"/>
      <c r="D29" s="24" t="s">
        <v>16</v>
      </c>
      <c r="E29" s="27" t="s">
        <v>17</v>
      </c>
      <c r="F29" s="3"/>
      <c r="G29" s="190">
        <v>151.48056930692999</v>
      </c>
      <c r="H29" s="185">
        <v>155.21377117289799</v>
      </c>
      <c r="I29" s="185">
        <v>153.45250543985</v>
      </c>
      <c r="J29" s="185">
        <v>145.32533520423999</v>
      </c>
      <c r="K29" s="185">
        <v>164.85101734104001</v>
      </c>
      <c r="L29" s="191">
        <v>154.29269111798399</v>
      </c>
      <c r="M29" s="185"/>
      <c r="N29" s="192">
        <v>220.75102084320201</v>
      </c>
      <c r="O29" s="193">
        <v>217.00960493205801</v>
      </c>
      <c r="P29" s="194">
        <v>218.936918008784</v>
      </c>
      <c r="Q29" s="185"/>
      <c r="R29" s="195">
        <v>176.334713150559</v>
      </c>
      <c r="S29" s="168"/>
      <c r="T29" s="169">
        <v>-1.249849921139</v>
      </c>
      <c r="U29" s="163">
        <v>6.70065324936433</v>
      </c>
      <c r="V29" s="163">
        <v>7.3401962399035003</v>
      </c>
      <c r="W29" s="163">
        <v>-1.09164907960415</v>
      </c>
      <c r="X29" s="163">
        <v>1.24949309394664</v>
      </c>
      <c r="Y29" s="170">
        <v>2.6709629458926099</v>
      </c>
      <c r="Z29" s="163"/>
      <c r="AA29" s="171">
        <v>-5.6906103036232096</v>
      </c>
      <c r="AB29" s="172">
        <v>-7.6186615581123904</v>
      </c>
      <c r="AC29" s="173">
        <v>-6.6333456909413897</v>
      </c>
      <c r="AD29" s="163"/>
      <c r="AE29" s="174">
        <v>-1.0539083415760899</v>
      </c>
      <c r="AF29" s="30"/>
      <c r="AG29" s="190">
        <v>152.78500928677499</v>
      </c>
      <c r="AH29" s="185">
        <v>152.02565755259599</v>
      </c>
      <c r="AI29" s="185">
        <v>154.984717268076</v>
      </c>
      <c r="AJ29" s="185">
        <v>151.21454216322201</v>
      </c>
      <c r="AK29" s="185">
        <v>174.90010790893501</v>
      </c>
      <c r="AL29" s="191">
        <v>157.868814269143</v>
      </c>
      <c r="AM29" s="185"/>
      <c r="AN29" s="192">
        <v>242.71409329679099</v>
      </c>
      <c r="AO29" s="193">
        <v>243.40109710331799</v>
      </c>
      <c r="AP29" s="194">
        <v>243.05302418421601</v>
      </c>
      <c r="AQ29" s="185"/>
      <c r="AR29" s="195">
        <v>187.038471901653</v>
      </c>
      <c r="AS29" s="168"/>
      <c r="AT29" s="169">
        <v>1.32301287124192</v>
      </c>
      <c r="AU29" s="163">
        <v>1.61658158816152</v>
      </c>
      <c r="AV29" s="163">
        <v>2.12144553445729</v>
      </c>
      <c r="AW29" s="163">
        <v>-3.15079064429383</v>
      </c>
      <c r="AX29" s="163">
        <v>-2.8946047696488901</v>
      </c>
      <c r="AY29" s="170">
        <v>-0.498881599539441</v>
      </c>
      <c r="AZ29" s="163"/>
      <c r="BA29" s="171">
        <v>-6.3442645513757601</v>
      </c>
      <c r="BB29" s="172">
        <v>-6.4025003286397597</v>
      </c>
      <c r="BC29" s="173">
        <v>-6.3761358676599897</v>
      </c>
      <c r="BD29" s="163"/>
      <c r="BE29" s="174">
        <v>-2.9513093652524498</v>
      </c>
    </row>
    <row r="30" spans="1:57" x14ac:dyDescent="0.25">
      <c r="A30" s="21" t="s">
        <v>49</v>
      </c>
      <c r="B30" t="s">
        <v>72</v>
      </c>
      <c r="C30" s="3"/>
      <c r="D30" s="24" t="s">
        <v>16</v>
      </c>
      <c r="E30" s="27" t="s">
        <v>17</v>
      </c>
      <c r="F30" s="3"/>
      <c r="G30" s="190">
        <v>104.476551911087</v>
      </c>
      <c r="H30" s="185">
        <v>114.145579679595</v>
      </c>
      <c r="I30" s="185">
        <v>114.05878078320499</v>
      </c>
      <c r="J30" s="185">
        <v>111.182967914438</v>
      </c>
      <c r="K30" s="185">
        <v>109.896759052302</v>
      </c>
      <c r="L30" s="191">
        <v>111.086455133565</v>
      </c>
      <c r="M30" s="185"/>
      <c r="N30" s="192">
        <v>121.001300530828</v>
      </c>
      <c r="O30" s="193">
        <v>120.755078191039</v>
      </c>
      <c r="P30" s="194">
        <v>120.88031152647901</v>
      </c>
      <c r="Q30" s="185"/>
      <c r="R30" s="195">
        <v>114.00163570611601</v>
      </c>
      <c r="S30" s="168"/>
      <c r="T30" s="169">
        <v>10.9213720767592</v>
      </c>
      <c r="U30" s="163">
        <v>11.5896883428676</v>
      </c>
      <c r="V30" s="163">
        <v>8.9304022337625302</v>
      </c>
      <c r="W30" s="163">
        <v>5.7757480748312799</v>
      </c>
      <c r="X30" s="163">
        <v>2.9822008690928201</v>
      </c>
      <c r="Y30" s="170">
        <v>7.5686094335462197</v>
      </c>
      <c r="Z30" s="163"/>
      <c r="AA30" s="171">
        <v>-5.5042236310446198</v>
      </c>
      <c r="AB30" s="172">
        <v>1.14518812754333</v>
      </c>
      <c r="AC30" s="173">
        <v>-2.4634784700136798</v>
      </c>
      <c r="AD30" s="163"/>
      <c r="AE30" s="174">
        <v>3.63346190363524</v>
      </c>
      <c r="AF30" s="30"/>
      <c r="AG30" s="190">
        <v>119.568039215686</v>
      </c>
      <c r="AH30" s="185">
        <v>111.554228381374</v>
      </c>
      <c r="AI30" s="185">
        <v>113.89539633359099</v>
      </c>
      <c r="AJ30" s="185">
        <v>114.16625396001</v>
      </c>
      <c r="AK30" s="185">
        <v>116.244896229956</v>
      </c>
      <c r="AL30" s="191">
        <v>114.925631211625</v>
      </c>
      <c r="AM30" s="185"/>
      <c r="AN30" s="192">
        <v>138.903881875563</v>
      </c>
      <c r="AO30" s="193">
        <v>145.365847707847</v>
      </c>
      <c r="AP30" s="194">
        <v>142.08080525632201</v>
      </c>
      <c r="AQ30" s="185"/>
      <c r="AR30" s="195">
        <v>123.13913898153601</v>
      </c>
      <c r="AS30" s="168"/>
      <c r="AT30" s="169">
        <v>27.8137406363705</v>
      </c>
      <c r="AU30" s="163">
        <v>8.7425331211649997</v>
      </c>
      <c r="AV30" s="163">
        <v>7.0710574971861702</v>
      </c>
      <c r="AW30" s="163">
        <v>7.1770802624924004</v>
      </c>
      <c r="AX30" s="163">
        <v>11.147525483452201</v>
      </c>
      <c r="AY30" s="170">
        <v>11.159662202792299</v>
      </c>
      <c r="AZ30" s="163"/>
      <c r="BA30" s="171">
        <v>20.4168568073733</v>
      </c>
      <c r="BB30" s="172">
        <v>29.175676850844098</v>
      </c>
      <c r="BC30" s="173">
        <v>24.6477472454058</v>
      </c>
      <c r="BD30" s="163"/>
      <c r="BE30" s="174">
        <v>15.435080369618101</v>
      </c>
    </row>
    <row r="31" spans="1:57" x14ac:dyDescent="0.25">
      <c r="A31" s="21" t="s">
        <v>50</v>
      </c>
      <c r="B31" s="3" t="str">
        <f t="shared" si="0"/>
        <v>Staunton &amp; Harrisonburg, VA</v>
      </c>
      <c r="C31" s="3"/>
      <c r="D31" s="24" t="s">
        <v>16</v>
      </c>
      <c r="E31" s="27" t="s">
        <v>17</v>
      </c>
      <c r="F31" s="3"/>
      <c r="G31" s="190">
        <v>90.764393939393898</v>
      </c>
      <c r="H31" s="185">
        <v>94.594102240454404</v>
      </c>
      <c r="I31" s="185">
        <v>96.195958254269399</v>
      </c>
      <c r="J31" s="185">
        <v>96.749747823476397</v>
      </c>
      <c r="K31" s="185">
        <v>100.7849898167</v>
      </c>
      <c r="L31" s="191">
        <v>96.104083455624306</v>
      </c>
      <c r="M31" s="185"/>
      <c r="N31" s="192">
        <v>119.924291082164</v>
      </c>
      <c r="O31" s="193">
        <v>119.852127715257</v>
      </c>
      <c r="P31" s="194">
        <v>119.88899910405701</v>
      </c>
      <c r="Q31" s="185"/>
      <c r="R31" s="195">
        <v>104.016522609213</v>
      </c>
      <c r="S31" s="168"/>
      <c r="T31" s="169">
        <v>-1.8142245262374199</v>
      </c>
      <c r="U31" s="163">
        <v>-0.36746079654653602</v>
      </c>
      <c r="V31" s="163">
        <v>1.15150786533134</v>
      </c>
      <c r="W31" s="163">
        <v>1.0138141113590999</v>
      </c>
      <c r="X31" s="163">
        <v>1.4702518356252601</v>
      </c>
      <c r="Y31" s="170">
        <v>0.36440510163534601</v>
      </c>
      <c r="Z31" s="163"/>
      <c r="AA31" s="171">
        <v>5.0220120867028797</v>
      </c>
      <c r="AB31" s="172">
        <v>5.8379454507027804</v>
      </c>
      <c r="AC31" s="173">
        <v>5.4289126760403503</v>
      </c>
      <c r="AD31" s="163"/>
      <c r="AE31" s="174">
        <v>2.13541903661935</v>
      </c>
      <c r="AF31" s="30"/>
      <c r="AG31" s="190">
        <v>93.494467237021098</v>
      </c>
      <c r="AH31" s="185">
        <v>96.067737983770201</v>
      </c>
      <c r="AI31" s="185">
        <v>97.629662251655603</v>
      </c>
      <c r="AJ31" s="185">
        <v>98.339229678973794</v>
      </c>
      <c r="AK31" s="185">
        <v>102.871607701728</v>
      </c>
      <c r="AL31" s="191">
        <v>98.003802842704602</v>
      </c>
      <c r="AM31" s="185"/>
      <c r="AN31" s="192">
        <v>123.24640716165101</v>
      </c>
      <c r="AO31" s="193">
        <v>121.405494061466</v>
      </c>
      <c r="AP31" s="194">
        <v>122.357198663354</v>
      </c>
      <c r="AQ31" s="185"/>
      <c r="AR31" s="195">
        <v>106.29578138687199</v>
      </c>
      <c r="AS31" s="168"/>
      <c r="AT31" s="169">
        <v>-0.42484775254704699</v>
      </c>
      <c r="AU31" s="163">
        <v>0.97713214951195504</v>
      </c>
      <c r="AV31" s="163">
        <v>2.1356713318920102</v>
      </c>
      <c r="AW31" s="163">
        <v>2.0092017723126601</v>
      </c>
      <c r="AX31" s="163">
        <v>1.35108819065988</v>
      </c>
      <c r="AY31" s="170">
        <v>1.29345883639632</v>
      </c>
      <c r="AZ31" s="163"/>
      <c r="BA31" s="171">
        <v>4.2716297606725</v>
      </c>
      <c r="BB31" s="172">
        <v>3.3537832739292299</v>
      </c>
      <c r="BC31" s="173">
        <v>3.8389556403863399</v>
      </c>
      <c r="BD31" s="163"/>
      <c r="BE31" s="174">
        <v>2.03278804401873</v>
      </c>
    </row>
    <row r="32" spans="1:57" x14ac:dyDescent="0.25">
      <c r="A32" s="21" t="s">
        <v>51</v>
      </c>
      <c r="B32" s="3" t="str">
        <f t="shared" si="0"/>
        <v>Blacksburg &amp; Wytheville, VA</v>
      </c>
      <c r="C32" s="3"/>
      <c r="D32" s="24" t="s">
        <v>16</v>
      </c>
      <c r="E32" s="27" t="s">
        <v>17</v>
      </c>
      <c r="F32" s="3"/>
      <c r="G32" s="190">
        <v>95.795456204379505</v>
      </c>
      <c r="H32" s="185">
        <v>98.837603632056798</v>
      </c>
      <c r="I32" s="185">
        <v>100.44024924471201</v>
      </c>
      <c r="J32" s="185">
        <v>99.915675862068895</v>
      </c>
      <c r="K32" s="185">
        <v>109.676816069057</v>
      </c>
      <c r="L32" s="191">
        <v>101.347918705306</v>
      </c>
      <c r="M32" s="185"/>
      <c r="N32" s="192">
        <v>131.541597074062</v>
      </c>
      <c r="O32" s="193">
        <v>129.86411070780301</v>
      </c>
      <c r="P32" s="194">
        <v>130.69967056323</v>
      </c>
      <c r="Q32" s="185"/>
      <c r="R32" s="195">
        <v>111.07718548711701</v>
      </c>
      <c r="S32" s="168"/>
      <c r="T32" s="169">
        <v>1.02191008063535</v>
      </c>
      <c r="U32" s="163">
        <v>3.93712699471001</v>
      </c>
      <c r="V32" s="163">
        <v>2.27539691716709</v>
      </c>
      <c r="W32" s="163">
        <v>0.56276794433377897</v>
      </c>
      <c r="X32" s="163">
        <v>5.02259382354503</v>
      </c>
      <c r="Y32" s="170">
        <v>2.7447539730701598</v>
      </c>
      <c r="Z32" s="163"/>
      <c r="AA32" s="171">
        <v>-13.5880713262946</v>
      </c>
      <c r="AB32" s="172">
        <v>-7.7222199878074296</v>
      </c>
      <c r="AC32" s="173">
        <v>-11.001107789810201</v>
      </c>
      <c r="AD32" s="163"/>
      <c r="AE32" s="174">
        <v>-2.96384262138834</v>
      </c>
      <c r="AF32" s="30"/>
      <c r="AG32" s="190">
        <v>99.174380598645399</v>
      </c>
      <c r="AH32" s="185">
        <v>99.739535537670903</v>
      </c>
      <c r="AI32" s="185">
        <v>103.47232058059301</v>
      </c>
      <c r="AJ32" s="185">
        <v>102.918648212617</v>
      </c>
      <c r="AK32" s="185">
        <v>108.189765226267</v>
      </c>
      <c r="AL32" s="191">
        <v>102.938691678514</v>
      </c>
      <c r="AM32" s="185"/>
      <c r="AN32" s="192">
        <v>143.490959848979</v>
      </c>
      <c r="AO32" s="193">
        <v>144.716696987772</v>
      </c>
      <c r="AP32" s="194">
        <v>144.09568990251901</v>
      </c>
      <c r="AQ32" s="185"/>
      <c r="AR32" s="195">
        <v>116.69293892754401</v>
      </c>
      <c r="AS32" s="168"/>
      <c r="AT32" s="169">
        <v>3.2583685665787798</v>
      </c>
      <c r="AU32" s="163">
        <v>1.6504909608805101</v>
      </c>
      <c r="AV32" s="163">
        <v>4.1251526637259701</v>
      </c>
      <c r="AW32" s="163">
        <v>3.30107317621753</v>
      </c>
      <c r="AX32" s="163">
        <v>3.10496801198751</v>
      </c>
      <c r="AY32" s="170">
        <v>3.1158569094249899</v>
      </c>
      <c r="AZ32" s="163"/>
      <c r="BA32" s="171">
        <v>-1.1386802995565599</v>
      </c>
      <c r="BB32" s="172">
        <v>0.37086259883749201</v>
      </c>
      <c r="BC32" s="173">
        <v>-0.395596705625677</v>
      </c>
      <c r="BD32" s="163"/>
      <c r="BE32" s="174">
        <v>1.5559358039632101</v>
      </c>
    </row>
    <row r="33" spans="1:64" x14ac:dyDescent="0.25">
      <c r="A33" s="21" t="s">
        <v>52</v>
      </c>
      <c r="B33" s="3" t="str">
        <f t="shared" si="0"/>
        <v>Lynchburg, VA</v>
      </c>
      <c r="C33" s="3"/>
      <c r="D33" s="24" t="s">
        <v>16</v>
      </c>
      <c r="E33" s="27" t="s">
        <v>17</v>
      </c>
      <c r="F33" s="3"/>
      <c r="G33" s="190">
        <v>101.24871540099301</v>
      </c>
      <c r="H33" s="185">
        <v>111.746658488714</v>
      </c>
      <c r="I33" s="185">
        <v>118.517295737122</v>
      </c>
      <c r="J33" s="185">
        <v>114.521374885426</v>
      </c>
      <c r="K33" s="185">
        <v>128.012666360715</v>
      </c>
      <c r="L33" s="191">
        <v>115.917029821073</v>
      </c>
      <c r="M33" s="185"/>
      <c r="N33" s="192">
        <v>159.05631939163399</v>
      </c>
      <c r="O33" s="193">
        <v>151.54052083333301</v>
      </c>
      <c r="P33" s="194">
        <v>155.47025248508899</v>
      </c>
      <c r="Q33" s="185"/>
      <c r="R33" s="195">
        <v>129.10143737574501</v>
      </c>
      <c r="S33" s="168"/>
      <c r="T33" s="169">
        <v>-0.50396888402525697</v>
      </c>
      <c r="U33" s="163">
        <v>6.9611939382752004</v>
      </c>
      <c r="V33" s="163">
        <v>7.0816519389578803</v>
      </c>
      <c r="W33" s="163">
        <v>2.15896743055943</v>
      </c>
      <c r="X33" s="163">
        <v>13.7724708151335</v>
      </c>
      <c r="Y33" s="170">
        <v>6.3467970098640496</v>
      </c>
      <c r="Z33" s="163"/>
      <c r="AA33" s="171">
        <v>5.2380224667677497</v>
      </c>
      <c r="AB33" s="172">
        <v>1.26933170951875</v>
      </c>
      <c r="AC33" s="173">
        <v>3.3661258011058002</v>
      </c>
      <c r="AD33" s="163"/>
      <c r="AE33" s="174">
        <v>4.19965444938373</v>
      </c>
      <c r="AF33" s="30"/>
      <c r="AG33" s="190">
        <v>99.930128500191699</v>
      </c>
      <c r="AH33" s="185">
        <v>107.415888345558</v>
      </c>
      <c r="AI33" s="185">
        <v>112.077046801306</v>
      </c>
      <c r="AJ33" s="185">
        <v>109.154358464786</v>
      </c>
      <c r="AK33" s="185">
        <v>114.88937338501199</v>
      </c>
      <c r="AL33" s="191">
        <v>109.36352358336001</v>
      </c>
      <c r="AM33" s="185"/>
      <c r="AN33" s="192">
        <v>140.04891598338801</v>
      </c>
      <c r="AO33" s="193">
        <v>137.876924110141</v>
      </c>
      <c r="AP33" s="194">
        <v>138.99000327421501</v>
      </c>
      <c r="AQ33" s="185"/>
      <c r="AR33" s="195">
        <v>119.24153235930901</v>
      </c>
      <c r="AS33" s="168"/>
      <c r="AT33" s="169">
        <v>0.29158707625149899</v>
      </c>
      <c r="AU33" s="163">
        <v>2.2145453377050601</v>
      </c>
      <c r="AV33" s="163">
        <v>2.6046680082342202</v>
      </c>
      <c r="AW33" s="163">
        <v>0.28935644425865997</v>
      </c>
      <c r="AX33" s="163">
        <v>4.2217406487194804</v>
      </c>
      <c r="AY33" s="170">
        <v>2.02931594951156</v>
      </c>
      <c r="AZ33" s="163"/>
      <c r="BA33" s="171">
        <v>1.5126553175269399</v>
      </c>
      <c r="BB33" s="172">
        <v>-1.2469575492032701</v>
      </c>
      <c r="BC33" s="173">
        <v>0.15247804637363299</v>
      </c>
      <c r="BD33" s="163"/>
      <c r="BE33" s="174">
        <v>1.61135695664988</v>
      </c>
    </row>
    <row r="34" spans="1:64" x14ac:dyDescent="0.25">
      <c r="A34" s="21" t="s">
        <v>73</v>
      </c>
      <c r="B34" s="3" t="str">
        <f t="shared" si="0"/>
        <v>Central Virginia</v>
      </c>
      <c r="C34" s="3"/>
      <c r="D34" s="24" t="s">
        <v>16</v>
      </c>
      <c r="E34" s="27" t="s">
        <v>17</v>
      </c>
      <c r="F34" s="3"/>
      <c r="G34" s="190">
        <v>108.818955796797</v>
      </c>
      <c r="H34" s="185">
        <v>118.245255370607</v>
      </c>
      <c r="I34" s="185">
        <v>123.604726406591</v>
      </c>
      <c r="J34" s="185">
        <v>121.87879167928</v>
      </c>
      <c r="K34" s="185">
        <v>120.26831836148</v>
      </c>
      <c r="L34" s="191">
        <v>119.154394821884</v>
      </c>
      <c r="M34" s="185"/>
      <c r="N34" s="192">
        <v>139.18620301374301</v>
      </c>
      <c r="O34" s="193">
        <v>138.070161894953</v>
      </c>
      <c r="P34" s="194">
        <v>138.62681133984401</v>
      </c>
      <c r="Q34" s="185"/>
      <c r="R34" s="195">
        <v>125.24346179921</v>
      </c>
      <c r="S34" s="168"/>
      <c r="T34" s="169">
        <v>6.0869379004541202E-2</v>
      </c>
      <c r="U34" s="163">
        <v>5.1062932307906701</v>
      </c>
      <c r="V34" s="163">
        <v>5.3427313816088997</v>
      </c>
      <c r="W34" s="163">
        <v>4.3133267891562097</v>
      </c>
      <c r="X34" s="163">
        <v>2.90253594349661</v>
      </c>
      <c r="Y34" s="170">
        <v>3.76674356502759</v>
      </c>
      <c r="Z34" s="163"/>
      <c r="AA34" s="171">
        <v>-2.1784402026913501</v>
      </c>
      <c r="AB34" s="172">
        <v>-4.8589716166015799</v>
      </c>
      <c r="AC34" s="173">
        <v>-3.5684320013240498</v>
      </c>
      <c r="AD34" s="163"/>
      <c r="AE34" s="174">
        <v>0.61282653292008704</v>
      </c>
      <c r="AF34" s="30"/>
      <c r="AG34" s="190">
        <v>108.678810171292</v>
      </c>
      <c r="AH34" s="185">
        <v>117.137542987137</v>
      </c>
      <c r="AI34" s="185">
        <v>121.846848151027</v>
      </c>
      <c r="AJ34" s="185">
        <v>119.750041522104</v>
      </c>
      <c r="AK34" s="185">
        <v>122.205864608669</v>
      </c>
      <c r="AL34" s="191">
        <v>118.505741431041</v>
      </c>
      <c r="AM34" s="185"/>
      <c r="AN34" s="192">
        <v>144.95114146964499</v>
      </c>
      <c r="AO34" s="193">
        <v>144.52879147797401</v>
      </c>
      <c r="AP34" s="194">
        <v>144.74155840773</v>
      </c>
      <c r="AQ34" s="185"/>
      <c r="AR34" s="195">
        <v>126.912035956365</v>
      </c>
      <c r="AS34" s="168"/>
      <c r="AT34" s="169">
        <v>0.167928638316479</v>
      </c>
      <c r="AU34" s="163">
        <v>1.80494691915036</v>
      </c>
      <c r="AV34" s="163">
        <v>1.8092845003151701</v>
      </c>
      <c r="AW34" s="163">
        <v>-0.20951536495905301</v>
      </c>
      <c r="AX34" s="163">
        <v>-1.03756847674107</v>
      </c>
      <c r="AY34" s="170">
        <v>0.48577869356973502</v>
      </c>
      <c r="AZ34" s="163"/>
      <c r="BA34" s="171">
        <v>-2.3849160994970702</v>
      </c>
      <c r="BB34" s="172">
        <v>-3.10275209509622</v>
      </c>
      <c r="BC34" s="173">
        <v>-2.7474449210274301</v>
      </c>
      <c r="BD34" s="163"/>
      <c r="BE34" s="174">
        <v>-0.864032586856747</v>
      </c>
    </row>
    <row r="35" spans="1:64" x14ac:dyDescent="0.25">
      <c r="A35" s="21" t="s">
        <v>74</v>
      </c>
      <c r="B35" s="3" t="str">
        <f t="shared" si="0"/>
        <v>Chesapeake Bay</v>
      </c>
      <c r="C35" s="3"/>
      <c r="D35" s="24" t="s">
        <v>16</v>
      </c>
      <c r="E35" s="27" t="s">
        <v>17</v>
      </c>
      <c r="F35" s="3"/>
      <c r="G35" s="190">
        <v>108.83321316614401</v>
      </c>
      <c r="H35" s="185">
        <v>116.901668742216</v>
      </c>
      <c r="I35" s="185">
        <v>118.90201845444</v>
      </c>
      <c r="J35" s="185">
        <v>117.58722906403899</v>
      </c>
      <c r="K35" s="185">
        <v>120.32169154228799</v>
      </c>
      <c r="L35" s="191">
        <v>116.874401121304</v>
      </c>
      <c r="M35" s="185"/>
      <c r="N35" s="192">
        <v>143.33311332503101</v>
      </c>
      <c r="O35" s="193">
        <v>142.753152709359</v>
      </c>
      <c r="P35" s="194">
        <v>143.04151702786299</v>
      </c>
      <c r="Q35" s="185"/>
      <c r="R35" s="195">
        <v>124.50391767467001</v>
      </c>
      <c r="S35" s="168"/>
      <c r="T35" s="169">
        <v>-1.54853845036265</v>
      </c>
      <c r="U35" s="163">
        <v>4.5592944796498696</v>
      </c>
      <c r="V35" s="163">
        <v>11.5049832683357</v>
      </c>
      <c r="W35" s="163">
        <v>5.3161355993701997</v>
      </c>
      <c r="X35" s="163">
        <v>0.31743672161144199</v>
      </c>
      <c r="Y35" s="170">
        <v>4.2881036163931503</v>
      </c>
      <c r="Z35" s="163"/>
      <c r="AA35" s="171">
        <v>4.7804160684454304</v>
      </c>
      <c r="AB35" s="172">
        <v>1.73195583418398</v>
      </c>
      <c r="AC35" s="173">
        <v>3.2257250111821998</v>
      </c>
      <c r="AD35" s="163"/>
      <c r="AE35" s="174">
        <v>3.7901632739762099</v>
      </c>
      <c r="AF35" s="30"/>
      <c r="AG35" s="190">
        <v>104.483183707398</v>
      </c>
      <c r="AH35" s="185">
        <v>109.09992910087</v>
      </c>
      <c r="AI35" s="185">
        <v>111.257659636789</v>
      </c>
      <c r="AJ35" s="185">
        <v>111.656774095469</v>
      </c>
      <c r="AK35" s="185">
        <v>113.08540514469399</v>
      </c>
      <c r="AL35" s="191">
        <v>110.213549797676</v>
      </c>
      <c r="AM35" s="185"/>
      <c r="AN35" s="192">
        <v>137.01495588682599</v>
      </c>
      <c r="AO35" s="193">
        <v>136.91686656671601</v>
      </c>
      <c r="AP35" s="194">
        <v>136.965555723346</v>
      </c>
      <c r="AQ35" s="185"/>
      <c r="AR35" s="195">
        <v>118.286452788917</v>
      </c>
      <c r="AS35" s="168"/>
      <c r="AT35" s="169">
        <v>1.60650738604951</v>
      </c>
      <c r="AU35" s="163">
        <v>1.44741167105645</v>
      </c>
      <c r="AV35" s="163">
        <v>5.2912466904140398</v>
      </c>
      <c r="AW35" s="163">
        <v>6.6825828427567897</v>
      </c>
      <c r="AX35" s="163">
        <v>0.41536194875545901</v>
      </c>
      <c r="AY35" s="170">
        <v>3.1621730692979502</v>
      </c>
      <c r="AZ35" s="163"/>
      <c r="BA35" s="171">
        <v>4.9213680173960297</v>
      </c>
      <c r="BB35" s="172">
        <v>2.03602935010945</v>
      </c>
      <c r="BC35" s="173">
        <v>3.4536330689544199</v>
      </c>
      <c r="BD35" s="163"/>
      <c r="BE35" s="174">
        <v>3.2489345271340899</v>
      </c>
    </row>
    <row r="36" spans="1:64" x14ac:dyDescent="0.25">
      <c r="A36" s="21" t="s">
        <v>75</v>
      </c>
      <c r="B36" s="3" t="str">
        <f t="shared" si="0"/>
        <v>Coastal Virginia - Eastern Shore</v>
      </c>
      <c r="C36" s="3"/>
      <c r="D36" s="24" t="s">
        <v>16</v>
      </c>
      <c r="E36" s="27" t="s">
        <v>17</v>
      </c>
      <c r="F36" s="3"/>
      <c r="G36" s="190">
        <v>103.59926350245399</v>
      </c>
      <c r="H36" s="185">
        <v>108.302477763659</v>
      </c>
      <c r="I36" s="185">
        <v>105.010737100737</v>
      </c>
      <c r="J36" s="185">
        <v>107.773624401913</v>
      </c>
      <c r="K36" s="185">
        <v>111.88875784190699</v>
      </c>
      <c r="L36" s="191">
        <v>107.486613784135</v>
      </c>
      <c r="M36" s="185"/>
      <c r="N36" s="192">
        <v>135.27250249252199</v>
      </c>
      <c r="O36" s="193">
        <v>137.086522613065</v>
      </c>
      <c r="P36" s="194">
        <v>136.17588088087999</v>
      </c>
      <c r="Q36" s="185"/>
      <c r="R36" s="195">
        <v>117.29684066404199</v>
      </c>
      <c r="S36" s="168"/>
      <c r="T36" s="169">
        <v>4.4558968162544703</v>
      </c>
      <c r="U36" s="163">
        <v>7.1943341445304396</v>
      </c>
      <c r="V36" s="163">
        <v>2.73947292607602</v>
      </c>
      <c r="W36" s="163">
        <v>3.4758968125997698</v>
      </c>
      <c r="X36" s="163">
        <v>0.82809201122675802</v>
      </c>
      <c r="Y36" s="170">
        <v>3.5801908296267499</v>
      </c>
      <c r="Z36" s="163"/>
      <c r="AA36" s="171">
        <v>-1.4312620842266499</v>
      </c>
      <c r="AB36" s="172">
        <v>-1.2368656278197001</v>
      </c>
      <c r="AC36" s="173">
        <v>-1.3364050252827699</v>
      </c>
      <c r="AD36" s="163"/>
      <c r="AE36" s="174">
        <v>1.37136462219717</v>
      </c>
      <c r="AF36" s="30"/>
      <c r="AG36" s="190">
        <v>101.721299052774</v>
      </c>
      <c r="AH36" s="185">
        <v>105.477408536585</v>
      </c>
      <c r="AI36" s="185">
        <v>105.45987313669499</v>
      </c>
      <c r="AJ36" s="185">
        <v>107.565009253547</v>
      </c>
      <c r="AK36" s="185">
        <v>109.24803370786501</v>
      </c>
      <c r="AL36" s="191">
        <v>106.186136917659</v>
      </c>
      <c r="AM36" s="185"/>
      <c r="AN36" s="192">
        <v>127.571626351003</v>
      </c>
      <c r="AO36" s="193">
        <v>128.82747073237101</v>
      </c>
      <c r="AP36" s="194">
        <v>128.18185474269001</v>
      </c>
      <c r="AQ36" s="185"/>
      <c r="AR36" s="195">
        <v>113.63297845657701</v>
      </c>
      <c r="AS36" s="168"/>
      <c r="AT36" s="169">
        <v>0.18270566519808401</v>
      </c>
      <c r="AU36" s="163">
        <v>3.37351773446303</v>
      </c>
      <c r="AV36" s="163">
        <v>2.7808996268094202</v>
      </c>
      <c r="AW36" s="163">
        <v>4.6892150805495598</v>
      </c>
      <c r="AX36" s="163">
        <v>3.2351063623760501</v>
      </c>
      <c r="AY36" s="170">
        <v>3.0758348146264698</v>
      </c>
      <c r="AZ36" s="163"/>
      <c r="BA36" s="171">
        <v>0.33984903208072098</v>
      </c>
      <c r="BB36" s="172">
        <v>0.32685793473496599</v>
      </c>
      <c r="BC36" s="173">
        <v>0.31528259881167803</v>
      </c>
      <c r="BD36" s="163"/>
      <c r="BE36" s="174">
        <v>2.0293784338168601</v>
      </c>
    </row>
    <row r="37" spans="1:64" x14ac:dyDescent="0.25">
      <c r="A37" s="21" t="s">
        <v>76</v>
      </c>
      <c r="B37" s="3" t="str">
        <f t="shared" si="0"/>
        <v>Coastal Virginia - Hampton Roads</v>
      </c>
      <c r="C37" s="3"/>
      <c r="D37" s="24" t="s">
        <v>16</v>
      </c>
      <c r="E37" s="27" t="s">
        <v>17</v>
      </c>
      <c r="F37" s="3"/>
      <c r="G37" s="190">
        <v>107.570795803854</v>
      </c>
      <c r="H37" s="185">
        <v>113.940277219251</v>
      </c>
      <c r="I37" s="185">
        <v>118.546827453031</v>
      </c>
      <c r="J37" s="185">
        <v>117.13670899943099</v>
      </c>
      <c r="K37" s="185">
        <v>116.416530701754</v>
      </c>
      <c r="L37" s="191">
        <v>114.994249617991</v>
      </c>
      <c r="M37" s="185"/>
      <c r="N37" s="192">
        <v>149.455015662845</v>
      </c>
      <c r="O37" s="193">
        <v>156.29549438202201</v>
      </c>
      <c r="P37" s="194">
        <v>152.93361161812501</v>
      </c>
      <c r="Q37" s="185"/>
      <c r="R37" s="195">
        <v>128.16737785052101</v>
      </c>
      <c r="S37" s="168"/>
      <c r="T37" s="169">
        <v>3.5399059859982902</v>
      </c>
      <c r="U37" s="163">
        <v>7.7852664177967297</v>
      </c>
      <c r="V37" s="163">
        <v>8.4138582438268408</v>
      </c>
      <c r="W37" s="163">
        <v>2.5618431308012202</v>
      </c>
      <c r="X37" s="163">
        <v>0.50075922524054906</v>
      </c>
      <c r="Y37" s="170">
        <v>4.3523496272177704</v>
      </c>
      <c r="Z37" s="163"/>
      <c r="AA37" s="171">
        <v>-4.1389911927533696</v>
      </c>
      <c r="AB37" s="172">
        <v>-0.367019345920232</v>
      </c>
      <c r="AC37" s="173">
        <v>-2.2087821946686601</v>
      </c>
      <c r="AD37" s="163"/>
      <c r="AE37" s="174">
        <v>1.27423466796808</v>
      </c>
      <c r="AF37" s="30"/>
      <c r="AG37" s="190">
        <v>108.45671602743801</v>
      </c>
      <c r="AH37" s="185">
        <v>113.067848271377</v>
      </c>
      <c r="AI37" s="185">
        <v>118.022504744599</v>
      </c>
      <c r="AJ37" s="185">
        <v>118.747489005546</v>
      </c>
      <c r="AK37" s="185">
        <v>121.48159961835</v>
      </c>
      <c r="AL37" s="191">
        <v>116.352911958558</v>
      </c>
      <c r="AM37" s="185"/>
      <c r="AN37" s="192">
        <v>148.046213724849</v>
      </c>
      <c r="AO37" s="193">
        <v>150.78583523912801</v>
      </c>
      <c r="AP37" s="194">
        <v>149.41876821624001</v>
      </c>
      <c r="AQ37" s="185"/>
      <c r="AR37" s="195">
        <v>127.42722376199301</v>
      </c>
      <c r="AS37" s="168"/>
      <c r="AT37" s="169">
        <v>2.66535177117792</v>
      </c>
      <c r="AU37" s="163">
        <v>6.2520408054630598</v>
      </c>
      <c r="AV37" s="163">
        <v>6.8516248714566501</v>
      </c>
      <c r="AW37" s="163">
        <v>4.6416377163253397</v>
      </c>
      <c r="AX37" s="163">
        <v>3.1013972490717499</v>
      </c>
      <c r="AY37" s="170">
        <v>4.7135204063057996</v>
      </c>
      <c r="AZ37" s="163"/>
      <c r="BA37" s="171">
        <v>-3.3522937535295103E-2</v>
      </c>
      <c r="BB37" s="172">
        <v>0.465843997728981</v>
      </c>
      <c r="BC37" s="173">
        <v>0.21523787188731699</v>
      </c>
      <c r="BD37" s="163"/>
      <c r="BE37" s="174">
        <v>2.7483121201951399</v>
      </c>
    </row>
    <row r="38" spans="1:64" x14ac:dyDescent="0.25">
      <c r="A38" s="20" t="s">
        <v>77</v>
      </c>
      <c r="B38" s="3" t="str">
        <f t="shared" si="0"/>
        <v>Northern Virginia</v>
      </c>
      <c r="C38" s="3"/>
      <c r="D38" s="24" t="s">
        <v>16</v>
      </c>
      <c r="E38" s="27" t="s">
        <v>17</v>
      </c>
      <c r="F38" s="3"/>
      <c r="G38" s="190">
        <v>144.462819496794</v>
      </c>
      <c r="H38" s="185">
        <v>175.23370725414799</v>
      </c>
      <c r="I38" s="185">
        <v>189.259687140556</v>
      </c>
      <c r="J38" s="185">
        <v>183.97949088233199</v>
      </c>
      <c r="K38" s="185">
        <v>163.32578236615501</v>
      </c>
      <c r="L38" s="191">
        <v>173.01775020162199</v>
      </c>
      <c r="M38" s="185"/>
      <c r="N38" s="192">
        <v>141.49122997261901</v>
      </c>
      <c r="O38" s="193">
        <v>141.496296069891</v>
      </c>
      <c r="P38" s="194">
        <v>141.49384199190999</v>
      </c>
      <c r="Q38" s="185"/>
      <c r="R38" s="195">
        <v>164.23439364944599</v>
      </c>
      <c r="S38" s="168"/>
      <c r="T38" s="169">
        <v>-1.3333858793540101</v>
      </c>
      <c r="U38" s="163">
        <v>1.45484593773981</v>
      </c>
      <c r="V38" s="163">
        <v>2.7811941794587298</v>
      </c>
      <c r="W38" s="163">
        <v>3.06665532985821</v>
      </c>
      <c r="X38" s="163">
        <v>2.67237092697866</v>
      </c>
      <c r="Y38" s="170">
        <v>1.8991500054769599</v>
      </c>
      <c r="Z38" s="163"/>
      <c r="AA38" s="171">
        <v>-0.15395358533536599</v>
      </c>
      <c r="AB38" s="172">
        <v>-0.141839276067493</v>
      </c>
      <c r="AC38" s="173">
        <v>-0.14777800900997801</v>
      </c>
      <c r="AD38" s="163"/>
      <c r="AE38" s="174">
        <v>1.3305097617692601</v>
      </c>
      <c r="AF38" s="30"/>
      <c r="AG38" s="190">
        <v>140.72978854362299</v>
      </c>
      <c r="AH38" s="185">
        <v>168.28161043908301</v>
      </c>
      <c r="AI38" s="185">
        <v>181.402825630878</v>
      </c>
      <c r="AJ38" s="185">
        <v>177.16682076149999</v>
      </c>
      <c r="AK38" s="185">
        <v>155.30773214145</v>
      </c>
      <c r="AL38" s="191">
        <v>166.28538474474601</v>
      </c>
      <c r="AM38" s="185"/>
      <c r="AN38" s="192">
        <v>139.491643125927</v>
      </c>
      <c r="AO38" s="193">
        <v>138.206400568107</v>
      </c>
      <c r="AP38" s="194">
        <v>138.84512040219599</v>
      </c>
      <c r="AQ38" s="185"/>
      <c r="AR38" s="195">
        <v>158.414649940836</v>
      </c>
      <c r="AS38" s="168"/>
      <c r="AT38" s="169">
        <v>-5.3599255816903497</v>
      </c>
      <c r="AU38" s="163">
        <v>-3.9698915845423901</v>
      </c>
      <c r="AV38" s="163">
        <v>-3.2064197139923598</v>
      </c>
      <c r="AW38" s="163">
        <v>-3.6420060323917798</v>
      </c>
      <c r="AX38" s="163">
        <v>-5.1839551283439302</v>
      </c>
      <c r="AY38" s="170">
        <v>-4.1786193737252502</v>
      </c>
      <c r="AZ38" s="163"/>
      <c r="BA38" s="171">
        <v>-2.7795587747191801</v>
      </c>
      <c r="BB38" s="172">
        <v>-3.1349360594908902</v>
      </c>
      <c r="BC38" s="173">
        <v>-2.9570305317440901</v>
      </c>
      <c r="BD38" s="163"/>
      <c r="BE38" s="174">
        <v>-3.9425661934324898</v>
      </c>
    </row>
    <row r="39" spans="1:64" x14ac:dyDescent="0.25">
      <c r="A39" s="22" t="s">
        <v>78</v>
      </c>
      <c r="B39" s="3" t="str">
        <f t="shared" si="0"/>
        <v>Shenandoah Valley</v>
      </c>
      <c r="C39" s="3"/>
      <c r="D39" s="25" t="s">
        <v>16</v>
      </c>
      <c r="E39" s="28" t="s">
        <v>17</v>
      </c>
      <c r="F39" s="3"/>
      <c r="G39" s="196">
        <v>93.201941292994704</v>
      </c>
      <c r="H39" s="197">
        <v>96.153040571341705</v>
      </c>
      <c r="I39" s="197">
        <v>96.969733880778506</v>
      </c>
      <c r="J39" s="197">
        <v>97.2393009903832</v>
      </c>
      <c r="K39" s="197">
        <v>108.601494439924</v>
      </c>
      <c r="L39" s="198">
        <v>98.826060936128997</v>
      </c>
      <c r="M39" s="185"/>
      <c r="N39" s="199">
        <v>133.226527636486</v>
      </c>
      <c r="O39" s="200">
        <v>131.18606299212499</v>
      </c>
      <c r="P39" s="201">
        <v>132.21860836240899</v>
      </c>
      <c r="Q39" s="185"/>
      <c r="R39" s="202">
        <v>110.378716705584</v>
      </c>
      <c r="S39" s="168"/>
      <c r="T39" s="175">
        <v>-1.81192017509723</v>
      </c>
      <c r="U39" s="176">
        <v>8.2433563823010897E-2</v>
      </c>
      <c r="V39" s="176">
        <v>-0.71827066964258002</v>
      </c>
      <c r="W39" s="176">
        <v>-2.32416933778268</v>
      </c>
      <c r="X39" s="176">
        <v>1.2701862254376599</v>
      </c>
      <c r="Y39" s="177">
        <v>-0.69139774935024301</v>
      </c>
      <c r="Z39" s="163"/>
      <c r="AA39" s="178">
        <v>4.0082881889248601</v>
      </c>
      <c r="AB39" s="179">
        <v>1.99842871656879</v>
      </c>
      <c r="AC39" s="180">
        <v>3.01342601324383</v>
      </c>
      <c r="AD39" s="163"/>
      <c r="AE39" s="181">
        <v>0.91238056800532497</v>
      </c>
      <c r="AF39" s="31"/>
      <c r="AG39" s="196">
        <v>94.142596540439399</v>
      </c>
      <c r="AH39" s="197">
        <v>97.128460479522701</v>
      </c>
      <c r="AI39" s="197">
        <v>98.902564974582901</v>
      </c>
      <c r="AJ39" s="197">
        <v>99.191928662596098</v>
      </c>
      <c r="AK39" s="197">
        <v>103.483721504622</v>
      </c>
      <c r="AL39" s="198">
        <v>98.8834767342384</v>
      </c>
      <c r="AM39" s="185"/>
      <c r="AN39" s="199">
        <v>123.54802676412299</v>
      </c>
      <c r="AO39" s="200">
        <v>122.098604333681</v>
      </c>
      <c r="AP39" s="201">
        <v>122.84341344252999</v>
      </c>
      <c r="AQ39" s="185"/>
      <c r="AR39" s="202">
        <v>107.15087773149099</v>
      </c>
      <c r="AS39" s="168"/>
      <c r="AT39" s="175">
        <v>-1.05831857067639</v>
      </c>
      <c r="AU39" s="176">
        <v>0.10518027595412301</v>
      </c>
      <c r="AV39" s="176">
        <v>0.40196069732827999</v>
      </c>
      <c r="AW39" s="176">
        <v>7.4124221803686802E-2</v>
      </c>
      <c r="AX39" s="176">
        <v>-0.194781205353111</v>
      </c>
      <c r="AY39" s="177">
        <v>-9.36333073425097E-2</v>
      </c>
      <c r="AZ39" s="163"/>
      <c r="BA39" s="178">
        <v>1.4021714557295499</v>
      </c>
      <c r="BB39" s="179">
        <v>-0.34796864575967301</v>
      </c>
      <c r="BC39" s="180">
        <v>0.54205458942838403</v>
      </c>
      <c r="BD39" s="163"/>
      <c r="BE39" s="181">
        <v>0.111290457041486</v>
      </c>
    </row>
    <row r="40" spans="1:64" ht="13" x14ac:dyDescent="0.3">
      <c r="A40" s="19" t="s">
        <v>79</v>
      </c>
      <c r="B40" s="3" t="str">
        <f t="shared" si="0"/>
        <v>Southern Virginia</v>
      </c>
      <c r="C40" s="9"/>
      <c r="D40" s="23" t="s">
        <v>16</v>
      </c>
      <c r="E40" s="26" t="s">
        <v>17</v>
      </c>
      <c r="F40" s="3"/>
      <c r="G40" s="182">
        <v>98.651612608497004</v>
      </c>
      <c r="H40" s="183">
        <v>114.766758409785</v>
      </c>
      <c r="I40" s="183">
        <v>115.88477540618</v>
      </c>
      <c r="J40" s="183">
        <v>111.396465071151</v>
      </c>
      <c r="K40" s="183">
        <v>109.95998952148</v>
      </c>
      <c r="L40" s="184">
        <v>110.833866160551</v>
      </c>
      <c r="M40" s="185"/>
      <c r="N40" s="186">
        <v>118.552443007825</v>
      </c>
      <c r="O40" s="187">
        <v>118.496375121477</v>
      </c>
      <c r="P40" s="188">
        <v>118.523720544307</v>
      </c>
      <c r="Q40" s="185"/>
      <c r="R40" s="189">
        <v>113.121988939364</v>
      </c>
      <c r="S40" s="168"/>
      <c r="T40" s="160">
        <v>3.2458947327774599</v>
      </c>
      <c r="U40" s="161">
        <v>8.7672459147185506</v>
      </c>
      <c r="V40" s="161">
        <v>8.0329434368468497</v>
      </c>
      <c r="W40" s="161">
        <v>2.7434532833799401</v>
      </c>
      <c r="X40" s="161">
        <v>0.12935390995219601</v>
      </c>
      <c r="Y40" s="162">
        <v>4.68905574093327</v>
      </c>
      <c r="Z40" s="163"/>
      <c r="AA40" s="164">
        <v>-1.8940798391626701</v>
      </c>
      <c r="AB40" s="165">
        <v>-1.0766143792188501</v>
      </c>
      <c r="AC40" s="166">
        <v>-1.48891093704033</v>
      </c>
      <c r="AD40" s="163"/>
      <c r="AE40" s="167">
        <v>2.3504643285702902</v>
      </c>
      <c r="AF40" s="29"/>
      <c r="AG40" s="182">
        <v>96.655022307970498</v>
      </c>
      <c r="AH40" s="183">
        <v>108.554774052478</v>
      </c>
      <c r="AI40" s="183">
        <v>111.812801916127</v>
      </c>
      <c r="AJ40" s="183">
        <v>109.359411864984</v>
      </c>
      <c r="AK40" s="183">
        <v>107.43241811527901</v>
      </c>
      <c r="AL40" s="184">
        <v>107.389165521084</v>
      </c>
      <c r="AM40" s="185"/>
      <c r="AN40" s="186">
        <v>115.91200300953</v>
      </c>
      <c r="AO40" s="187">
        <v>117.010064833812</v>
      </c>
      <c r="AP40" s="188">
        <v>116.46610427796401</v>
      </c>
      <c r="AQ40" s="185"/>
      <c r="AR40" s="189">
        <v>110.200005129717</v>
      </c>
      <c r="AS40" s="168"/>
      <c r="AT40" s="160">
        <v>-8.3919269776869303</v>
      </c>
      <c r="AU40" s="161">
        <v>1.97727306509959</v>
      </c>
      <c r="AV40" s="161">
        <v>2.7199186592789699</v>
      </c>
      <c r="AW40" s="161">
        <v>0.886716585292737</v>
      </c>
      <c r="AX40" s="161">
        <v>1.5127953427607701</v>
      </c>
      <c r="AY40" s="162">
        <v>0.25874095314553303</v>
      </c>
      <c r="AZ40" s="163"/>
      <c r="BA40" s="164">
        <v>2.8624101289583201</v>
      </c>
      <c r="BB40" s="165">
        <v>3.0020013544908202</v>
      </c>
      <c r="BC40" s="166">
        <v>2.9291676150125001</v>
      </c>
      <c r="BD40" s="163"/>
      <c r="BE40" s="167">
        <v>1.11045621329835</v>
      </c>
      <c r="BF40" s="41"/>
      <c r="BG40" s="41"/>
      <c r="BH40" s="41"/>
      <c r="BI40" s="41"/>
      <c r="BJ40" s="41"/>
      <c r="BK40" s="41"/>
      <c r="BL40" s="41"/>
    </row>
    <row r="41" spans="1:64" x14ac:dyDescent="0.25">
      <c r="A41" s="20" t="s">
        <v>80</v>
      </c>
      <c r="B41" s="3" t="str">
        <f t="shared" si="0"/>
        <v>Southwest Virginia - Blue Ridge Highlands</v>
      </c>
      <c r="C41" s="10"/>
      <c r="D41" s="24" t="s">
        <v>16</v>
      </c>
      <c r="E41" s="27" t="s">
        <v>17</v>
      </c>
      <c r="F41" s="3"/>
      <c r="G41" s="190">
        <v>104.16116056472799</v>
      </c>
      <c r="H41" s="185">
        <v>108.571721242653</v>
      </c>
      <c r="I41" s="185">
        <v>112.15533739837301</v>
      </c>
      <c r="J41" s="185">
        <v>109.202501899696</v>
      </c>
      <c r="K41" s="185">
        <v>116.247709895052</v>
      </c>
      <c r="L41" s="191">
        <v>110.34906511875</v>
      </c>
      <c r="M41" s="185"/>
      <c r="N41" s="192">
        <v>138.93765643750999</v>
      </c>
      <c r="O41" s="193">
        <v>138.08465172000601</v>
      </c>
      <c r="P41" s="194">
        <v>138.510788797533</v>
      </c>
      <c r="Q41" s="185"/>
      <c r="R41" s="195">
        <v>119.447719914773</v>
      </c>
      <c r="S41" s="168"/>
      <c r="T41" s="169">
        <v>-0.871818968620233</v>
      </c>
      <c r="U41" s="163">
        <v>4.4612674675563202</v>
      </c>
      <c r="V41" s="163">
        <v>5.7581402815982798</v>
      </c>
      <c r="W41" s="163">
        <v>3.90069965379339</v>
      </c>
      <c r="X41" s="163">
        <v>4.6154278960722603</v>
      </c>
      <c r="Y41" s="170">
        <v>3.7233204222570699</v>
      </c>
      <c r="Z41" s="163"/>
      <c r="AA41" s="171">
        <v>-8.4354867506098792</v>
      </c>
      <c r="AB41" s="172">
        <v>-3.3466494824753301</v>
      </c>
      <c r="AC41" s="173">
        <v>-6.0994974944640701</v>
      </c>
      <c r="AD41" s="163"/>
      <c r="AE41" s="174">
        <v>-0.332892402351676</v>
      </c>
      <c r="AF41" s="30"/>
      <c r="AG41" s="190">
        <v>112.734285039556</v>
      </c>
      <c r="AH41" s="185">
        <v>107.222738260776</v>
      </c>
      <c r="AI41" s="185">
        <v>110.92842395626199</v>
      </c>
      <c r="AJ41" s="185">
        <v>110.48328317113599</v>
      </c>
      <c r="AK41" s="185">
        <v>116.409092953523</v>
      </c>
      <c r="AL41" s="191">
        <v>111.63031640605099</v>
      </c>
      <c r="AM41" s="185"/>
      <c r="AN41" s="192">
        <v>150.331882948512</v>
      </c>
      <c r="AO41" s="193">
        <v>153.58713847059801</v>
      </c>
      <c r="AP41" s="194">
        <v>151.94180254207299</v>
      </c>
      <c r="AQ41" s="185"/>
      <c r="AR41" s="195">
        <v>124.881591400202</v>
      </c>
      <c r="AS41" s="168"/>
      <c r="AT41" s="169">
        <v>10.7099193457809</v>
      </c>
      <c r="AU41" s="163">
        <v>3.5840088137788002</v>
      </c>
      <c r="AV41" s="163">
        <v>5.1170167428194198</v>
      </c>
      <c r="AW41" s="163">
        <v>4.8915284502659997</v>
      </c>
      <c r="AX41" s="163">
        <v>5.0089160308346301</v>
      </c>
      <c r="AY41" s="170">
        <v>5.6716182469660303</v>
      </c>
      <c r="AZ41" s="163"/>
      <c r="BA41" s="171">
        <v>4.4795470098561498</v>
      </c>
      <c r="BB41" s="172">
        <v>8.0662977847021207</v>
      </c>
      <c r="BC41" s="173">
        <v>6.2401352971081803</v>
      </c>
      <c r="BD41" s="163"/>
      <c r="BE41" s="174">
        <v>5.9156485605265399</v>
      </c>
      <c r="BF41" s="41"/>
      <c r="BG41" s="41"/>
      <c r="BH41" s="41"/>
      <c r="BI41" s="41"/>
      <c r="BJ41" s="41"/>
      <c r="BK41" s="41"/>
      <c r="BL41" s="41"/>
    </row>
    <row r="42" spans="1:64" x14ac:dyDescent="0.25">
      <c r="A42" s="21" t="s">
        <v>81</v>
      </c>
      <c r="B42" s="3" t="str">
        <f t="shared" si="0"/>
        <v>Southwest Virginia - Heart of Appalachia</v>
      </c>
      <c r="C42" s="3"/>
      <c r="D42" s="24" t="s">
        <v>16</v>
      </c>
      <c r="E42" s="27" t="s">
        <v>17</v>
      </c>
      <c r="F42" s="3"/>
      <c r="G42" s="190">
        <v>86.153890489913493</v>
      </c>
      <c r="H42" s="185">
        <v>87.576287015945297</v>
      </c>
      <c r="I42" s="185">
        <v>88.593637350705706</v>
      </c>
      <c r="J42" s="185">
        <v>86.782299107142805</v>
      </c>
      <c r="K42" s="185">
        <v>90.547822014051505</v>
      </c>
      <c r="L42" s="191">
        <v>87.994885694084303</v>
      </c>
      <c r="M42" s="185"/>
      <c r="N42" s="192">
        <v>93.376549893842807</v>
      </c>
      <c r="O42" s="193">
        <v>92.451282633371093</v>
      </c>
      <c r="P42" s="194">
        <v>92.929396599012605</v>
      </c>
      <c r="Q42" s="185"/>
      <c r="R42" s="195">
        <v>89.477842070557202</v>
      </c>
      <c r="S42" s="168"/>
      <c r="T42" s="169">
        <v>4.3392556042490504</v>
      </c>
      <c r="U42" s="163">
        <v>0.55447772862632705</v>
      </c>
      <c r="V42" s="163">
        <v>2.0495000903456599</v>
      </c>
      <c r="W42" s="163">
        <v>-1.5608022279503999</v>
      </c>
      <c r="X42" s="163">
        <v>2.97154228630533</v>
      </c>
      <c r="Y42" s="170">
        <v>1.4466399791746301</v>
      </c>
      <c r="Z42" s="163"/>
      <c r="AA42" s="171">
        <v>-5.7534178931925704</v>
      </c>
      <c r="AB42" s="172">
        <v>-2.8675648953826198</v>
      </c>
      <c r="AC42" s="173">
        <v>-4.4346628972726299</v>
      </c>
      <c r="AD42" s="163"/>
      <c r="AE42" s="174">
        <v>-0.49077140464743402</v>
      </c>
      <c r="AF42" s="30"/>
      <c r="AG42" s="190">
        <v>85.055266890630804</v>
      </c>
      <c r="AH42" s="185">
        <v>88.235559766763799</v>
      </c>
      <c r="AI42" s="185">
        <v>89.366120174007605</v>
      </c>
      <c r="AJ42" s="185">
        <v>88.933281895839002</v>
      </c>
      <c r="AK42" s="185">
        <v>88.919306097927304</v>
      </c>
      <c r="AL42" s="191">
        <v>88.262219767094606</v>
      </c>
      <c r="AM42" s="185"/>
      <c r="AN42" s="192">
        <v>94.4282474226804</v>
      </c>
      <c r="AO42" s="193">
        <v>95.031339644291407</v>
      </c>
      <c r="AP42" s="194">
        <v>94.725403533568894</v>
      </c>
      <c r="AQ42" s="185"/>
      <c r="AR42" s="195">
        <v>90.181910159529806</v>
      </c>
      <c r="AS42" s="168"/>
      <c r="AT42" s="169">
        <v>0.177429006580066</v>
      </c>
      <c r="AU42" s="163">
        <v>0.24731329556663201</v>
      </c>
      <c r="AV42" s="163">
        <v>-0.20840644292365601</v>
      </c>
      <c r="AW42" s="163">
        <v>-0.347284243254187</v>
      </c>
      <c r="AX42" s="163">
        <v>1.19127552502864</v>
      </c>
      <c r="AY42" s="170">
        <v>0.18481880846210699</v>
      </c>
      <c r="AZ42" s="163"/>
      <c r="BA42" s="171">
        <v>-0.16865487394186199</v>
      </c>
      <c r="BB42" s="172">
        <v>1.23060117013992</v>
      </c>
      <c r="BC42" s="173">
        <v>0.51978763388459204</v>
      </c>
      <c r="BD42" s="163"/>
      <c r="BE42" s="174">
        <v>0.30526485355225202</v>
      </c>
      <c r="BF42" s="41"/>
      <c r="BG42" s="41"/>
      <c r="BH42" s="41"/>
      <c r="BI42" s="41"/>
      <c r="BJ42" s="41"/>
      <c r="BK42" s="41"/>
      <c r="BL42" s="41"/>
    </row>
    <row r="43" spans="1:64" x14ac:dyDescent="0.25">
      <c r="A43" s="22" t="s">
        <v>82</v>
      </c>
      <c r="B43" s="3" t="str">
        <f t="shared" si="0"/>
        <v>Virginia Mountains</v>
      </c>
      <c r="C43" s="3"/>
      <c r="D43" s="25" t="s">
        <v>16</v>
      </c>
      <c r="E43" s="28" t="s">
        <v>17</v>
      </c>
      <c r="F43" s="3"/>
      <c r="G43" s="190">
        <v>111.090899643705</v>
      </c>
      <c r="H43" s="185">
        <v>117.58392831016801</v>
      </c>
      <c r="I43" s="185">
        <v>121.14210073181199</v>
      </c>
      <c r="J43" s="185">
        <v>129.17249011034701</v>
      </c>
      <c r="K43" s="185">
        <v>133.32855291117701</v>
      </c>
      <c r="L43" s="191">
        <v>123.33757306696199</v>
      </c>
      <c r="M43" s="185"/>
      <c r="N43" s="192">
        <v>153.11045061355799</v>
      </c>
      <c r="O43" s="193">
        <v>148.15049375128001</v>
      </c>
      <c r="P43" s="194">
        <v>150.65312728379999</v>
      </c>
      <c r="Q43" s="185"/>
      <c r="R43" s="195">
        <v>131.88735195069199</v>
      </c>
      <c r="S43" s="168"/>
      <c r="T43" s="169">
        <v>9.5589765570604808</v>
      </c>
      <c r="U43" s="163">
        <v>12.4059107325713</v>
      </c>
      <c r="V43" s="163">
        <v>7.3107938004905897</v>
      </c>
      <c r="W43" s="163">
        <v>9.7969281923273606</v>
      </c>
      <c r="X43" s="163">
        <v>12.6550314869675</v>
      </c>
      <c r="Y43" s="170">
        <v>10.2147236632744</v>
      </c>
      <c r="Z43" s="163"/>
      <c r="AA43" s="171">
        <v>8.0466777549768302</v>
      </c>
      <c r="AB43" s="172">
        <v>4.5465813285999301</v>
      </c>
      <c r="AC43" s="173">
        <v>6.3126163974126399</v>
      </c>
      <c r="AD43" s="163"/>
      <c r="AE43" s="174">
        <v>8.7437986670768506</v>
      </c>
      <c r="AF43" s="31"/>
      <c r="AG43" s="190">
        <v>108.65759375</v>
      </c>
      <c r="AH43" s="185">
        <v>117.734753557063</v>
      </c>
      <c r="AI43" s="185">
        <v>121.627895681496</v>
      </c>
      <c r="AJ43" s="185">
        <v>121.09753847845199</v>
      </c>
      <c r="AK43" s="185">
        <v>120.121953034848</v>
      </c>
      <c r="AL43" s="191">
        <v>118.42978144829399</v>
      </c>
      <c r="AM43" s="185"/>
      <c r="AN43" s="192">
        <v>139.900395163365</v>
      </c>
      <c r="AO43" s="193">
        <v>140.67368467902301</v>
      </c>
      <c r="AP43" s="194">
        <v>140.28365842265001</v>
      </c>
      <c r="AQ43" s="185"/>
      <c r="AR43" s="195">
        <v>125.337865463494</v>
      </c>
      <c r="AS43" s="168"/>
      <c r="AT43" s="169">
        <v>3.1234070819091801</v>
      </c>
      <c r="AU43" s="163">
        <v>4.5162193684150704</v>
      </c>
      <c r="AV43" s="163">
        <v>5.8025487366764903</v>
      </c>
      <c r="AW43" s="163">
        <v>4.08933782256962</v>
      </c>
      <c r="AX43" s="163">
        <v>1.4782043400162099</v>
      </c>
      <c r="AY43" s="170">
        <v>3.8523108039858398</v>
      </c>
      <c r="AZ43" s="163"/>
      <c r="BA43" s="171">
        <v>1.7168210043493599</v>
      </c>
      <c r="BB43" s="172">
        <v>1.59148707774787</v>
      </c>
      <c r="BC43" s="173">
        <v>1.6523617117823</v>
      </c>
      <c r="BD43" s="163"/>
      <c r="BE43" s="174">
        <v>3.02299695028761</v>
      </c>
      <c r="BF43" s="41"/>
      <c r="BG43" s="41"/>
      <c r="BH43" s="41"/>
      <c r="BI43" s="41"/>
      <c r="BJ43" s="41"/>
      <c r="BK43" s="41"/>
      <c r="BL43" s="41"/>
    </row>
    <row r="44" spans="1:64" x14ac:dyDescent="0.25">
      <c r="A44" s="48" t="s">
        <v>106</v>
      </c>
      <c r="B44" s="3" t="s">
        <v>112</v>
      </c>
      <c r="D44" s="25" t="s">
        <v>16</v>
      </c>
      <c r="E44" s="28" t="s">
        <v>17</v>
      </c>
      <c r="G44" s="190">
        <v>304.50175289105198</v>
      </c>
      <c r="H44" s="185">
        <v>333.95881443298902</v>
      </c>
      <c r="I44" s="185">
        <v>345.35572628043599</v>
      </c>
      <c r="J44" s="185">
        <v>337.452785782901</v>
      </c>
      <c r="K44" s="185">
        <v>315.62846412556001</v>
      </c>
      <c r="L44" s="191">
        <v>329.30271421446298</v>
      </c>
      <c r="M44" s="185"/>
      <c r="N44" s="192">
        <v>377.28140599455003</v>
      </c>
      <c r="O44" s="193">
        <v>374.30728318159998</v>
      </c>
      <c r="P44" s="194">
        <v>375.69879653238098</v>
      </c>
      <c r="Q44" s="185"/>
      <c r="R44" s="195">
        <v>342.34963719796298</v>
      </c>
      <c r="S44" s="168"/>
      <c r="T44" s="169">
        <v>-4.48638431210974</v>
      </c>
      <c r="U44" s="163">
        <v>4.9437000301423302</v>
      </c>
      <c r="V44" s="163">
        <v>5.8226039750708702</v>
      </c>
      <c r="W44" s="163">
        <v>10.477815431163499</v>
      </c>
      <c r="X44" s="163">
        <v>-2.5687980677283702</v>
      </c>
      <c r="Y44" s="170">
        <v>3.4358480143725498</v>
      </c>
      <c r="Z44" s="163"/>
      <c r="AA44" s="171">
        <v>-5.2802286233293696</v>
      </c>
      <c r="AB44" s="172">
        <v>-3.86301950922739</v>
      </c>
      <c r="AC44" s="173">
        <v>-4.5408285763706697</v>
      </c>
      <c r="AD44" s="163"/>
      <c r="AE44" s="174">
        <v>-4.9786702486135197E-2</v>
      </c>
      <c r="AG44" s="190">
        <v>309.86012050327798</v>
      </c>
      <c r="AH44" s="185">
        <v>315.67300012914802</v>
      </c>
      <c r="AI44" s="185">
        <v>326.44818972332001</v>
      </c>
      <c r="AJ44" s="185">
        <v>316.60487075640202</v>
      </c>
      <c r="AK44" s="185">
        <v>317.18960386857401</v>
      </c>
      <c r="AL44" s="191">
        <v>317.81742195684001</v>
      </c>
      <c r="AM44" s="185"/>
      <c r="AN44" s="192">
        <v>385.58628425748799</v>
      </c>
      <c r="AO44" s="193">
        <v>388.32836556829</v>
      </c>
      <c r="AP44" s="194">
        <v>387.00220639911203</v>
      </c>
      <c r="AQ44" s="185"/>
      <c r="AR44" s="195">
        <v>338.44505523389302</v>
      </c>
      <c r="AS44" s="168"/>
      <c r="AT44" s="169">
        <v>1.1097323850385901</v>
      </c>
      <c r="AU44" s="163">
        <v>2.0197227019785098</v>
      </c>
      <c r="AV44" s="163">
        <v>3.5432117105030101</v>
      </c>
      <c r="AW44" s="163">
        <v>1.72438723510614</v>
      </c>
      <c r="AX44" s="163">
        <v>-2.3061580550968501</v>
      </c>
      <c r="AY44" s="170">
        <v>1.18488165591523</v>
      </c>
      <c r="AZ44" s="163"/>
      <c r="BA44" s="171">
        <v>0.283390449587128</v>
      </c>
      <c r="BB44" s="172">
        <v>-1.84948534873891</v>
      </c>
      <c r="BC44" s="173">
        <v>-0.81548594750785797</v>
      </c>
      <c r="BD44" s="163"/>
      <c r="BE44" s="174">
        <v>0.32065782089969203</v>
      </c>
    </row>
    <row r="45" spans="1:64" x14ac:dyDescent="0.25">
      <c r="A45" s="48" t="s">
        <v>107</v>
      </c>
      <c r="B45" s="3" t="s">
        <v>113</v>
      </c>
      <c r="D45" s="25" t="s">
        <v>16</v>
      </c>
      <c r="E45" s="28" t="s">
        <v>17</v>
      </c>
      <c r="G45" s="190">
        <v>179.449637837484</v>
      </c>
      <c r="H45" s="185">
        <v>209.009415430697</v>
      </c>
      <c r="I45" s="185">
        <v>224.357167815493</v>
      </c>
      <c r="J45" s="185">
        <v>221.91156120560501</v>
      </c>
      <c r="K45" s="185">
        <v>208.09750722821801</v>
      </c>
      <c r="L45" s="191">
        <v>210.723685042288</v>
      </c>
      <c r="M45" s="185"/>
      <c r="N45" s="192">
        <v>203.40625313888299</v>
      </c>
      <c r="O45" s="193">
        <v>202.40957935959401</v>
      </c>
      <c r="P45" s="194">
        <v>202.896201872067</v>
      </c>
      <c r="Q45" s="185"/>
      <c r="R45" s="195">
        <v>208.43288693228001</v>
      </c>
      <c r="S45" s="168"/>
      <c r="T45" s="169">
        <v>-3.17421898743557</v>
      </c>
      <c r="U45" s="163">
        <v>0.186075536300192</v>
      </c>
      <c r="V45" s="163">
        <v>3.22340974188428</v>
      </c>
      <c r="W45" s="163">
        <v>3.75285576152422</v>
      </c>
      <c r="X45" s="163">
        <v>7.15361577106769</v>
      </c>
      <c r="Y45" s="170">
        <v>2.4891652864690901</v>
      </c>
      <c r="Z45" s="163"/>
      <c r="AA45" s="171">
        <v>4.3913624091675398</v>
      </c>
      <c r="AB45" s="172">
        <v>1.9799067750044601</v>
      </c>
      <c r="AC45" s="173">
        <v>3.15929425092967</v>
      </c>
      <c r="AD45" s="163"/>
      <c r="AE45" s="174">
        <v>2.7013594195912201</v>
      </c>
      <c r="AG45" s="190">
        <v>181.61915098992401</v>
      </c>
      <c r="AH45" s="185">
        <v>205.82926762128699</v>
      </c>
      <c r="AI45" s="185">
        <v>219.77850781054499</v>
      </c>
      <c r="AJ45" s="185">
        <v>216.818921214081</v>
      </c>
      <c r="AK45" s="185">
        <v>201.24049058827899</v>
      </c>
      <c r="AL45" s="191">
        <v>206.95630769824899</v>
      </c>
      <c r="AM45" s="185"/>
      <c r="AN45" s="192">
        <v>202.09598545906701</v>
      </c>
      <c r="AO45" s="193">
        <v>201.92768228546899</v>
      </c>
      <c r="AP45" s="194">
        <v>202.01162408302</v>
      </c>
      <c r="AQ45" s="185"/>
      <c r="AR45" s="195">
        <v>205.46535313899301</v>
      </c>
      <c r="AS45" s="168"/>
      <c r="AT45" s="169">
        <v>-1.97803975763804</v>
      </c>
      <c r="AU45" s="163">
        <v>-1.65273398068452</v>
      </c>
      <c r="AV45" s="163">
        <v>-0.54509364901482904</v>
      </c>
      <c r="AW45" s="163">
        <v>-1.1306297874458</v>
      </c>
      <c r="AX45" s="163">
        <v>0.21081258020884999</v>
      </c>
      <c r="AY45" s="170">
        <v>-0.96007566929815602</v>
      </c>
      <c r="AZ45" s="163"/>
      <c r="BA45" s="171">
        <v>1.5307614591160399</v>
      </c>
      <c r="BB45" s="172">
        <v>0.45147754671583001</v>
      </c>
      <c r="BC45" s="173">
        <v>0.98750685796428495</v>
      </c>
      <c r="BD45" s="163"/>
      <c r="BE45" s="174">
        <v>-0.40515207924001601</v>
      </c>
    </row>
    <row r="46" spans="1:64" x14ac:dyDescent="0.25">
      <c r="A46" s="48" t="s">
        <v>108</v>
      </c>
      <c r="B46" s="3" t="s">
        <v>114</v>
      </c>
      <c r="D46" s="25" t="s">
        <v>16</v>
      </c>
      <c r="E46" s="28" t="s">
        <v>17</v>
      </c>
      <c r="G46" s="190">
        <v>139.53110893778799</v>
      </c>
      <c r="H46" s="185">
        <v>157.63238264283299</v>
      </c>
      <c r="I46" s="185">
        <v>166.03146434160499</v>
      </c>
      <c r="J46" s="185">
        <v>164.483503051106</v>
      </c>
      <c r="K46" s="185">
        <v>153.416695769798</v>
      </c>
      <c r="L46" s="191">
        <v>157.374050983698</v>
      </c>
      <c r="M46" s="185"/>
      <c r="N46" s="192">
        <v>157.91902925377701</v>
      </c>
      <c r="O46" s="193">
        <v>158.61078695896501</v>
      </c>
      <c r="P46" s="194">
        <v>158.270225067539</v>
      </c>
      <c r="Q46" s="185"/>
      <c r="R46" s="195">
        <v>157.647335595973</v>
      </c>
      <c r="S46" s="168"/>
      <c r="T46" s="169">
        <v>-1.95998248609707</v>
      </c>
      <c r="U46" s="163">
        <v>2.3692371731252599</v>
      </c>
      <c r="V46" s="163">
        <v>1.94960522325014</v>
      </c>
      <c r="W46" s="163">
        <v>2.0988398974386899</v>
      </c>
      <c r="X46" s="163">
        <v>8.2769282653643597E-2</v>
      </c>
      <c r="Y46" s="170">
        <v>1.1122013352924001</v>
      </c>
      <c r="Z46" s="163"/>
      <c r="AA46" s="171">
        <v>-3.3820856551828702</v>
      </c>
      <c r="AB46" s="172">
        <v>-2.7946676299246098</v>
      </c>
      <c r="AC46" s="173">
        <v>-3.08411855532577</v>
      </c>
      <c r="AD46" s="163"/>
      <c r="AE46" s="174">
        <v>-0.23657373709323901</v>
      </c>
      <c r="AG46" s="190">
        <v>138.53293451452799</v>
      </c>
      <c r="AH46" s="185">
        <v>153.394737971952</v>
      </c>
      <c r="AI46" s="185">
        <v>161.44220884610201</v>
      </c>
      <c r="AJ46" s="185">
        <v>160.037130285758</v>
      </c>
      <c r="AK46" s="185">
        <v>149.538358936393</v>
      </c>
      <c r="AL46" s="191">
        <v>153.623591260616</v>
      </c>
      <c r="AM46" s="185"/>
      <c r="AN46" s="192">
        <v>157.21418959923599</v>
      </c>
      <c r="AO46" s="193">
        <v>156.88114062079299</v>
      </c>
      <c r="AP46" s="194">
        <v>157.04830633728599</v>
      </c>
      <c r="AQ46" s="185"/>
      <c r="AR46" s="195">
        <v>154.678788112657</v>
      </c>
      <c r="AS46" s="168"/>
      <c r="AT46" s="169">
        <v>-3.9462961231846698</v>
      </c>
      <c r="AU46" s="163">
        <v>-2.29387523638596</v>
      </c>
      <c r="AV46" s="163">
        <v>-2.0425356286839</v>
      </c>
      <c r="AW46" s="163">
        <v>-2.1623695885724401</v>
      </c>
      <c r="AX46" s="163">
        <v>-3.8039880810620401</v>
      </c>
      <c r="AY46" s="170">
        <v>-2.7369014715155702</v>
      </c>
      <c r="AZ46" s="163"/>
      <c r="BA46" s="171">
        <v>-1.3957948423008</v>
      </c>
      <c r="BB46" s="172">
        <v>-1.56606500772473</v>
      </c>
      <c r="BC46" s="173">
        <v>-1.4803153845057</v>
      </c>
      <c r="BD46" s="163"/>
      <c r="BE46" s="174">
        <v>-2.3466634596399798</v>
      </c>
    </row>
    <row r="47" spans="1:64" x14ac:dyDescent="0.25">
      <c r="A47" s="48" t="s">
        <v>109</v>
      </c>
      <c r="B47" s="3" t="s">
        <v>115</v>
      </c>
      <c r="D47" s="25" t="s">
        <v>16</v>
      </c>
      <c r="E47" s="28" t="s">
        <v>17</v>
      </c>
      <c r="G47" s="190">
        <v>111.458588763836</v>
      </c>
      <c r="H47" s="185">
        <v>120.051314008947</v>
      </c>
      <c r="I47" s="185">
        <v>124.511073276009</v>
      </c>
      <c r="J47" s="185">
        <v>124.210312510592</v>
      </c>
      <c r="K47" s="185">
        <v>122.15451251923299</v>
      </c>
      <c r="L47" s="191">
        <v>120.989349582131</v>
      </c>
      <c r="M47" s="185"/>
      <c r="N47" s="192">
        <v>140.93153401695201</v>
      </c>
      <c r="O47" s="193">
        <v>141.87113221123701</v>
      </c>
      <c r="P47" s="194">
        <v>141.40477538093</v>
      </c>
      <c r="Q47" s="185"/>
      <c r="R47" s="195">
        <v>127.487256546183</v>
      </c>
      <c r="S47" s="168"/>
      <c r="T47" s="169">
        <v>-0.70744589476102604</v>
      </c>
      <c r="U47" s="163">
        <v>2.6811865587458898</v>
      </c>
      <c r="V47" s="163">
        <v>2.4798567380271699</v>
      </c>
      <c r="W47" s="163">
        <v>1.2509382785430001</v>
      </c>
      <c r="X47" s="163">
        <v>0.10739473998455799</v>
      </c>
      <c r="Y47" s="170">
        <v>1.2316973543048699</v>
      </c>
      <c r="Z47" s="163"/>
      <c r="AA47" s="171">
        <v>-4.8419943891938697</v>
      </c>
      <c r="AB47" s="172">
        <v>-2.4644688680992601</v>
      </c>
      <c r="AC47" s="173">
        <v>-3.6607121412966102</v>
      </c>
      <c r="AD47" s="163"/>
      <c r="AE47" s="174">
        <v>-0.59159358699322795</v>
      </c>
      <c r="AG47" s="190">
        <v>111.607259197465</v>
      </c>
      <c r="AH47" s="185">
        <v>118.38177921354099</v>
      </c>
      <c r="AI47" s="185">
        <v>122.765357142857</v>
      </c>
      <c r="AJ47" s="185">
        <v>122.377273117374</v>
      </c>
      <c r="AK47" s="185">
        <v>120.977261165258</v>
      </c>
      <c r="AL47" s="191">
        <v>119.729737655321</v>
      </c>
      <c r="AM47" s="185"/>
      <c r="AN47" s="192">
        <v>139.02120554896501</v>
      </c>
      <c r="AO47" s="193">
        <v>139.04921525327401</v>
      </c>
      <c r="AP47" s="194">
        <v>139.035081613724</v>
      </c>
      <c r="AQ47" s="185"/>
      <c r="AR47" s="195">
        <v>125.876392600996</v>
      </c>
      <c r="AS47" s="168"/>
      <c r="AT47" s="169">
        <v>-1.9848432772437501</v>
      </c>
      <c r="AU47" s="163">
        <v>-0.97783539154768495</v>
      </c>
      <c r="AV47" s="163">
        <v>-0.66704478929602495</v>
      </c>
      <c r="AW47" s="163">
        <v>-1.44417006042146</v>
      </c>
      <c r="AX47" s="163">
        <v>-1.25033275673833</v>
      </c>
      <c r="AY47" s="170">
        <v>-1.2151736923149801</v>
      </c>
      <c r="AZ47" s="163"/>
      <c r="BA47" s="171">
        <v>-2.4786230295834502</v>
      </c>
      <c r="BB47" s="172">
        <v>-2.17608343312624</v>
      </c>
      <c r="BC47" s="173">
        <v>-2.3266821257305899</v>
      </c>
      <c r="BD47" s="163"/>
      <c r="BE47" s="174">
        <v>-1.63602443608058</v>
      </c>
    </row>
    <row r="48" spans="1:64" x14ac:dyDescent="0.25">
      <c r="A48" s="48" t="s">
        <v>110</v>
      </c>
      <c r="B48" s="3" t="s">
        <v>116</v>
      </c>
      <c r="D48" s="25" t="s">
        <v>16</v>
      </c>
      <c r="E48" s="28" t="s">
        <v>17</v>
      </c>
      <c r="G48" s="190">
        <v>82.127417417417405</v>
      </c>
      <c r="H48" s="185">
        <v>85.833768324013903</v>
      </c>
      <c r="I48" s="185">
        <v>86.865436084733304</v>
      </c>
      <c r="J48" s="185">
        <v>87.608637158240597</v>
      </c>
      <c r="K48" s="185">
        <v>89.665840280210105</v>
      </c>
      <c r="L48" s="191">
        <v>86.593372794281805</v>
      </c>
      <c r="M48" s="185"/>
      <c r="N48" s="192">
        <v>103.096253461266</v>
      </c>
      <c r="O48" s="193">
        <v>103.68929867520499</v>
      </c>
      <c r="P48" s="194">
        <v>103.39652784842301</v>
      </c>
      <c r="Q48" s="185"/>
      <c r="R48" s="195">
        <v>91.953424364421807</v>
      </c>
      <c r="S48" s="168"/>
      <c r="T48" s="169">
        <v>0.76646896455929903</v>
      </c>
      <c r="U48" s="163">
        <v>2.26094377160307</v>
      </c>
      <c r="V48" s="163">
        <v>1.4758902439925901</v>
      </c>
      <c r="W48" s="163">
        <v>-0.208946490206668</v>
      </c>
      <c r="X48" s="163">
        <v>1.0009731072007999</v>
      </c>
      <c r="Y48" s="170">
        <v>1.01162301183368</v>
      </c>
      <c r="Z48" s="163"/>
      <c r="AA48" s="171">
        <v>-2.6665452815709201</v>
      </c>
      <c r="AB48" s="172">
        <v>-0.96565653797969997</v>
      </c>
      <c r="AC48" s="173">
        <v>-1.82078016790278</v>
      </c>
      <c r="AD48" s="163"/>
      <c r="AE48" s="174">
        <v>1.9671222724905499E-2</v>
      </c>
      <c r="AG48" s="190">
        <v>81.488028281928507</v>
      </c>
      <c r="AH48" s="185">
        <v>84.423218657090999</v>
      </c>
      <c r="AI48" s="185">
        <v>86.553659899863405</v>
      </c>
      <c r="AJ48" s="185">
        <v>87.3445174026713</v>
      </c>
      <c r="AK48" s="185">
        <v>87.574931867423402</v>
      </c>
      <c r="AL48" s="191">
        <v>85.657488225345205</v>
      </c>
      <c r="AM48" s="185"/>
      <c r="AN48" s="192">
        <v>100.11831438963399</v>
      </c>
      <c r="AO48" s="193">
        <v>99.766509907875502</v>
      </c>
      <c r="AP48" s="194">
        <v>99.943090245234202</v>
      </c>
      <c r="AQ48" s="185"/>
      <c r="AR48" s="195">
        <v>90.193783634100299</v>
      </c>
      <c r="AS48" s="168"/>
      <c r="AT48" s="169">
        <v>-0.17421908347036</v>
      </c>
      <c r="AU48" s="163">
        <v>0.34333134188057401</v>
      </c>
      <c r="AV48" s="163">
        <v>0.951908634398274</v>
      </c>
      <c r="AW48" s="163">
        <v>0.37627103015631302</v>
      </c>
      <c r="AX48" s="163">
        <v>-3.9388628410866301E-2</v>
      </c>
      <c r="AY48" s="170">
        <v>0.30274724932668301</v>
      </c>
      <c r="AZ48" s="163"/>
      <c r="BA48" s="171">
        <v>-0.14602010629541301</v>
      </c>
      <c r="BB48" s="172">
        <v>-0.91962557754534102</v>
      </c>
      <c r="BC48" s="173">
        <v>-0.53417328987689305</v>
      </c>
      <c r="BD48" s="163"/>
      <c r="BE48" s="174">
        <v>-1.01407226045865E-2</v>
      </c>
    </row>
    <row r="49" spans="1:57" x14ac:dyDescent="0.25">
      <c r="A49" s="49" t="s">
        <v>111</v>
      </c>
      <c r="B49" s="3" t="s">
        <v>117</v>
      </c>
      <c r="D49" s="25" t="s">
        <v>16</v>
      </c>
      <c r="E49" s="28" t="s">
        <v>17</v>
      </c>
      <c r="G49" s="196">
        <v>62.994317966182699</v>
      </c>
      <c r="H49" s="197">
        <v>62.558844107648703</v>
      </c>
      <c r="I49" s="197">
        <v>63.370425688830203</v>
      </c>
      <c r="J49" s="197">
        <v>63.606142696747597</v>
      </c>
      <c r="K49" s="197">
        <v>65.290521590966605</v>
      </c>
      <c r="L49" s="198">
        <v>63.608923130682399</v>
      </c>
      <c r="M49" s="185"/>
      <c r="N49" s="199">
        <v>73.752540320132397</v>
      </c>
      <c r="O49" s="200">
        <v>75.459801161429695</v>
      </c>
      <c r="P49" s="201">
        <v>74.615356662495699</v>
      </c>
      <c r="Q49" s="185"/>
      <c r="R49" s="202">
        <v>67.186044546563593</v>
      </c>
      <c r="S49" s="168"/>
      <c r="T49" s="175">
        <v>4.5716678064203202E-2</v>
      </c>
      <c r="U49" s="176">
        <v>-1.8780230559315401</v>
      </c>
      <c r="V49" s="176">
        <v>-1.47891251918351</v>
      </c>
      <c r="W49" s="176">
        <v>-2.08855127768827</v>
      </c>
      <c r="X49" s="176">
        <v>-1.16611651738207</v>
      </c>
      <c r="Y49" s="177">
        <v>-1.3441992719581299</v>
      </c>
      <c r="Z49" s="163"/>
      <c r="AA49" s="178">
        <v>-4.5252537204809</v>
      </c>
      <c r="AB49" s="179">
        <v>-2.9688912325505599</v>
      </c>
      <c r="AC49" s="180">
        <v>-3.7337791245400598</v>
      </c>
      <c r="AD49" s="163"/>
      <c r="AE49" s="181">
        <v>-2.3780129657129199</v>
      </c>
      <c r="AG49" s="196">
        <v>62.536020651295097</v>
      </c>
      <c r="AH49" s="197">
        <v>62.619568110375702</v>
      </c>
      <c r="AI49" s="197">
        <v>63.015250482809698</v>
      </c>
      <c r="AJ49" s="197">
        <v>63.139796726402501</v>
      </c>
      <c r="AK49" s="197">
        <v>64.004598770400094</v>
      </c>
      <c r="AL49" s="198">
        <v>63.083387140297702</v>
      </c>
      <c r="AM49" s="185"/>
      <c r="AN49" s="199">
        <v>72.678910297958197</v>
      </c>
      <c r="AO49" s="200">
        <v>73.849136746307806</v>
      </c>
      <c r="AP49" s="201">
        <v>73.266232594429795</v>
      </c>
      <c r="AQ49" s="185"/>
      <c r="AR49" s="202">
        <v>66.384416626463107</v>
      </c>
      <c r="AS49" s="168"/>
      <c r="AT49" s="175">
        <v>-1.5204224911601301</v>
      </c>
      <c r="AU49" s="176">
        <v>-1.59068818009993</v>
      </c>
      <c r="AV49" s="176">
        <v>-1.80459354661313</v>
      </c>
      <c r="AW49" s="176">
        <v>-2.04559465306194</v>
      </c>
      <c r="AX49" s="176">
        <v>-1.3838045471262399</v>
      </c>
      <c r="AY49" s="177">
        <v>-1.6696177381813999</v>
      </c>
      <c r="AZ49" s="163"/>
      <c r="BA49" s="178">
        <v>-2.7881990877148</v>
      </c>
      <c r="BB49" s="179">
        <v>-1.9858453507346401</v>
      </c>
      <c r="BC49" s="180">
        <v>-2.3872049603516401</v>
      </c>
      <c r="BD49" s="163"/>
      <c r="BE49" s="181">
        <v>-1.9684049776442401</v>
      </c>
    </row>
    <row r="50" spans="1:57" x14ac:dyDescent="0.25">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B16" sqref="B16"/>
      <selection pane="topRight" activeCell="B16" sqref="B16"/>
      <selection pane="bottomLeft" activeCell="B16" sqref="B16"/>
      <selection pane="bottomRight" activeCell="B16" sqref="B16"/>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102</v>
      </c>
      <c r="H2" s="233"/>
      <c r="I2" s="233"/>
      <c r="J2" s="233"/>
      <c r="K2" s="233"/>
      <c r="L2" s="233"/>
      <c r="M2" s="233"/>
      <c r="N2" s="233"/>
      <c r="O2" s="233"/>
      <c r="P2" s="233"/>
      <c r="Q2" s="233"/>
      <c r="R2" s="233"/>
      <c r="T2" s="232" t="s">
        <v>40</v>
      </c>
      <c r="U2" s="233"/>
      <c r="V2" s="233"/>
      <c r="W2" s="233"/>
      <c r="X2" s="233"/>
      <c r="Y2" s="233"/>
      <c r="Z2" s="233"/>
      <c r="AA2" s="233"/>
      <c r="AB2" s="233"/>
      <c r="AC2" s="233"/>
      <c r="AD2" s="233"/>
      <c r="AE2" s="233"/>
      <c r="AF2" s="4"/>
      <c r="AG2" s="232" t="s">
        <v>41</v>
      </c>
      <c r="AH2" s="233"/>
      <c r="AI2" s="233"/>
      <c r="AJ2" s="233"/>
      <c r="AK2" s="233"/>
      <c r="AL2" s="233"/>
      <c r="AM2" s="233"/>
      <c r="AN2" s="233"/>
      <c r="AO2" s="233"/>
      <c r="AP2" s="233"/>
      <c r="AQ2" s="233"/>
      <c r="AR2" s="233"/>
      <c r="AT2" s="232" t="s">
        <v>42</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47"/>
      <c r="H4" s="245"/>
      <c r="I4" s="245"/>
      <c r="J4" s="245"/>
      <c r="K4" s="245"/>
      <c r="L4" s="246"/>
      <c r="M4" s="5"/>
      <c r="N4" s="247"/>
      <c r="O4" s="245"/>
      <c r="P4" s="246"/>
      <c r="Q4" s="2"/>
      <c r="R4" s="248"/>
      <c r="S4" s="2"/>
      <c r="T4" s="247"/>
      <c r="U4" s="245"/>
      <c r="V4" s="245"/>
      <c r="W4" s="245"/>
      <c r="X4" s="245"/>
      <c r="Y4" s="246"/>
      <c r="Z4" s="2"/>
      <c r="AA4" s="247"/>
      <c r="AB4" s="245"/>
      <c r="AC4" s="246"/>
      <c r="AD4" s="1"/>
      <c r="AE4" s="244"/>
      <c r="AF4" s="39"/>
      <c r="AG4" s="247"/>
      <c r="AH4" s="245"/>
      <c r="AI4" s="245"/>
      <c r="AJ4" s="245"/>
      <c r="AK4" s="245"/>
      <c r="AL4" s="246"/>
      <c r="AM4" s="5"/>
      <c r="AN4" s="247"/>
      <c r="AO4" s="245"/>
      <c r="AP4" s="246"/>
      <c r="AQ4" s="2"/>
      <c r="AR4" s="248"/>
      <c r="AS4" s="2"/>
      <c r="AT4" s="247"/>
      <c r="AU4" s="245"/>
      <c r="AV4" s="245"/>
      <c r="AW4" s="245"/>
      <c r="AX4" s="245"/>
      <c r="AY4" s="246"/>
      <c r="AZ4" s="2"/>
      <c r="BA4" s="247"/>
      <c r="BB4" s="245"/>
      <c r="BC4" s="246"/>
      <c r="BD4" s="1"/>
      <c r="BE4" s="24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2">
        <v>78.6632353736466</v>
      </c>
      <c r="H6" s="183">
        <v>98.872475895280203</v>
      </c>
      <c r="I6" s="183">
        <v>108.511895551983</v>
      </c>
      <c r="J6" s="183">
        <v>105.199247413096</v>
      </c>
      <c r="K6" s="183">
        <v>104.238871257718</v>
      </c>
      <c r="L6" s="184">
        <v>99.103991242495297</v>
      </c>
      <c r="M6" s="185"/>
      <c r="N6" s="186">
        <v>127.343285244093</v>
      </c>
      <c r="O6" s="187">
        <v>133.289427532019</v>
      </c>
      <c r="P6" s="188">
        <v>130.31636945279499</v>
      </c>
      <c r="Q6" s="185"/>
      <c r="R6" s="189">
        <v>108.056211163242</v>
      </c>
      <c r="S6" s="168"/>
      <c r="T6" s="160">
        <v>10.138699419458099</v>
      </c>
      <c r="U6" s="161">
        <v>12.537275359744701</v>
      </c>
      <c r="V6" s="161">
        <v>10.3899924215075</v>
      </c>
      <c r="W6" s="161">
        <v>4.7409327155135204</v>
      </c>
      <c r="X6" s="161">
        <v>1.8786098930313799</v>
      </c>
      <c r="Y6" s="162">
        <v>7.6155124213994503</v>
      </c>
      <c r="Z6" s="163"/>
      <c r="AA6" s="164">
        <v>-1.47086104659623</v>
      </c>
      <c r="AB6" s="165">
        <v>-2.67843457928103</v>
      </c>
      <c r="AC6" s="166">
        <v>-2.09216093235983</v>
      </c>
      <c r="AD6" s="163"/>
      <c r="AE6" s="167">
        <v>4.0595443299875402</v>
      </c>
      <c r="AG6" s="182">
        <v>74.115931346080302</v>
      </c>
      <c r="AH6" s="183">
        <v>93.800132792560504</v>
      </c>
      <c r="AI6" s="183">
        <v>105.939864727127</v>
      </c>
      <c r="AJ6" s="183">
        <v>105.546368759553</v>
      </c>
      <c r="AK6" s="183">
        <v>102.304247027515</v>
      </c>
      <c r="AL6" s="184">
        <v>96.343129208401095</v>
      </c>
      <c r="AM6" s="185"/>
      <c r="AN6" s="186">
        <v>123.30766870534001</v>
      </c>
      <c r="AO6" s="187">
        <v>124.991331031443</v>
      </c>
      <c r="AP6" s="188">
        <v>124.149497842353</v>
      </c>
      <c r="AQ6" s="185"/>
      <c r="AR6" s="189">
        <v>104.295692249341</v>
      </c>
      <c r="AS6" s="168"/>
      <c r="AT6" s="160">
        <v>-4.0213727757575599</v>
      </c>
      <c r="AU6" s="161">
        <v>-7.4304706003749596E-2</v>
      </c>
      <c r="AV6" s="161">
        <v>2.4366107372868302</v>
      </c>
      <c r="AW6" s="161">
        <v>0.97460684725189195</v>
      </c>
      <c r="AX6" s="161">
        <v>0.54614604185389104</v>
      </c>
      <c r="AY6" s="162">
        <v>0.18858259352459</v>
      </c>
      <c r="AZ6" s="163"/>
      <c r="BA6" s="164">
        <v>-0.20549636246201</v>
      </c>
      <c r="BB6" s="165">
        <v>-3.69282993407993</v>
      </c>
      <c r="BC6" s="166">
        <v>-1.9920069452724001</v>
      </c>
      <c r="BD6" s="163"/>
      <c r="BE6" s="167">
        <v>-0.56246646533526801</v>
      </c>
    </row>
    <row r="7" spans="1:57" x14ac:dyDescent="0.25">
      <c r="A7" s="20" t="s">
        <v>18</v>
      </c>
      <c r="B7" s="3" t="str">
        <f>TRIM(A7)</f>
        <v>Virginia</v>
      </c>
      <c r="C7" s="10"/>
      <c r="D7" s="24" t="s">
        <v>16</v>
      </c>
      <c r="E7" s="27" t="s">
        <v>17</v>
      </c>
      <c r="F7" s="3"/>
      <c r="G7" s="190">
        <v>63.2175284364669</v>
      </c>
      <c r="H7" s="185">
        <v>88.358734273533301</v>
      </c>
      <c r="I7" s="185">
        <v>101.516213539497</v>
      </c>
      <c r="J7" s="185">
        <v>99.944608873304702</v>
      </c>
      <c r="K7" s="185">
        <v>90.529656176956394</v>
      </c>
      <c r="L7" s="191">
        <v>88.714216467394195</v>
      </c>
      <c r="M7" s="185"/>
      <c r="N7" s="192">
        <v>102.53560875228</v>
      </c>
      <c r="O7" s="193">
        <v>106.449408396617</v>
      </c>
      <c r="P7" s="194">
        <v>104.492508574448</v>
      </c>
      <c r="Q7" s="185"/>
      <c r="R7" s="195">
        <v>93.2284534058563</v>
      </c>
      <c r="S7" s="168"/>
      <c r="T7" s="169">
        <v>7.1423319428430903</v>
      </c>
      <c r="U7" s="163">
        <v>8.4529957961130808</v>
      </c>
      <c r="V7" s="163">
        <v>7.8425534200727203</v>
      </c>
      <c r="W7" s="163">
        <v>5.40205750863168</v>
      </c>
      <c r="X7" s="163">
        <v>6.5433504648881398</v>
      </c>
      <c r="Y7" s="170">
        <v>7.0363959591488401</v>
      </c>
      <c r="Z7" s="163"/>
      <c r="AA7" s="171">
        <v>-0.52902367902044201</v>
      </c>
      <c r="AB7" s="172">
        <v>1.7080822710197701</v>
      </c>
      <c r="AC7" s="173">
        <v>0.59804066427925295</v>
      </c>
      <c r="AD7" s="163"/>
      <c r="AE7" s="174">
        <v>4.8912377806908696</v>
      </c>
      <c r="AG7" s="190">
        <v>60.088809647038801</v>
      </c>
      <c r="AH7" s="185">
        <v>83.2813141065525</v>
      </c>
      <c r="AI7" s="185">
        <v>97.047395827643697</v>
      </c>
      <c r="AJ7" s="185">
        <v>96.076609456424293</v>
      </c>
      <c r="AK7" s="185">
        <v>87.540797748418697</v>
      </c>
      <c r="AL7" s="191">
        <v>84.807312169572796</v>
      </c>
      <c r="AM7" s="185"/>
      <c r="AN7" s="192">
        <v>102.701526241534</v>
      </c>
      <c r="AO7" s="193">
        <v>102.54432006323201</v>
      </c>
      <c r="AP7" s="194">
        <v>102.622923152383</v>
      </c>
      <c r="AQ7" s="185"/>
      <c r="AR7" s="195">
        <v>89.899225077451703</v>
      </c>
      <c r="AS7" s="168"/>
      <c r="AT7" s="169">
        <v>-2.2175797730079898</v>
      </c>
      <c r="AU7" s="163">
        <v>-2.54055934671142</v>
      </c>
      <c r="AV7" s="163">
        <v>-1.6426384755527199</v>
      </c>
      <c r="AW7" s="163">
        <v>-3.3485095673683198</v>
      </c>
      <c r="AX7" s="163">
        <v>-3.9908146063329002</v>
      </c>
      <c r="AY7" s="170">
        <v>-2.7800858205776602</v>
      </c>
      <c r="AZ7" s="163"/>
      <c r="BA7" s="171">
        <v>-1.37154807403576</v>
      </c>
      <c r="BB7" s="172">
        <v>-3.3633635703837399</v>
      </c>
      <c r="BC7" s="173">
        <v>-2.3768519173914102</v>
      </c>
      <c r="BD7" s="163"/>
      <c r="BE7" s="174">
        <v>-2.6478327393104402</v>
      </c>
    </row>
    <row r="8" spans="1:57" x14ac:dyDescent="0.25">
      <c r="A8" s="21" t="s">
        <v>19</v>
      </c>
      <c r="B8" s="3" t="str">
        <f t="shared" ref="B8:B43" si="0">TRIM(A8)</f>
        <v>Norfolk/Virginia Beach, VA</v>
      </c>
      <c r="C8" s="3"/>
      <c r="D8" s="24" t="s">
        <v>16</v>
      </c>
      <c r="E8" s="27" t="s">
        <v>17</v>
      </c>
      <c r="F8" s="3"/>
      <c r="G8" s="190">
        <v>56.470168677137501</v>
      </c>
      <c r="H8" s="185">
        <v>68.242540152194493</v>
      </c>
      <c r="I8" s="185">
        <v>75.479505554843797</v>
      </c>
      <c r="J8" s="185">
        <v>73.848574011632294</v>
      </c>
      <c r="K8" s="185">
        <v>74.723693729854105</v>
      </c>
      <c r="L8" s="191">
        <v>69.754449751544499</v>
      </c>
      <c r="M8" s="185"/>
      <c r="N8" s="192">
        <v>118.29151176004</v>
      </c>
      <c r="O8" s="193">
        <v>128.19979527500601</v>
      </c>
      <c r="P8" s="194">
        <v>123.245653517523</v>
      </c>
      <c r="Q8" s="185"/>
      <c r="R8" s="195">
        <v>85.051291251929499</v>
      </c>
      <c r="S8" s="168"/>
      <c r="T8" s="169">
        <v>13.962655817214101</v>
      </c>
      <c r="U8" s="163">
        <v>17.120889651146999</v>
      </c>
      <c r="V8" s="163">
        <v>15.6096752062147</v>
      </c>
      <c r="W8" s="163">
        <v>5.6057070442550501</v>
      </c>
      <c r="X8" s="163">
        <v>2.90821710291991</v>
      </c>
      <c r="Y8" s="170">
        <v>10.4943936107575</v>
      </c>
      <c r="Z8" s="163"/>
      <c r="AA8" s="171">
        <v>-3.5825866461102298</v>
      </c>
      <c r="AB8" s="172">
        <v>4.6457046242243196</v>
      </c>
      <c r="AC8" s="173">
        <v>0.52856461120273401</v>
      </c>
      <c r="AD8" s="163"/>
      <c r="AE8" s="174">
        <v>6.1544462735421996</v>
      </c>
      <c r="AG8" s="190">
        <v>55.529620598785499</v>
      </c>
      <c r="AH8" s="185">
        <v>66.925337822516497</v>
      </c>
      <c r="AI8" s="185">
        <v>75.001065995797902</v>
      </c>
      <c r="AJ8" s="185">
        <v>76.866183519946702</v>
      </c>
      <c r="AK8" s="185">
        <v>80.006841773756605</v>
      </c>
      <c r="AL8" s="191">
        <v>70.866524230728302</v>
      </c>
      <c r="AM8" s="185"/>
      <c r="AN8" s="192">
        <v>113.183274939331</v>
      </c>
      <c r="AO8" s="193">
        <v>115.780154929342</v>
      </c>
      <c r="AP8" s="194">
        <v>114.48171493433701</v>
      </c>
      <c r="AQ8" s="185"/>
      <c r="AR8" s="195">
        <v>83.330789188056599</v>
      </c>
      <c r="AS8" s="168"/>
      <c r="AT8" s="169">
        <v>4.5775541472675902</v>
      </c>
      <c r="AU8" s="163">
        <v>10.6811796714394</v>
      </c>
      <c r="AV8" s="163">
        <v>11.2665505058782</v>
      </c>
      <c r="AW8" s="163">
        <v>8.4748791391734404</v>
      </c>
      <c r="AX8" s="163">
        <v>4.7840025333934202</v>
      </c>
      <c r="AY8" s="170">
        <v>7.9665865770861197</v>
      </c>
      <c r="AZ8" s="163"/>
      <c r="BA8" s="171">
        <v>1.3497908063919699</v>
      </c>
      <c r="BB8" s="172">
        <v>1.01118492984971</v>
      </c>
      <c r="BC8" s="173">
        <v>1.1782844025533299</v>
      </c>
      <c r="BD8" s="163"/>
      <c r="BE8" s="174">
        <v>5.1996459641584902</v>
      </c>
    </row>
    <row r="9" spans="1:57" x14ac:dyDescent="0.25">
      <c r="A9" s="21" t="s">
        <v>20</v>
      </c>
      <c r="B9" s="3" t="s">
        <v>71</v>
      </c>
      <c r="C9" s="3"/>
      <c r="D9" s="24" t="s">
        <v>16</v>
      </c>
      <c r="E9" s="27" t="s">
        <v>17</v>
      </c>
      <c r="F9" s="3"/>
      <c r="G9" s="190">
        <v>50.491938124918804</v>
      </c>
      <c r="H9" s="185">
        <v>72.904295931264301</v>
      </c>
      <c r="I9" s="185">
        <v>87.109419036488703</v>
      </c>
      <c r="J9" s="185">
        <v>86.425863221226606</v>
      </c>
      <c r="K9" s="185">
        <v>74.544893104784805</v>
      </c>
      <c r="L9" s="191">
        <v>74.295532291513496</v>
      </c>
      <c r="M9" s="185"/>
      <c r="N9" s="192">
        <v>82.009190077092001</v>
      </c>
      <c r="O9" s="193">
        <v>86.606585800421996</v>
      </c>
      <c r="P9" s="194">
        <v>84.307887938757005</v>
      </c>
      <c r="Q9" s="185"/>
      <c r="R9" s="195">
        <v>77.164395377894607</v>
      </c>
      <c r="S9" s="168"/>
      <c r="T9" s="169">
        <v>10.197527832019301</v>
      </c>
      <c r="U9" s="163">
        <v>14.9704856665678</v>
      </c>
      <c r="V9" s="163">
        <v>18.881113417736401</v>
      </c>
      <c r="W9" s="163">
        <v>23.795293338287799</v>
      </c>
      <c r="X9" s="163">
        <v>17.769181686028599</v>
      </c>
      <c r="Y9" s="170">
        <v>17.712821358551501</v>
      </c>
      <c r="Z9" s="163"/>
      <c r="AA9" s="171">
        <v>0.89509145695366898</v>
      </c>
      <c r="AB9" s="172">
        <v>-9.1882977472527703</v>
      </c>
      <c r="AC9" s="173">
        <v>-4.5486738519852699</v>
      </c>
      <c r="AD9" s="163"/>
      <c r="AE9" s="174">
        <v>9.7609856574269909</v>
      </c>
      <c r="AG9" s="190">
        <v>49.110740811799303</v>
      </c>
      <c r="AH9" s="185">
        <v>71.643724481668997</v>
      </c>
      <c r="AI9" s="185">
        <v>82.188415810717203</v>
      </c>
      <c r="AJ9" s="185">
        <v>80.637047066398296</v>
      </c>
      <c r="AK9" s="185">
        <v>74.254613170067401</v>
      </c>
      <c r="AL9" s="191">
        <v>71.5675828461451</v>
      </c>
      <c r="AM9" s="185"/>
      <c r="AN9" s="192">
        <v>89.656194759424096</v>
      </c>
      <c r="AO9" s="193">
        <v>88.746559398236201</v>
      </c>
      <c r="AP9" s="194">
        <v>89.201377078830106</v>
      </c>
      <c r="AQ9" s="185"/>
      <c r="AR9" s="195">
        <v>76.609421669818502</v>
      </c>
      <c r="AS9" s="168"/>
      <c r="AT9" s="169">
        <v>3.4774590004540502</v>
      </c>
      <c r="AU9" s="163">
        <v>7.5969769347465004</v>
      </c>
      <c r="AV9" s="163">
        <v>6.1262533659817899</v>
      </c>
      <c r="AW9" s="163">
        <v>5.9519413108342603</v>
      </c>
      <c r="AX9" s="163">
        <v>4.5117390241451698</v>
      </c>
      <c r="AY9" s="170">
        <v>5.6721526401515696</v>
      </c>
      <c r="AZ9" s="163"/>
      <c r="BA9" s="171">
        <v>1.4266628317790999</v>
      </c>
      <c r="BB9" s="172">
        <v>-5.3606551428456397</v>
      </c>
      <c r="BC9" s="173">
        <v>-2.0671903807098801</v>
      </c>
      <c r="BD9" s="163"/>
      <c r="BE9" s="174">
        <v>2.9751526975055</v>
      </c>
    </row>
    <row r="10" spans="1:57" x14ac:dyDescent="0.25">
      <c r="A10" s="21" t="s">
        <v>21</v>
      </c>
      <c r="B10" s="3" t="str">
        <f t="shared" si="0"/>
        <v>Virginia Area</v>
      </c>
      <c r="C10" s="3"/>
      <c r="D10" s="24" t="s">
        <v>16</v>
      </c>
      <c r="E10" s="27" t="s">
        <v>17</v>
      </c>
      <c r="F10" s="3"/>
      <c r="G10" s="190">
        <v>50.383191982884803</v>
      </c>
      <c r="H10" s="185">
        <v>64.390856885485803</v>
      </c>
      <c r="I10" s="185">
        <v>69.304376083774301</v>
      </c>
      <c r="J10" s="185">
        <v>70.490439139736495</v>
      </c>
      <c r="K10" s="185">
        <v>76.137411184579094</v>
      </c>
      <c r="L10" s="191">
        <v>66.1507008796994</v>
      </c>
      <c r="M10" s="185"/>
      <c r="N10" s="192">
        <v>104.296910904404</v>
      </c>
      <c r="O10" s="193">
        <v>99.982153311666394</v>
      </c>
      <c r="P10" s="194">
        <v>102.139532108035</v>
      </c>
      <c r="Q10" s="185"/>
      <c r="R10" s="195">
        <v>76.460955356139493</v>
      </c>
      <c r="S10" s="168"/>
      <c r="T10" s="169">
        <v>9.4838607778714898</v>
      </c>
      <c r="U10" s="163">
        <v>11.5173056774166</v>
      </c>
      <c r="V10" s="163">
        <v>7.8204710797461896</v>
      </c>
      <c r="W10" s="163">
        <v>3.14291208706147</v>
      </c>
      <c r="X10" s="163">
        <v>7.5663031726534697</v>
      </c>
      <c r="Y10" s="170">
        <v>7.67059031543958</v>
      </c>
      <c r="Z10" s="163"/>
      <c r="AA10" s="171">
        <v>0.43578706941577999</v>
      </c>
      <c r="AB10" s="172">
        <v>0.34129010024590001</v>
      </c>
      <c r="AC10" s="173">
        <v>0.38951433349527598</v>
      </c>
      <c r="AD10" s="163"/>
      <c r="AE10" s="174">
        <v>4.7948076060934497</v>
      </c>
      <c r="AG10" s="190">
        <v>48.020385091768901</v>
      </c>
      <c r="AH10" s="185">
        <v>62.325775926134398</v>
      </c>
      <c r="AI10" s="185">
        <v>69.993391904064794</v>
      </c>
      <c r="AJ10" s="185">
        <v>68.916924389145294</v>
      </c>
      <c r="AK10" s="185">
        <v>72.555619692965095</v>
      </c>
      <c r="AL10" s="191">
        <v>64.364356305794104</v>
      </c>
      <c r="AM10" s="185"/>
      <c r="AN10" s="192">
        <v>103.68336737333399</v>
      </c>
      <c r="AO10" s="193">
        <v>100.67129966822201</v>
      </c>
      <c r="AP10" s="194">
        <v>102.17733352077801</v>
      </c>
      <c r="AQ10" s="185"/>
      <c r="AR10" s="195">
        <v>75.175359365579496</v>
      </c>
      <c r="AS10" s="168"/>
      <c r="AT10" s="169">
        <v>0.76255805780532204</v>
      </c>
      <c r="AU10" s="163">
        <v>1.97263564322229</v>
      </c>
      <c r="AV10" s="163">
        <v>4.5452224612841698</v>
      </c>
      <c r="AW10" s="163">
        <v>0.34809881443079199</v>
      </c>
      <c r="AX10" s="163">
        <v>-0.44375151200457102</v>
      </c>
      <c r="AY10" s="170">
        <v>1.4254426907542701</v>
      </c>
      <c r="AZ10" s="163"/>
      <c r="BA10" s="171">
        <v>1.1635779212523401</v>
      </c>
      <c r="BB10" s="172">
        <v>-2.3363915762508198</v>
      </c>
      <c r="BC10" s="173">
        <v>-0.59141949071872901</v>
      </c>
      <c r="BD10" s="163"/>
      <c r="BE10" s="174">
        <v>0.63581018415590596</v>
      </c>
    </row>
    <row r="11" spans="1:57" x14ac:dyDescent="0.25">
      <c r="A11" s="34" t="s">
        <v>22</v>
      </c>
      <c r="B11" s="3" t="str">
        <f t="shared" si="0"/>
        <v>Washington, DC</v>
      </c>
      <c r="C11" s="3"/>
      <c r="D11" s="24" t="s">
        <v>16</v>
      </c>
      <c r="E11" s="27" t="s">
        <v>17</v>
      </c>
      <c r="F11" s="3"/>
      <c r="G11" s="190">
        <v>111.990370181933</v>
      </c>
      <c r="H11" s="185">
        <v>176.25314794996399</v>
      </c>
      <c r="I11" s="185">
        <v>210.491514149371</v>
      </c>
      <c r="J11" s="185">
        <v>193.526566606431</v>
      </c>
      <c r="K11" s="185">
        <v>143.42504150195799</v>
      </c>
      <c r="L11" s="191">
        <v>167.13345979445</v>
      </c>
      <c r="M11" s="185"/>
      <c r="N11" s="192">
        <v>113.55109517840999</v>
      </c>
      <c r="O11" s="193">
        <v>124.317257540033</v>
      </c>
      <c r="P11" s="194">
        <v>118.93417635922199</v>
      </c>
      <c r="Q11" s="185"/>
      <c r="R11" s="195">
        <v>153.35581841869501</v>
      </c>
      <c r="S11" s="168"/>
      <c r="T11" s="169">
        <v>-1.20170141930806</v>
      </c>
      <c r="U11" s="163">
        <v>8.4605770932261706</v>
      </c>
      <c r="V11" s="163">
        <v>14.080299951775199</v>
      </c>
      <c r="W11" s="163">
        <v>9.3925634982521302</v>
      </c>
      <c r="X11" s="163">
        <v>2.94888693199962</v>
      </c>
      <c r="Y11" s="170">
        <v>7.6053912686933502</v>
      </c>
      <c r="Z11" s="163"/>
      <c r="AA11" s="171">
        <v>-5.6589444137816596</v>
      </c>
      <c r="AB11" s="172">
        <v>-7.6843182457697097</v>
      </c>
      <c r="AC11" s="173">
        <v>-6.72842712823119</v>
      </c>
      <c r="AD11" s="163"/>
      <c r="AE11" s="174">
        <v>4.0610662377789097</v>
      </c>
      <c r="AG11" s="190">
        <v>103.031667573115</v>
      </c>
      <c r="AH11" s="185">
        <v>157.39525309654499</v>
      </c>
      <c r="AI11" s="185">
        <v>193.03678544799001</v>
      </c>
      <c r="AJ11" s="185">
        <v>183.28219519202</v>
      </c>
      <c r="AK11" s="185">
        <v>141.636291853492</v>
      </c>
      <c r="AL11" s="191">
        <v>155.67586595574701</v>
      </c>
      <c r="AM11" s="185"/>
      <c r="AN11" s="192">
        <v>124.268222151572</v>
      </c>
      <c r="AO11" s="193">
        <v>126.131465428593</v>
      </c>
      <c r="AP11" s="194">
        <v>125.199843790082</v>
      </c>
      <c r="AQ11" s="185"/>
      <c r="AR11" s="195">
        <v>146.96741634591299</v>
      </c>
      <c r="AS11" s="168"/>
      <c r="AT11" s="169">
        <v>-10.050619271205299</v>
      </c>
      <c r="AU11" s="163">
        <v>-7.6316863462220397</v>
      </c>
      <c r="AV11" s="163">
        <v>-5.7959578570379904</v>
      </c>
      <c r="AW11" s="163">
        <v>-9.67005144693562</v>
      </c>
      <c r="AX11" s="163">
        <v>-13.360386899128899</v>
      </c>
      <c r="AY11" s="170">
        <v>-9.0939937424953605</v>
      </c>
      <c r="AZ11" s="163"/>
      <c r="BA11" s="171">
        <v>-10.4927398722278</v>
      </c>
      <c r="BB11" s="172">
        <v>-11.1709379244723</v>
      </c>
      <c r="BC11" s="173">
        <v>-10.835651617425899</v>
      </c>
      <c r="BD11" s="163"/>
      <c r="BE11" s="174">
        <v>-9.5240059227181604</v>
      </c>
    </row>
    <row r="12" spans="1:57" x14ac:dyDescent="0.25">
      <c r="A12" s="21" t="s">
        <v>23</v>
      </c>
      <c r="B12" s="3" t="str">
        <f t="shared" si="0"/>
        <v>Arlington, VA</v>
      </c>
      <c r="C12" s="3"/>
      <c r="D12" s="24" t="s">
        <v>16</v>
      </c>
      <c r="E12" s="27" t="s">
        <v>17</v>
      </c>
      <c r="F12" s="3"/>
      <c r="G12" s="190">
        <v>133.73560558021501</v>
      </c>
      <c r="H12" s="185">
        <v>215.09066582117899</v>
      </c>
      <c r="I12" s="185">
        <v>258.98778799408097</v>
      </c>
      <c r="J12" s="185">
        <v>248.136068484464</v>
      </c>
      <c r="K12" s="185">
        <v>196.58371168886001</v>
      </c>
      <c r="L12" s="191">
        <v>210.50676791376</v>
      </c>
      <c r="M12" s="185"/>
      <c r="N12" s="192">
        <v>112.52774677658</v>
      </c>
      <c r="O12" s="193">
        <v>110.23801521876899</v>
      </c>
      <c r="P12" s="194">
        <v>111.38288099767399</v>
      </c>
      <c r="Q12" s="185"/>
      <c r="R12" s="195">
        <v>182.185657366307</v>
      </c>
      <c r="S12" s="168"/>
      <c r="T12" s="169">
        <v>5.8938393498217598</v>
      </c>
      <c r="U12" s="163">
        <v>7.5221754829067899</v>
      </c>
      <c r="V12" s="163">
        <v>11.6474132472613</v>
      </c>
      <c r="W12" s="163">
        <v>12.851744221912501</v>
      </c>
      <c r="X12" s="163">
        <v>13.441982230733499</v>
      </c>
      <c r="Y12" s="170">
        <v>10.6218634945144</v>
      </c>
      <c r="Z12" s="163"/>
      <c r="AA12" s="171">
        <v>-3.0782907763043901</v>
      </c>
      <c r="AB12" s="172">
        <v>-2.5570816501675102</v>
      </c>
      <c r="AC12" s="173">
        <v>-2.8210636219956098</v>
      </c>
      <c r="AD12" s="163"/>
      <c r="AE12" s="174">
        <v>8.0107041277493707</v>
      </c>
      <c r="AG12" s="190">
        <v>118.423768230818</v>
      </c>
      <c r="AH12" s="185">
        <v>184.36362555484999</v>
      </c>
      <c r="AI12" s="185">
        <v>219.963846702599</v>
      </c>
      <c r="AJ12" s="185">
        <v>215.10807651659201</v>
      </c>
      <c r="AK12" s="185">
        <v>164.85575301204801</v>
      </c>
      <c r="AL12" s="191">
        <v>180.54301400338099</v>
      </c>
      <c r="AM12" s="185"/>
      <c r="AN12" s="192">
        <v>122.702317427605</v>
      </c>
      <c r="AO12" s="193">
        <v>117.52792908476</v>
      </c>
      <c r="AP12" s="194">
        <v>120.115123256182</v>
      </c>
      <c r="AQ12" s="185"/>
      <c r="AR12" s="195">
        <v>163.27790236132401</v>
      </c>
      <c r="AS12" s="168"/>
      <c r="AT12" s="169">
        <v>-11.5103602462446</v>
      </c>
      <c r="AU12" s="163">
        <v>-12.533756855835</v>
      </c>
      <c r="AV12" s="163">
        <v>-9.6778919407068393</v>
      </c>
      <c r="AW12" s="163">
        <v>-9.5092312567503594</v>
      </c>
      <c r="AX12" s="163">
        <v>-14.9368827802393</v>
      </c>
      <c r="AY12" s="170">
        <v>-11.4688957529189</v>
      </c>
      <c r="AZ12" s="163"/>
      <c r="BA12" s="171">
        <v>-11.1631356130356</v>
      </c>
      <c r="BB12" s="172">
        <v>-12.494818041339499</v>
      </c>
      <c r="BC12" s="173">
        <v>-11.8196618005293</v>
      </c>
      <c r="BD12" s="163"/>
      <c r="BE12" s="174">
        <v>-11.543058037528599</v>
      </c>
    </row>
    <row r="13" spans="1:57" x14ac:dyDescent="0.25">
      <c r="A13" s="21" t="s">
        <v>24</v>
      </c>
      <c r="B13" s="3" t="str">
        <f t="shared" si="0"/>
        <v>Suburban Virginia Area</v>
      </c>
      <c r="C13" s="3"/>
      <c r="D13" s="24" t="s">
        <v>16</v>
      </c>
      <c r="E13" s="27" t="s">
        <v>17</v>
      </c>
      <c r="F13" s="3"/>
      <c r="G13" s="190">
        <v>76.219346972176695</v>
      </c>
      <c r="H13" s="185">
        <v>115.356273322422</v>
      </c>
      <c r="I13" s="185">
        <v>129.57085270049001</v>
      </c>
      <c r="J13" s="185">
        <v>121.796792144026</v>
      </c>
      <c r="K13" s="185">
        <v>110.564204582651</v>
      </c>
      <c r="L13" s="191">
        <v>110.701493944353</v>
      </c>
      <c r="M13" s="185"/>
      <c r="N13" s="192">
        <v>121.68290016366601</v>
      </c>
      <c r="O13" s="193">
        <v>127.027376432078</v>
      </c>
      <c r="P13" s="194">
        <v>124.355138297872</v>
      </c>
      <c r="Q13" s="185"/>
      <c r="R13" s="195">
        <v>114.602535188216</v>
      </c>
      <c r="S13" s="168"/>
      <c r="T13" s="169">
        <v>4.1506165010724798</v>
      </c>
      <c r="U13" s="163">
        <v>15.865456771604199</v>
      </c>
      <c r="V13" s="163">
        <v>15.403374910644001</v>
      </c>
      <c r="W13" s="163">
        <v>3.9909378631560202</v>
      </c>
      <c r="X13" s="163">
        <v>11.877909276776499</v>
      </c>
      <c r="Y13" s="170">
        <v>10.4877778795735</v>
      </c>
      <c r="Z13" s="163"/>
      <c r="AA13" s="171">
        <v>13.865699951808001</v>
      </c>
      <c r="AB13" s="172">
        <v>8.8972278142637897</v>
      </c>
      <c r="AC13" s="173">
        <v>11.272724796696799</v>
      </c>
      <c r="AD13" s="163"/>
      <c r="AE13" s="174">
        <v>10.7299466413586</v>
      </c>
      <c r="AG13" s="190">
        <v>69.845161211129195</v>
      </c>
      <c r="AH13" s="185">
        <v>100.393571603927</v>
      </c>
      <c r="AI13" s="185">
        <v>120.590858019639</v>
      </c>
      <c r="AJ13" s="185">
        <v>118.49708715220901</v>
      </c>
      <c r="AK13" s="185">
        <v>99.453312193125996</v>
      </c>
      <c r="AL13" s="191">
        <v>101.75599803600601</v>
      </c>
      <c r="AM13" s="185"/>
      <c r="AN13" s="192">
        <v>111.70375081832999</v>
      </c>
      <c r="AO13" s="193">
        <v>116.332441489361</v>
      </c>
      <c r="AP13" s="194">
        <v>114.018096153846</v>
      </c>
      <c r="AQ13" s="185"/>
      <c r="AR13" s="195">
        <v>105.25945464110301</v>
      </c>
      <c r="AS13" s="168"/>
      <c r="AT13" s="169">
        <v>-5.3152224263576103E-2</v>
      </c>
      <c r="AU13" s="163">
        <v>-1.7112391815763</v>
      </c>
      <c r="AV13" s="163">
        <v>-0.186584996693929</v>
      </c>
      <c r="AW13" s="163">
        <v>-4.2457569646542597</v>
      </c>
      <c r="AX13" s="163">
        <v>-7.1479410119418496</v>
      </c>
      <c r="AY13" s="170">
        <v>-2.8490986224290702</v>
      </c>
      <c r="AZ13" s="163"/>
      <c r="BA13" s="171">
        <v>0.297721717569225</v>
      </c>
      <c r="BB13" s="172">
        <v>-2.6812215971380802</v>
      </c>
      <c r="BC13" s="173">
        <v>-1.2444200380005701</v>
      </c>
      <c r="BD13" s="163"/>
      <c r="BE13" s="174">
        <v>-2.3580693354021198</v>
      </c>
    </row>
    <row r="14" spans="1:57" x14ac:dyDescent="0.25">
      <c r="A14" s="21" t="s">
        <v>25</v>
      </c>
      <c r="B14" s="3" t="str">
        <f t="shared" si="0"/>
        <v>Alexandria, VA</v>
      </c>
      <c r="C14" s="3"/>
      <c r="D14" s="24" t="s">
        <v>16</v>
      </c>
      <c r="E14" s="27" t="s">
        <v>17</v>
      </c>
      <c r="F14" s="3"/>
      <c r="G14" s="190">
        <v>78.396610562971503</v>
      </c>
      <c r="H14" s="185">
        <v>121.114260011607</v>
      </c>
      <c r="I14" s="185">
        <v>155.30134532791601</v>
      </c>
      <c r="J14" s="185">
        <v>154.309112013929</v>
      </c>
      <c r="K14" s="185">
        <v>126.349265235055</v>
      </c>
      <c r="L14" s="191">
        <v>127.094118630295</v>
      </c>
      <c r="M14" s="185"/>
      <c r="N14" s="192">
        <v>103.21120487521701</v>
      </c>
      <c r="O14" s="193">
        <v>110.906588508415</v>
      </c>
      <c r="P14" s="194">
        <v>107.058896691816</v>
      </c>
      <c r="Q14" s="185"/>
      <c r="R14" s="195">
        <v>121.369769505016</v>
      </c>
      <c r="S14" s="168"/>
      <c r="T14" s="169">
        <v>-17.618004198516999</v>
      </c>
      <c r="U14" s="163">
        <v>-12.4300412689237</v>
      </c>
      <c r="V14" s="163">
        <v>-0.33400565095318302</v>
      </c>
      <c r="W14" s="163">
        <v>6.7181053228446403</v>
      </c>
      <c r="X14" s="163">
        <v>9.0060441758165606</v>
      </c>
      <c r="Y14" s="170">
        <v>-2.20465983496157</v>
      </c>
      <c r="Z14" s="163"/>
      <c r="AA14" s="171">
        <v>5.74539411374995</v>
      </c>
      <c r="AB14" s="172">
        <v>4.0456771308511499</v>
      </c>
      <c r="AC14" s="173">
        <v>4.8581171310452396</v>
      </c>
      <c r="AD14" s="163"/>
      <c r="AE14" s="174">
        <v>-0.51033201847141696</v>
      </c>
      <c r="AG14" s="190">
        <v>84.751553685432299</v>
      </c>
      <c r="AH14" s="185">
        <v>124.31739698200801</v>
      </c>
      <c r="AI14" s="185">
        <v>144.76990307603</v>
      </c>
      <c r="AJ14" s="185">
        <v>138.22908763784</v>
      </c>
      <c r="AK14" s="185">
        <v>116.771557457922</v>
      </c>
      <c r="AL14" s="191">
        <v>121.767899767846</v>
      </c>
      <c r="AM14" s="185"/>
      <c r="AN14" s="192">
        <v>102.07701044689399</v>
      </c>
      <c r="AO14" s="193">
        <v>105.22327539175799</v>
      </c>
      <c r="AP14" s="194">
        <v>103.650142919326</v>
      </c>
      <c r="AQ14" s="185"/>
      <c r="AR14" s="195">
        <v>116.591397811126</v>
      </c>
      <c r="AS14" s="168"/>
      <c r="AT14" s="169">
        <v>-14.7782565125337</v>
      </c>
      <c r="AU14" s="163">
        <v>-17.2845136843445</v>
      </c>
      <c r="AV14" s="163">
        <v>-15.719250784874999</v>
      </c>
      <c r="AW14" s="163">
        <v>-16.645714915518699</v>
      </c>
      <c r="AX14" s="163">
        <v>-13.369120043150801</v>
      </c>
      <c r="AY14" s="170">
        <v>-15.690207244733701</v>
      </c>
      <c r="AZ14" s="163"/>
      <c r="BA14" s="171">
        <v>-7.6502797124434698</v>
      </c>
      <c r="BB14" s="172">
        <v>-6.1182006494025396</v>
      </c>
      <c r="BC14" s="173">
        <v>-6.8789150921364204</v>
      </c>
      <c r="BD14" s="163"/>
      <c r="BE14" s="174">
        <v>-13.6127051551153</v>
      </c>
    </row>
    <row r="15" spans="1:57" x14ac:dyDescent="0.25">
      <c r="A15" s="21" t="s">
        <v>26</v>
      </c>
      <c r="B15" s="3" t="str">
        <f t="shared" si="0"/>
        <v>Fairfax/Tysons Corner, VA</v>
      </c>
      <c r="C15" s="3"/>
      <c r="D15" s="24" t="s">
        <v>16</v>
      </c>
      <c r="E15" s="27" t="s">
        <v>17</v>
      </c>
      <c r="F15" s="3"/>
      <c r="G15" s="190">
        <v>90.779124306839094</v>
      </c>
      <c r="H15" s="185">
        <v>147.589749306839</v>
      </c>
      <c r="I15" s="185">
        <v>176.47206099815099</v>
      </c>
      <c r="J15" s="185">
        <v>158.36947435304899</v>
      </c>
      <c r="K15" s="185">
        <v>114.182267791127</v>
      </c>
      <c r="L15" s="191">
        <v>137.478535351201</v>
      </c>
      <c r="M15" s="185"/>
      <c r="N15" s="192">
        <v>96.668715341959299</v>
      </c>
      <c r="O15" s="193">
        <v>106.918515480591</v>
      </c>
      <c r="P15" s="194">
        <v>101.793615411275</v>
      </c>
      <c r="Q15" s="185"/>
      <c r="R15" s="195">
        <v>127.28284393979401</v>
      </c>
      <c r="S15" s="168"/>
      <c r="T15" s="169">
        <v>14.096813656011699</v>
      </c>
      <c r="U15" s="163">
        <v>2.30490470463047</v>
      </c>
      <c r="V15" s="163">
        <v>-2.3826362512701502</v>
      </c>
      <c r="W15" s="163">
        <v>-6.1480383628970001</v>
      </c>
      <c r="X15" s="163">
        <v>-4.1464887968088897</v>
      </c>
      <c r="Y15" s="170">
        <v>-0.75988260480010505</v>
      </c>
      <c r="Z15" s="163"/>
      <c r="AA15" s="171">
        <v>-3.19534995559057</v>
      </c>
      <c r="AB15" s="172">
        <v>1.57168936192201</v>
      </c>
      <c r="AC15" s="173">
        <v>-0.74903031798720199</v>
      </c>
      <c r="AD15" s="163"/>
      <c r="AE15" s="174">
        <v>-0.70010016780865802</v>
      </c>
      <c r="AG15" s="190">
        <v>78.111826189926006</v>
      </c>
      <c r="AH15" s="185">
        <v>129.94655759010999</v>
      </c>
      <c r="AI15" s="185">
        <v>165.60388112292</v>
      </c>
      <c r="AJ15" s="185">
        <v>159.256360039279</v>
      </c>
      <c r="AK15" s="185">
        <v>116.537711702865</v>
      </c>
      <c r="AL15" s="191">
        <v>129.89126732902</v>
      </c>
      <c r="AM15" s="185"/>
      <c r="AN15" s="192">
        <v>98.121166243068302</v>
      </c>
      <c r="AO15" s="193">
        <v>100.690357555452</v>
      </c>
      <c r="AP15" s="194">
        <v>99.405761899260597</v>
      </c>
      <c r="AQ15" s="185"/>
      <c r="AR15" s="195">
        <v>121.181122920517</v>
      </c>
      <c r="AS15" s="168"/>
      <c r="AT15" s="169">
        <v>-5.8126340236579601</v>
      </c>
      <c r="AU15" s="163">
        <v>-10.185926487302501</v>
      </c>
      <c r="AV15" s="163">
        <v>-10.653963086384399</v>
      </c>
      <c r="AW15" s="163">
        <v>-12.664452063732099</v>
      </c>
      <c r="AX15" s="163">
        <v>-13.647433299611899</v>
      </c>
      <c r="AY15" s="170">
        <v>-11.0796470113849</v>
      </c>
      <c r="AZ15" s="163"/>
      <c r="BA15" s="171">
        <v>-6.9328411598128596</v>
      </c>
      <c r="BB15" s="172">
        <v>-5.0813198923981302</v>
      </c>
      <c r="BC15" s="173">
        <v>-6.0042348486143204</v>
      </c>
      <c r="BD15" s="163"/>
      <c r="BE15" s="174">
        <v>-9.9259267041475407</v>
      </c>
    </row>
    <row r="16" spans="1:57" x14ac:dyDescent="0.25">
      <c r="A16" s="21" t="s">
        <v>27</v>
      </c>
      <c r="B16" s="3" t="str">
        <f t="shared" si="0"/>
        <v>I-95 Fredericksburg, VA</v>
      </c>
      <c r="C16" s="3"/>
      <c r="D16" s="24" t="s">
        <v>16</v>
      </c>
      <c r="E16" s="27" t="s">
        <v>17</v>
      </c>
      <c r="F16" s="3"/>
      <c r="G16" s="190">
        <v>50.468535102266401</v>
      </c>
      <c r="H16" s="185">
        <v>59.6174040906578</v>
      </c>
      <c r="I16" s="185">
        <v>67.013639579878301</v>
      </c>
      <c r="J16" s="185">
        <v>71.607105583195107</v>
      </c>
      <c r="K16" s="185">
        <v>69.057588723051396</v>
      </c>
      <c r="L16" s="191">
        <v>63.5528546158098</v>
      </c>
      <c r="M16" s="185"/>
      <c r="N16" s="192">
        <v>80.568182421227107</v>
      </c>
      <c r="O16" s="193">
        <v>94.192262023217197</v>
      </c>
      <c r="P16" s="194">
        <v>87.380222222222201</v>
      </c>
      <c r="Q16" s="185"/>
      <c r="R16" s="195">
        <v>70.360673931927593</v>
      </c>
      <c r="S16" s="168"/>
      <c r="T16" s="169">
        <v>-2.06081883439697</v>
      </c>
      <c r="U16" s="163">
        <v>3.3230253385232902</v>
      </c>
      <c r="V16" s="163">
        <v>2.17418712754279</v>
      </c>
      <c r="W16" s="163">
        <v>2.2347526275839198</v>
      </c>
      <c r="X16" s="163">
        <v>2.4414361367759101</v>
      </c>
      <c r="Y16" s="170">
        <v>1.7588883615972899</v>
      </c>
      <c r="Z16" s="163"/>
      <c r="AA16" s="171">
        <v>2.53874242156204</v>
      </c>
      <c r="AB16" s="172">
        <v>11.4098190645706</v>
      </c>
      <c r="AC16" s="173">
        <v>7.1366806825505504</v>
      </c>
      <c r="AD16" s="163"/>
      <c r="AE16" s="174">
        <v>3.6041506424135599</v>
      </c>
      <c r="AG16" s="190">
        <v>48.243965726920898</v>
      </c>
      <c r="AH16" s="185">
        <v>58.436018242122699</v>
      </c>
      <c r="AI16" s="185">
        <v>66.5820522388059</v>
      </c>
      <c r="AJ16" s="185">
        <v>70.433317302377006</v>
      </c>
      <c r="AK16" s="185">
        <v>68.234082642343793</v>
      </c>
      <c r="AL16" s="191">
        <v>62.385887230514001</v>
      </c>
      <c r="AM16" s="185"/>
      <c r="AN16" s="192">
        <v>84.420211719181793</v>
      </c>
      <c r="AO16" s="193">
        <v>84.623598120508504</v>
      </c>
      <c r="AP16" s="194">
        <v>84.521904919845198</v>
      </c>
      <c r="AQ16" s="185"/>
      <c r="AR16" s="195">
        <v>68.710463713180104</v>
      </c>
      <c r="AS16" s="168"/>
      <c r="AT16" s="169">
        <v>-6.1045737462016199</v>
      </c>
      <c r="AU16" s="163">
        <v>-5.5652744695822403</v>
      </c>
      <c r="AV16" s="163">
        <v>-6.1134465065240304</v>
      </c>
      <c r="AW16" s="163">
        <v>-5.16446554421593</v>
      </c>
      <c r="AX16" s="163">
        <v>-2.8503003078402398</v>
      </c>
      <c r="AY16" s="170">
        <v>-5.0971267300583998</v>
      </c>
      <c r="AZ16" s="163"/>
      <c r="BA16" s="171">
        <v>-3.0424234245527102</v>
      </c>
      <c r="BB16" s="172">
        <v>-8.0234106679703494</v>
      </c>
      <c r="BC16" s="173">
        <v>-5.6015697359577699</v>
      </c>
      <c r="BD16" s="163"/>
      <c r="BE16" s="174">
        <v>-5.2750325475475996</v>
      </c>
    </row>
    <row r="17" spans="1:70" x14ac:dyDescent="0.25">
      <c r="A17" s="21" t="s">
        <v>28</v>
      </c>
      <c r="B17" s="3" t="str">
        <f t="shared" si="0"/>
        <v>Dulles Airport Area, VA</v>
      </c>
      <c r="C17" s="3"/>
      <c r="D17" s="24" t="s">
        <v>16</v>
      </c>
      <c r="E17" s="27" t="s">
        <v>17</v>
      </c>
      <c r="F17" s="3"/>
      <c r="G17" s="190">
        <v>76.400799186014197</v>
      </c>
      <c r="H17" s="185">
        <v>121.93954953288301</v>
      </c>
      <c r="I17" s="185">
        <v>139.100121172879</v>
      </c>
      <c r="J17" s="185">
        <v>143.35992970122999</v>
      </c>
      <c r="K17" s="185">
        <v>112.969826103043</v>
      </c>
      <c r="L17" s="191">
        <v>118.75404513921001</v>
      </c>
      <c r="M17" s="185"/>
      <c r="N17" s="192">
        <v>87.059895476829098</v>
      </c>
      <c r="O17" s="193">
        <v>91.452473406715299</v>
      </c>
      <c r="P17" s="194">
        <v>89.256184441772206</v>
      </c>
      <c r="Q17" s="185"/>
      <c r="R17" s="195">
        <v>110.32608493994201</v>
      </c>
      <c r="S17" s="168"/>
      <c r="T17" s="169">
        <v>9.5449287636514395</v>
      </c>
      <c r="U17" s="163">
        <v>7.8308829557840101</v>
      </c>
      <c r="V17" s="163">
        <v>-1.51422304386856</v>
      </c>
      <c r="W17" s="163">
        <v>-2.3906313610853398</v>
      </c>
      <c r="X17" s="163">
        <v>2.2767852903820902</v>
      </c>
      <c r="Y17" s="170">
        <v>2.1289368440734902</v>
      </c>
      <c r="Z17" s="163"/>
      <c r="AA17" s="171">
        <v>2.91796136086441E-2</v>
      </c>
      <c r="AB17" s="172">
        <v>11.731712443220101</v>
      </c>
      <c r="AC17" s="173">
        <v>5.7008231176451396</v>
      </c>
      <c r="AD17" s="163"/>
      <c r="AE17" s="174">
        <v>2.93295482185267</v>
      </c>
      <c r="AG17" s="190">
        <v>66.712985616501697</v>
      </c>
      <c r="AH17" s="185">
        <v>111.16887313847</v>
      </c>
      <c r="AI17" s="185">
        <v>138.44484182776799</v>
      </c>
      <c r="AJ17" s="185">
        <v>136.52174382573301</v>
      </c>
      <c r="AK17" s="185">
        <v>102.171542410507</v>
      </c>
      <c r="AL17" s="191">
        <v>111.003997363796</v>
      </c>
      <c r="AM17" s="185"/>
      <c r="AN17" s="192">
        <v>84.415830635463806</v>
      </c>
      <c r="AO17" s="193">
        <v>83.042823281842502</v>
      </c>
      <c r="AP17" s="194">
        <v>83.729326958653203</v>
      </c>
      <c r="AQ17" s="185"/>
      <c r="AR17" s="195">
        <v>103.211234390898</v>
      </c>
      <c r="AS17" s="168"/>
      <c r="AT17" s="169">
        <v>-7.7461797708270899</v>
      </c>
      <c r="AU17" s="163">
        <v>-6.74374917238198</v>
      </c>
      <c r="AV17" s="163">
        <v>-4.9387115378594801</v>
      </c>
      <c r="AW17" s="163">
        <v>-7.2950894603804803</v>
      </c>
      <c r="AX17" s="163">
        <v>-9.8898676254264899</v>
      </c>
      <c r="AY17" s="170">
        <v>-7.1578030276193596</v>
      </c>
      <c r="AZ17" s="163"/>
      <c r="BA17" s="171">
        <v>-9.3554435894041301</v>
      </c>
      <c r="BB17" s="172">
        <v>-10.4492753015871</v>
      </c>
      <c r="BC17" s="173">
        <v>-9.9011950991495699</v>
      </c>
      <c r="BD17" s="163"/>
      <c r="BE17" s="174">
        <v>-7.8084457393129103</v>
      </c>
    </row>
    <row r="18" spans="1:70" x14ac:dyDescent="0.25">
      <c r="A18" s="21" t="s">
        <v>29</v>
      </c>
      <c r="B18" s="3" t="str">
        <f t="shared" si="0"/>
        <v>Williamsburg, VA</v>
      </c>
      <c r="C18" s="3"/>
      <c r="D18" s="24" t="s">
        <v>16</v>
      </c>
      <c r="E18" s="27" t="s">
        <v>17</v>
      </c>
      <c r="F18" s="3"/>
      <c r="G18" s="190">
        <v>51.287552798310401</v>
      </c>
      <c r="H18" s="185">
        <v>54.816892819429697</v>
      </c>
      <c r="I18" s="185">
        <v>57.3670696937697</v>
      </c>
      <c r="J18" s="185">
        <v>58.959462777191099</v>
      </c>
      <c r="K18" s="185">
        <v>68.3802469456719</v>
      </c>
      <c r="L18" s="191">
        <v>58.193976261908503</v>
      </c>
      <c r="M18" s="185"/>
      <c r="N18" s="192">
        <v>99.767242006758494</v>
      </c>
      <c r="O18" s="193">
        <v>112.051128151806</v>
      </c>
      <c r="P18" s="194">
        <v>105.909185079282</v>
      </c>
      <c r="Q18" s="185"/>
      <c r="R18" s="195">
        <v>71.947425354961894</v>
      </c>
      <c r="S18" s="168"/>
      <c r="T18" s="169">
        <v>1.82071538325363</v>
      </c>
      <c r="U18" s="163">
        <v>21.8385723128549</v>
      </c>
      <c r="V18" s="163">
        <v>37.390790721807903</v>
      </c>
      <c r="W18" s="163">
        <v>33.441750238485703</v>
      </c>
      <c r="X18" s="163">
        <v>24.021183971993999</v>
      </c>
      <c r="Y18" s="170">
        <v>23.0648917015451</v>
      </c>
      <c r="Z18" s="163"/>
      <c r="AA18" s="171">
        <v>0.44357699184398702</v>
      </c>
      <c r="AB18" s="172">
        <v>3.22004157083005</v>
      </c>
      <c r="AC18" s="173">
        <v>1.89343991288346</v>
      </c>
      <c r="AD18" s="163"/>
      <c r="AE18" s="174">
        <v>13.3493443465797</v>
      </c>
      <c r="AG18" s="190">
        <v>61.1800455385427</v>
      </c>
      <c r="AH18" s="185">
        <v>71.970623680042195</v>
      </c>
      <c r="AI18" s="185">
        <v>76.537931296198494</v>
      </c>
      <c r="AJ18" s="185">
        <v>80.524561114044303</v>
      </c>
      <c r="AK18" s="185">
        <v>89.380801065018701</v>
      </c>
      <c r="AL18" s="191">
        <v>75.929268257296897</v>
      </c>
      <c r="AM18" s="185"/>
      <c r="AN18" s="192">
        <v>125.90975083820901</v>
      </c>
      <c r="AO18" s="193">
        <v>126.37623956347301</v>
      </c>
      <c r="AP18" s="194">
        <v>126.142995200841</v>
      </c>
      <c r="AQ18" s="185"/>
      <c r="AR18" s="195">
        <v>90.307916811776906</v>
      </c>
      <c r="AS18" s="168"/>
      <c r="AT18" s="169">
        <v>23.463266063578899</v>
      </c>
      <c r="AU18" s="163">
        <v>55.726528070002502</v>
      </c>
      <c r="AV18" s="163">
        <v>49.397177095713801</v>
      </c>
      <c r="AW18" s="163">
        <v>41.669254096768199</v>
      </c>
      <c r="AX18" s="163">
        <v>29.172972823864601</v>
      </c>
      <c r="AY18" s="170">
        <v>39.046799531461801</v>
      </c>
      <c r="AZ18" s="163"/>
      <c r="BA18" s="171">
        <v>12.4906216383744</v>
      </c>
      <c r="BB18" s="172">
        <v>7.4474001892742798</v>
      </c>
      <c r="BC18" s="173">
        <v>9.9065299630686692</v>
      </c>
      <c r="BD18" s="163"/>
      <c r="BE18" s="174">
        <v>25.7818257401198</v>
      </c>
    </row>
    <row r="19" spans="1:70" x14ac:dyDescent="0.25">
      <c r="A19" s="21" t="s">
        <v>30</v>
      </c>
      <c r="B19" s="3" t="str">
        <f t="shared" si="0"/>
        <v>Virginia Beach, VA</v>
      </c>
      <c r="C19" s="3"/>
      <c r="D19" s="24" t="s">
        <v>16</v>
      </c>
      <c r="E19" s="27" t="s">
        <v>17</v>
      </c>
      <c r="F19" s="3"/>
      <c r="G19" s="190">
        <v>68.316628260185595</v>
      </c>
      <c r="H19" s="185">
        <v>88.313279408526</v>
      </c>
      <c r="I19" s="185">
        <v>99.078760806984405</v>
      </c>
      <c r="J19" s="185">
        <v>91.158453610193405</v>
      </c>
      <c r="K19" s="185">
        <v>77.731138540191907</v>
      </c>
      <c r="L19" s="191">
        <v>84.919652125216203</v>
      </c>
      <c r="M19" s="185"/>
      <c r="N19" s="192">
        <v>158.49879489539001</v>
      </c>
      <c r="O19" s="193">
        <v>176.905793031304</v>
      </c>
      <c r="P19" s="194">
        <v>167.70229396334699</v>
      </c>
      <c r="Q19" s="185"/>
      <c r="R19" s="195">
        <v>108.57183550753901</v>
      </c>
      <c r="S19" s="168"/>
      <c r="T19" s="169">
        <v>39.771326299325899</v>
      </c>
      <c r="U19" s="163">
        <v>61.864924043543098</v>
      </c>
      <c r="V19" s="163">
        <v>52.606871663451798</v>
      </c>
      <c r="W19" s="163">
        <v>19.583275514261601</v>
      </c>
      <c r="X19" s="163">
        <v>-0.57031535241307996</v>
      </c>
      <c r="Y19" s="170">
        <v>31.5488262701768</v>
      </c>
      <c r="Z19" s="163"/>
      <c r="AA19" s="171">
        <v>2.2012857683966498</v>
      </c>
      <c r="AB19" s="172">
        <v>10.418115826672</v>
      </c>
      <c r="AC19" s="173">
        <v>6.3765396413867199</v>
      </c>
      <c r="AD19" s="163"/>
      <c r="AE19" s="174">
        <v>19.110015282183799</v>
      </c>
      <c r="AG19" s="190">
        <v>62.459164480100597</v>
      </c>
      <c r="AH19" s="185">
        <v>73.410258236982799</v>
      </c>
      <c r="AI19" s="185">
        <v>85.204786581720896</v>
      </c>
      <c r="AJ19" s="185">
        <v>83.626664096664996</v>
      </c>
      <c r="AK19" s="185">
        <v>80.966538821377995</v>
      </c>
      <c r="AL19" s="191">
        <v>77.133482443369502</v>
      </c>
      <c r="AM19" s="185"/>
      <c r="AN19" s="192">
        <v>134.70778631626499</v>
      </c>
      <c r="AO19" s="193">
        <v>144.86820059776599</v>
      </c>
      <c r="AP19" s="194">
        <v>139.78799345701501</v>
      </c>
      <c r="AQ19" s="185"/>
      <c r="AR19" s="195">
        <v>95.034771304411294</v>
      </c>
      <c r="AS19" s="168"/>
      <c r="AT19" s="169">
        <v>11.1262433217367</v>
      </c>
      <c r="AU19" s="163">
        <v>20.082448344992201</v>
      </c>
      <c r="AV19" s="163">
        <v>25.355482334477099</v>
      </c>
      <c r="AW19" s="163">
        <v>14.368694048220799</v>
      </c>
      <c r="AX19" s="163">
        <v>4.4308118358674804</v>
      </c>
      <c r="AY19" s="170">
        <v>14.795343312823</v>
      </c>
      <c r="AZ19" s="163"/>
      <c r="BA19" s="171">
        <v>4.3615682710497703</v>
      </c>
      <c r="BB19" s="172">
        <v>5.5017215191343398</v>
      </c>
      <c r="BC19" s="173">
        <v>4.9492690956066197</v>
      </c>
      <c r="BD19" s="163"/>
      <c r="BE19" s="174">
        <v>10.440897344123901</v>
      </c>
    </row>
    <row r="20" spans="1:70" x14ac:dyDescent="0.25">
      <c r="A20" s="34" t="s">
        <v>31</v>
      </c>
      <c r="B20" s="3" t="str">
        <f t="shared" si="0"/>
        <v>Norfolk/Portsmouth, VA</v>
      </c>
      <c r="C20" s="3"/>
      <c r="D20" s="24" t="s">
        <v>16</v>
      </c>
      <c r="E20" s="27" t="s">
        <v>17</v>
      </c>
      <c r="F20" s="3"/>
      <c r="G20" s="190">
        <v>58.1985152334152</v>
      </c>
      <c r="H20" s="185">
        <v>67.104568971568895</v>
      </c>
      <c r="I20" s="185">
        <v>80.801685257985199</v>
      </c>
      <c r="J20" s="185">
        <v>85.618540979290898</v>
      </c>
      <c r="K20" s="185">
        <v>93.030599859599803</v>
      </c>
      <c r="L20" s="191">
        <v>76.950782060372006</v>
      </c>
      <c r="M20" s="185"/>
      <c r="N20" s="192">
        <v>114.03123390663301</v>
      </c>
      <c r="O20" s="193">
        <v>114.07735159705101</v>
      </c>
      <c r="P20" s="194">
        <v>114.054292751842</v>
      </c>
      <c r="Q20" s="185"/>
      <c r="R20" s="195">
        <v>87.551785115077905</v>
      </c>
      <c r="S20" s="168"/>
      <c r="T20" s="169">
        <v>8.9620542901818396</v>
      </c>
      <c r="U20" s="163">
        <v>2.4512910063022102</v>
      </c>
      <c r="V20" s="163">
        <v>-1.8718153910479201</v>
      </c>
      <c r="W20" s="163">
        <v>-4.2619756019228303</v>
      </c>
      <c r="X20" s="163">
        <v>9.0504888186174792</v>
      </c>
      <c r="Y20" s="170">
        <v>2.3299625164364901</v>
      </c>
      <c r="Z20" s="163"/>
      <c r="AA20" s="171">
        <v>-16.722326503721899</v>
      </c>
      <c r="AB20" s="172">
        <v>-5.0518183316694198</v>
      </c>
      <c r="AC20" s="173">
        <v>-11.2679993003291</v>
      </c>
      <c r="AD20" s="163"/>
      <c r="AE20" s="174">
        <v>-3.1918787887623101</v>
      </c>
      <c r="AG20" s="190">
        <v>56.967270287820199</v>
      </c>
      <c r="AH20" s="185">
        <v>68.952446849771803</v>
      </c>
      <c r="AI20" s="185">
        <v>80.8491256230256</v>
      </c>
      <c r="AJ20" s="185">
        <v>92.085681480343894</v>
      </c>
      <c r="AK20" s="185">
        <v>93.773267593892498</v>
      </c>
      <c r="AL20" s="191">
        <v>78.525558366970799</v>
      </c>
      <c r="AM20" s="185"/>
      <c r="AN20" s="192">
        <v>103.673408748683</v>
      </c>
      <c r="AO20" s="193">
        <v>99.9864193445068</v>
      </c>
      <c r="AP20" s="194">
        <v>101.82991404659499</v>
      </c>
      <c r="AQ20" s="185"/>
      <c r="AR20" s="195">
        <v>85.183945704006405</v>
      </c>
      <c r="AS20" s="168"/>
      <c r="AT20" s="169">
        <v>-8.1560441462864901</v>
      </c>
      <c r="AU20" s="163">
        <v>-3.24083935445872</v>
      </c>
      <c r="AV20" s="163">
        <v>-2.9590672418245698</v>
      </c>
      <c r="AW20" s="163">
        <v>4.3793769022523197</v>
      </c>
      <c r="AX20" s="163">
        <v>2.3096215155070898</v>
      </c>
      <c r="AY20" s="170">
        <v>-0.97185048841845401</v>
      </c>
      <c r="AZ20" s="163"/>
      <c r="BA20" s="171">
        <v>-9.5737336776196393</v>
      </c>
      <c r="BB20" s="172">
        <v>-8.54885789519337</v>
      </c>
      <c r="BC20" s="173">
        <v>-9.0734591276490999</v>
      </c>
      <c r="BD20" s="163"/>
      <c r="BE20" s="174">
        <v>-3.8964709009204301</v>
      </c>
    </row>
    <row r="21" spans="1:70" x14ac:dyDescent="0.25">
      <c r="A21" s="35" t="s">
        <v>32</v>
      </c>
      <c r="B21" s="3" t="str">
        <f t="shared" si="0"/>
        <v>Newport News/Hampton, VA</v>
      </c>
      <c r="C21" s="3"/>
      <c r="D21" s="24" t="s">
        <v>16</v>
      </c>
      <c r="E21" s="27" t="s">
        <v>17</v>
      </c>
      <c r="F21" s="3"/>
      <c r="G21" s="190">
        <v>41.975682444475801</v>
      </c>
      <c r="H21" s="185">
        <v>49.514147305134998</v>
      </c>
      <c r="I21" s="185">
        <v>52.6696741406139</v>
      </c>
      <c r="J21" s="185">
        <v>52.727575215730603</v>
      </c>
      <c r="K21" s="185">
        <v>66.038478080433507</v>
      </c>
      <c r="L21" s="191">
        <v>52.563380483450402</v>
      </c>
      <c r="M21" s="185"/>
      <c r="N21" s="192">
        <v>90.845573445521893</v>
      </c>
      <c r="O21" s="193">
        <v>96.551881431831106</v>
      </c>
      <c r="P21" s="194">
        <v>93.698727438676499</v>
      </c>
      <c r="Q21" s="185"/>
      <c r="R21" s="195">
        <v>64.261995540639106</v>
      </c>
      <c r="S21" s="168"/>
      <c r="T21" s="169">
        <v>-5.3959338068393903</v>
      </c>
      <c r="U21" s="163">
        <v>-25.296865842301699</v>
      </c>
      <c r="V21" s="163">
        <v>-25.0793375415608</v>
      </c>
      <c r="W21" s="163">
        <v>-16.2867354530106</v>
      </c>
      <c r="X21" s="163">
        <v>-2.47431383502835</v>
      </c>
      <c r="Y21" s="170">
        <v>-15.6696245679563</v>
      </c>
      <c r="Z21" s="163"/>
      <c r="AA21" s="171">
        <v>-0.72324324740666202</v>
      </c>
      <c r="AB21" s="172">
        <v>5.0806255053103699</v>
      </c>
      <c r="AC21" s="173">
        <v>2.18464441086679</v>
      </c>
      <c r="AD21" s="163"/>
      <c r="AE21" s="174">
        <v>-9.1322598597788698</v>
      </c>
      <c r="AG21" s="190">
        <v>40.181466632479797</v>
      </c>
      <c r="AH21" s="185">
        <v>49.6641937579572</v>
      </c>
      <c r="AI21" s="185">
        <v>53.831471937331997</v>
      </c>
      <c r="AJ21" s="185">
        <v>53.165244345027503</v>
      </c>
      <c r="AK21" s="185">
        <v>66.992421659165799</v>
      </c>
      <c r="AL21" s="191">
        <v>52.761222091237798</v>
      </c>
      <c r="AM21" s="185"/>
      <c r="AN21" s="192">
        <v>91.254567787660704</v>
      </c>
      <c r="AO21" s="193">
        <v>88.924429391544706</v>
      </c>
      <c r="AP21" s="194">
        <v>90.089498589602698</v>
      </c>
      <c r="AQ21" s="185"/>
      <c r="AR21" s="195">
        <v>63.414147941201698</v>
      </c>
      <c r="AS21" s="168"/>
      <c r="AT21" s="169">
        <v>-7.5371051104735196</v>
      </c>
      <c r="AU21" s="163">
        <v>-14.9972653847651</v>
      </c>
      <c r="AV21" s="163">
        <v>-15.426056298090799</v>
      </c>
      <c r="AW21" s="163">
        <v>-13.961386950770899</v>
      </c>
      <c r="AX21" s="163">
        <v>-6.6377892477317699</v>
      </c>
      <c r="AY21" s="170">
        <v>-11.7945227354039</v>
      </c>
      <c r="AZ21" s="163"/>
      <c r="BA21" s="171">
        <v>-1.4917860891643899</v>
      </c>
      <c r="BB21" s="172">
        <v>-3.9767710176325299</v>
      </c>
      <c r="BC21" s="173">
        <v>-2.73408202576613</v>
      </c>
      <c r="BD21" s="163"/>
      <c r="BE21" s="174">
        <v>-8.3468742822291393</v>
      </c>
    </row>
    <row r="22" spans="1:70" x14ac:dyDescent="0.25">
      <c r="A22" s="36" t="s">
        <v>33</v>
      </c>
      <c r="B22" s="3" t="str">
        <f t="shared" si="0"/>
        <v>Chesapeake/Suffolk, VA</v>
      </c>
      <c r="C22" s="3"/>
      <c r="D22" s="25" t="s">
        <v>16</v>
      </c>
      <c r="E22" s="28" t="s">
        <v>17</v>
      </c>
      <c r="F22" s="3"/>
      <c r="G22" s="196">
        <v>53.332361453449401</v>
      </c>
      <c r="H22" s="197">
        <v>65.799220344942995</v>
      </c>
      <c r="I22" s="197">
        <v>70.137208355659695</v>
      </c>
      <c r="J22" s="197">
        <v>69.655869089082302</v>
      </c>
      <c r="K22" s="197">
        <v>69.224331245813701</v>
      </c>
      <c r="L22" s="198">
        <v>65.629798097789603</v>
      </c>
      <c r="M22" s="185"/>
      <c r="N22" s="199">
        <v>92.848831982585295</v>
      </c>
      <c r="O22" s="200">
        <v>95.946721818486196</v>
      </c>
      <c r="P22" s="201">
        <v>94.397776900535803</v>
      </c>
      <c r="Q22" s="185"/>
      <c r="R22" s="202">
        <v>73.849220612859995</v>
      </c>
      <c r="S22" s="168"/>
      <c r="T22" s="175">
        <v>1.64037322789483</v>
      </c>
      <c r="U22" s="176">
        <v>-1.78861073817564</v>
      </c>
      <c r="V22" s="176">
        <v>-5.5041420641191499</v>
      </c>
      <c r="W22" s="176">
        <v>-12.191172778468699</v>
      </c>
      <c r="X22" s="176">
        <v>-10.0154948704081</v>
      </c>
      <c r="Y22" s="177">
        <v>-6.2291049950523796</v>
      </c>
      <c r="Z22" s="163"/>
      <c r="AA22" s="178">
        <v>-12.7991184870131</v>
      </c>
      <c r="AB22" s="179">
        <v>-1.9951706471761299</v>
      </c>
      <c r="AC22" s="180">
        <v>-7.6238455412183699</v>
      </c>
      <c r="AD22" s="163"/>
      <c r="AE22" s="181">
        <v>-6.7433394983051897</v>
      </c>
      <c r="AG22" s="196">
        <v>50.404793440220999</v>
      </c>
      <c r="AH22" s="197">
        <v>65.216730379269904</v>
      </c>
      <c r="AI22" s="197">
        <v>70.806863316309403</v>
      </c>
      <c r="AJ22" s="197">
        <v>71.365952599631598</v>
      </c>
      <c r="AK22" s="197">
        <v>68.264904454119204</v>
      </c>
      <c r="AL22" s="198">
        <v>65.211848837910196</v>
      </c>
      <c r="AM22" s="185"/>
      <c r="AN22" s="199">
        <v>86.129509741292594</v>
      </c>
      <c r="AO22" s="200">
        <v>87.153095449598098</v>
      </c>
      <c r="AP22" s="201">
        <v>86.641302595445396</v>
      </c>
      <c r="AQ22" s="185"/>
      <c r="AR22" s="202">
        <v>71.334549911491706</v>
      </c>
      <c r="AS22" s="168"/>
      <c r="AT22" s="175">
        <v>-6.56814613660248</v>
      </c>
      <c r="AU22" s="176">
        <v>-6.36408073227103</v>
      </c>
      <c r="AV22" s="176">
        <v>-7.3523839107090003</v>
      </c>
      <c r="AW22" s="176">
        <v>-8.9439646854014399</v>
      </c>
      <c r="AX22" s="176">
        <v>-7.5030372996096499</v>
      </c>
      <c r="AY22" s="177">
        <v>-7.4225632730135001</v>
      </c>
      <c r="AZ22" s="163"/>
      <c r="BA22" s="178">
        <v>-7.8951166383282896</v>
      </c>
      <c r="BB22" s="179">
        <v>-6.2690194033035</v>
      </c>
      <c r="BC22" s="180">
        <v>-7.0843797586159898</v>
      </c>
      <c r="BD22" s="163"/>
      <c r="BE22" s="181">
        <v>-7.3054854224920902</v>
      </c>
    </row>
    <row r="23" spans="1:70" ht="13" x14ac:dyDescent="0.3">
      <c r="A23" s="35" t="s">
        <v>105</v>
      </c>
      <c r="B23" s="3" t="s">
        <v>105</v>
      </c>
      <c r="C23" s="9"/>
      <c r="D23" s="23" t="s">
        <v>16</v>
      </c>
      <c r="E23" s="26" t="s">
        <v>17</v>
      </c>
      <c r="F23" s="3"/>
      <c r="G23" s="182">
        <v>66.723014018691501</v>
      </c>
      <c r="H23" s="183">
        <v>121.410914552736</v>
      </c>
      <c r="I23" s="183">
        <v>171.16310747663499</v>
      </c>
      <c r="J23" s="183">
        <v>167.33827102803701</v>
      </c>
      <c r="K23" s="183">
        <v>126.386271695594</v>
      </c>
      <c r="L23" s="184">
        <v>130.60431575433901</v>
      </c>
      <c r="M23" s="185"/>
      <c r="N23" s="186">
        <v>130.07179906542001</v>
      </c>
      <c r="O23" s="187">
        <v>137.41431575433899</v>
      </c>
      <c r="P23" s="188">
        <v>133.74305740987899</v>
      </c>
      <c r="Q23" s="185"/>
      <c r="R23" s="189">
        <v>131.50109908449301</v>
      </c>
      <c r="S23" s="168"/>
      <c r="T23" s="160">
        <v>-3.9134676780686801</v>
      </c>
      <c r="U23" s="161">
        <v>14.732893386349</v>
      </c>
      <c r="V23" s="161">
        <v>41.224284980080299</v>
      </c>
      <c r="W23" s="161">
        <v>65.717360540645103</v>
      </c>
      <c r="X23" s="161">
        <v>40.058350915840101</v>
      </c>
      <c r="Y23" s="162">
        <v>33.904542483269097</v>
      </c>
      <c r="Z23" s="163"/>
      <c r="AA23" s="164">
        <v>8.3101799005468209</v>
      </c>
      <c r="AB23" s="165">
        <v>-5.4172753647800604</v>
      </c>
      <c r="AC23" s="166">
        <v>0.79486212952415303</v>
      </c>
      <c r="AD23" s="163"/>
      <c r="AE23" s="167">
        <v>22.236663891701902</v>
      </c>
      <c r="AF23" s="40"/>
      <c r="AG23" s="182">
        <v>70.234138851802399</v>
      </c>
      <c r="AH23" s="183">
        <v>120.819759679572</v>
      </c>
      <c r="AI23" s="183">
        <v>147.95884095460599</v>
      </c>
      <c r="AJ23" s="183">
        <v>139.60910046728901</v>
      </c>
      <c r="AK23" s="183">
        <v>131.164269859813</v>
      </c>
      <c r="AL23" s="184">
        <v>121.957221962616</v>
      </c>
      <c r="AM23" s="185"/>
      <c r="AN23" s="186">
        <v>162.586352636849</v>
      </c>
      <c r="AO23" s="187">
        <v>150.22477303070701</v>
      </c>
      <c r="AP23" s="188">
        <v>156.40556283377799</v>
      </c>
      <c r="AQ23" s="185"/>
      <c r="AR23" s="189">
        <v>131.799605068662</v>
      </c>
      <c r="AS23" s="168"/>
      <c r="AT23" s="160">
        <v>1.82307607662314</v>
      </c>
      <c r="AU23" s="161">
        <v>9.4909253190240506</v>
      </c>
      <c r="AV23" s="161">
        <v>8.0418618303170994</v>
      </c>
      <c r="AW23" s="161">
        <v>9.5390313111415299</v>
      </c>
      <c r="AX23" s="161">
        <v>7.0763977354421996</v>
      </c>
      <c r="AY23" s="162">
        <v>7.6948208413280499</v>
      </c>
      <c r="AZ23" s="163"/>
      <c r="BA23" s="164">
        <v>6.2662002403468904</v>
      </c>
      <c r="BB23" s="165">
        <v>-2.3954283404377801</v>
      </c>
      <c r="BC23" s="166">
        <v>1.9225097541453999</v>
      </c>
      <c r="BD23" s="163"/>
      <c r="BE23" s="167">
        <v>5.66581100662229</v>
      </c>
      <c r="BF23" s="40"/>
      <c r="BG23" s="41"/>
      <c r="BH23" s="41"/>
      <c r="BI23" s="41"/>
      <c r="BJ23" s="41"/>
      <c r="BK23" s="41"/>
      <c r="BL23" s="41"/>
      <c r="BM23" s="41"/>
      <c r="BN23" s="41"/>
      <c r="BO23" s="41"/>
      <c r="BP23" s="41"/>
      <c r="BQ23" s="41"/>
      <c r="BR23" s="41"/>
    </row>
    <row r="24" spans="1:70" x14ac:dyDescent="0.25">
      <c r="A24" s="35" t="s">
        <v>43</v>
      </c>
      <c r="B24" s="3" t="str">
        <f t="shared" si="0"/>
        <v>Richmond North/Glen Allen, VA</v>
      </c>
      <c r="C24" s="10"/>
      <c r="D24" s="24" t="s">
        <v>16</v>
      </c>
      <c r="E24" s="27" t="s">
        <v>17</v>
      </c>
      <c r="F24" s="3"/>
      <c r="G24" s="190">
        <v>43.526101558917901</v>
      </c>
      <c r="H24" s="185">
        <v>68.248318431911898</v>
      </c>
      <c r="I24" s="185">
        <v>81.254142595139797</v>
      </c>
      <c r="J24" s="185">
        <v>80.135256762952693</v>
      </c>
      <c r="K24" s="185">
        <v>68.027307427785402</v>
      </c>
      <c r="L24" s="191">
        <v>68.238225355341498</v>
      </c>
      <c r="M24" s="185"/>
      <c r="N24" s="192">
        <v>80.303235900962804</v>
      </c>
      <c r="O24" s="193">
        <v>88.644698532783096</v>
      </c>
      <c r="P24" s="194">
        <v>84.473967216872893</v>
      </c>
      <c r="Q24" s="185"/>
      <c r="R24" s="195">
        <v>72.877008744350505</v>
      </c>
      <c r="S24" s="168"/>
      <c r="T24" s="169">
        <v>10.6948420760747</v>
      </c>
      <c r="U24" s="163">
        <v>16.581578852510798</v>
      </c>
      <c r="V24" s="163">
        <v>13.4565999676592</v>
      </c>
      <c r="W24" s="163">
        <v>18.878281324124998</v>
      </c>
      <c r="X24" s="163">
        <v>13.172988886362401</v>
      </c>
      <c r="Y24" s="170">
        <v>14.880082224515901</v>
      </c>
      <c r="Z24" s="163"/>
      <c r="AA24" s="171">
        <v>-4.4244612556980298</v>
      </c>
      <c r="AB24" s="172">
        <v>-13.1900614312193</v>
      </c>
      <c r="AC24" s="173">
        <v>-9.2332834007272204</v>
      </c>
      <c r="AD24" s="163"/>
      <c r="AE24" s="174">
        <v>5.5900246630038</v>
      </c>
      <c r="AF24" s="40"/>
      <c r="AG24" s="190">
        <v>42.9711505616689</v>
      </c>
      <c r="AH24" s="185">
        <v>65.885650217790001</v>
      </c>
      <c r="AI24" s="185">
        <v>78.3677693718477</v>
      </c>
      <c r="AJ24" s="185">
        <v>77.486585855112295</v>
      </c>
      <c r="AK24" s="185">
        <v>66.301866403026096</v>
      </c>
      <c r="AL24" s="191">
        <v>66.202604481888997</v>
      </c>
      <c r="AM24" s="185"/>
      <c r="AN24" s="192">
        <v>86.719197329206693</v>
      </c>
      <c r="AO24" s="193">
        <v>89.316413629069203</v>
      </c>
      <c r="AP24" s="194">
        <v>88.017805479138005</v>
      </c>
      <c r="AQ24" s="185"/>
      <c r="AR24" s="195">
        <v>72.435519052531603</v>
      </c>
      <c r="AS24" s="168"/>
      <c r="AT24" s="169">
        <v>6.2470277724549996</v>
      </c>
      <c r="AU24" s="163">
        <v>9.6005255906188705</v>
      </c>
      <c r="AV24" s="163">
        <v>7.9309253776978297</v>
      </c>
      <c r="AW24" s="163">
        <v>8.4363022436444997</v>
      </c>
      <c r="AX24" s="163">
        <v>2.2975336058332601</v>
      </c>
      <c r="AY24" s="170">
        <v>6.9719642952334002</v>
      </c>
      <c r="AZ24" s="163"/>
      <c r="BA24" s="171">
        <v>-0.65217474138485498</v>
      </c>
      <c r="BB24" s="172">
        <v>-6.5285710900866603</v>
      </c>
      <c r="BC24" s="173">
        <v>-3.72320823204244</v>
      </c>
      <c r="BD24" s="163"/>
      <c r="BE24" s="174">
        <v>2.9995685702259398</v>
      </c>
      <c r="BF24" s="40"/>
      <c r="BG24" s="41"/>
      <c r="BH24" s="41"/>
      <c r="BI24" s="41"/>
      <c r="BJ24" s="41"/>
      <c r="BK24" s="41"/>
      <c r="BL24" s="41"/>
      <c r="BM24" s="41"/>
      <c r="BN24" s="41"/>
      <c r="BO24" s="41"/>
      <c r="BP24" s="41"/>
      <c r="BQ24" s="41"/>
      <c r="BR24" s="41"/>
    </row>
    <row r="25" spans="1:70" x14ac:dyDescent="0.25">
      <c r="A25" s="35" t="s">
        <v>44</v>
      </c>
      <c r="B25" s="3" t="str">
        <f t="shared" si="0"/>
        <v>Richmond West/Midlothian, VA</v>
      </c>
      <c r="C25" s="3"/>
      <c r="D25" s="24" t="s">
        <v>16</v>
      </c>
      <c r="E25" s="27" t="s">
        <v>17</v>
      </c>
      <c r="F25" s="3"/>
      <c r="G25" s="190">
        <v>42.682329185649202</v>
      </c>
      <c r="H25" s="185">
        <v>48.512742796127498</v>
      </c>
      <c r="I25" s="185">
        <v>56.201370102505599</v>
      </c>
      <c r="J25" s="185">
        <v>54.826062129840501</v>
      </c>
      <c r="K25" s="185">
        <v>53.583284122006802</v>
      </c>
      <c r="L25" s="191">
        <v>51.160605804283399</v>
      </c>
      <c r="M25" s="185"/>
      <c r="N25" s="192">
        <v>66.137542844925804</v>
      </c>
      <c r="O25" s="193">
        <v>70.7338688711516</v>
      </c>
      <c r="P25" s="194">
        <v>68.435705858038702</v>
      </c>
      <c r="Q25" s="185"/>
      <c r="R25" s="195">
        <v>56.0931347794237</v>
      </c>
      <c r="S25" s="168"/>
      <c r="T25" s="169">
        <v>17.371515811163999</v>
      </c>
      <c r="U25" s="163">
        <v>3.4439622468970401</v>
      </c>
      <c r="V25" s="163">
        <v>11.726373237249501</v>
      </c>
      <c r="W25" s="163">
        <v>1.91980964073536</v>
      </c>
      <c r="X25" s="163">
        <v>8.5219313996048207</v>
      </c>
      <c r="Y25" s="170">
        <v>8.0549008900574801</v>
      </c>
      <c r="Z25" s="163"/>
      <c r="AA25" s="171">
        <v>-8.4018792764510799</v>
      </c>
      <c r="AB25" s="172">
        <v>-19.2644902239605</v>
      </c>
      <c r="AC25" s="173">
        <v>-14.3568154044387</v>
      </c>
      <c r="AD25" s="163"/>
      <c r="AE25" s="174">
        <v>-0.98304179494565802</v>
      </c>
      <c r="AF25" s="40"/>
      <c r="AG25" s="190">
        <v>39.409870472665098</v>
      </c>
      <c r="AH25" s="185">
        <v>51.465181328302897</v>
      </c>
      <c r="AI25" s="185">
        <v>56.112069810649203</v>
      </c>
      <c r="AJ25" s="185">
        <v>54.967517369020499</v>
      </c>
      <c r="AK25" s="185">
        <v>57.878880781828499</v>
      </c>
      <c r="AL25" s="191">
        <v>51.966367248989101</v>
      </c>
      <c r="AM25" s="185"/>
      <c r="AN25" s="192">
        <v>73.780532497863803</v>
      </c>
      <c r="AO25" s="193">
        <v>76.426978246938106</v>
      </c>
      <c r="AP25" s="194">
        <v>75.103755372400997</v>
      </c>
      <c r="AQ25" s="185"/>
      <c r="AR25" s="195">
        <v>58.575973831414501</v>
      </c>
      <c r="AS25" s="168"/>
      <c r="AT25" s="169">
        <v>1.51985871178273</v>
      </c>
      <c r="AU25" s="163">
        <v>3.8608409442063798</v>
      </c>
      <c r="AV25" s="163">
        <v>4.6645365952931099</v>
      </c>
      <c r="AW25" s="163">
        <v>2.8199930713625898</v>
      </c>
      <c r="AX25" s="163">
        <v>12.3843831508353</v>
      </c>
      <c r="AY25" s="170">
        <v>5.2189138006698403</v>
      </c>
      <c r="AZ25" s="163"/>
      <c r="BA25" s="171">
        <v>1.9683881118051401</v>
      </c>
      <c r="BB25" s="172">
        <v>-3.93905604634416</v>
      </c>
      <c r="BC25" s="173">
        <v>-1.1254137336407799</v>
      </c>
      <c r="BD25" s="163"/>
      <c r="BE25" s="174">
        <v>2.80061533792678</v>
      </c>
      <c r="BF25" s="40"/>
      <c r="BG25" s="41"/>
      <c r="BH25" s="41"/>
      <c r="BI25" s="41"/>
      <c r="BJ25" s="41"/>
      <c r="BK25" s="41"/>
      <c r="BL25" s="41"/>
      <c r="BM25" s="41"/>
      <c r="BN25" s="41"/>
      <c r="BO25" s="41"/>
      <c r="BP25" s="41"/>
      <c r="BQ25" s="41"/>
      <c r="BR25" s="41"/>
    </row>
    <row r="26" spans="1:70" x14ac:dyDescent="0.25">
      <c r="A26" s="21" t="s">
        <v>45</v>
      </c>
      <c r="B26" s="3" t="str">
        <f t="shared" si="0"/>
        <v>Petersburg/Chester, VA</v>
      </c>
      <c r="C26" s="3"/>
      <c r="D26" s="24" t="s">
        <v>16</v>
      </c>
      <c r="E26" s="27" t="s">
        <v>17</v>
      </c>
      <c r="F26" s="3"/>
      <c r="G26" s="190">
        <v>56.948684737863999</v>
      </c>
      <c r="H26" s="185">
        <v>71.908416737864002</v>
      </c>
      <c r="I26" s="185">
        <v>76.023453631067895</v>
      </c>
      <c r="J26" s="185">
        <v>76.752677242718406</v>
      </c>
      <c r="K26" s="185">
        <v>72.361765142314894</v>
      </c>
      <c r="L26" s="191">
        <v>70.806248507924195</v>
      </c>
      <c r="M26" s="185"/>
      <c r="N26" s="192">
        <v>75.251507419354795</v>
      </c>
      <c r="O26" s="193">
        <v>74.884027267552099</v>
      </c>
      <c r="P26" s="194">
        <v>75.067767343453497</v>
      </c>
      <c r="Q26" s="185"/>
      <c r="R26" s="195">
        <v>72.039876866245507</v>
      </c>
      <c r="S26" s="168"/>
      <c r="T26" s="169">
        <v>13.0257526261036</v>
      </c>
      <c r="U26" s="163">
        <v>18.105164226249599</v>
      </c>
      <c r="V26" s="163">
        <v>14.644396090303299</v>
      </c>
      <c r="W26" s="163">
        <v>13.4365693794237</v>
      </c>
      <c r="X26" s="163">
        <v>15.540300123127601</v>
      </c>
      <c r="Y26" s="170">
        <v>15.054378807283101</v>
      </c>
      <c r="Z26" s="163"/>
      <c r="AA26" s="171">
        <v>11.911977399868199</v>
      </c>
      <c r="AB26" s="172">
        <v>4.6192208268330299</v>
      </c>
      <c r="AC26" s="173">
        <v>8.1517050223530099</v>
      </c>
      <c r="AD26" s="163"/>
      <c r="AE26" s="174">
        <v>12.973331543922299</v>
      </c>
      <c r="AF26" s="40"/>
      <c r="AG26" s="190">
        <v>52.341632500000003</v>
      </c>
      <c r="AH26" s="185">
        <v>67.2755645388349</v>
      </c>
      <c r="AI26" s="185">
        <v>71.568377922330001</v>
      </c>
      <c r="AJ26" s="185">
        <v>71.628686383495094</v>
      </c>
      <c r="AK26" s="185">
        <v>67.480690912162103</v>
      </c>
      <c r="AL26" s="191">
        <v>66.0606448739332</v>
      </c>
      <c r="AM26" s="185"/>
      <c r="AN26" s="192">
        <v>72.383270767374498</v>
      </c>
      <c r="AO26" s="193">
        <v>69.991972755791494</v>
      </c>
      <c r="AP26" s="194">
        <v>71.187621761583003</v>
      </c>
      <c r="AQ26" s="185"/>
      <c r="AR26" s="195">
        <v>67.530359333148795</v>
      </c>
      <c r="AS26" s="168"/>
      <c r="AT26" s="169">
        <v>-1.20644143851471</v>
      </c>
      <c r="AU26" s="163">
        <v>2.8509950389836298</v>
      </c>
      <c r="AV26" s="163">
        <v>2.5011245487718101</v>
      </c>
      <c r="AW26" s="163">
        <v>1.9728114680076101</v>
      </c>
      <c r="AX26" s="163">
        <v>2.3704478694674602</v>
      </c>
      <c r="AY26" s="170">
        <v>1.8392931879374701</v>
      </c>
      <c r="AZ26" s="163"/>
      <c r="BA26" s="171">
        <v>-0.40031434996771298</v>
      </c>
      <c r="BB26" s="172">
        <v>-6.7923067630098499</v>
      </c>
      <c r="BC26" s="173">
        <v>-3.6486149147759299</v>
      </c>
      <c r="BD26" s="163"/>
      <c r="BE26" s="174">
        <v>0.13826258903997499</v>
      </c>
      <c r="BF26" s="40"/>
      <c r="BG26" s="41"/>
      <c r="BH26" s="41"/>
      <c r="BI26" s="41"/>
      <c r="BJ26" s="41"/>
      <c r="BK26" s="41"/>
      <c r="BL26" s="41"/>
      <c r="BM26" s="41"/>
      <c r="BN26" s="41"/>
      <c r="BO26" s="41"/>
      <c r="BP26" s="41"/>
      <c r="BQ26" s="41"/>
      <c r="BR26" s="41"/>
    </row>
    <row r="27" spans="1:70" x14ac:dyDescent="0.25">
      <c r="A27" s="21" t="s">
        <v>93</v>
      </c>
      <c r="B27" s="47" t="s">
        <v>70</v>
      </c>
      <c r="C27" s="3"/>
      <c r="D27" s="24" t="s">
        <v>16</v>
      </c>
      <c r="E27" s="27" t="s">
        <v>17</v>
      </c>
      <c r="F27" s="3"/>
      <c r="G27" s="190">
        <v>44.869979598082203</v>
      </c>
      <c r="H27" s="185">
        <v>58.117328368866602</v>
      </c>
      <c r="I27" s="185">
        <v>63.074503723349899</v>
      </c>
      <c r="J27" s="185">
        <v>69.134518004692396</v>
      </c>
      <c r="K27" s="185">
        <v>69.142147801302897</v>
      </c>
      <c r="L27" s="191">
        <v>60.871239089648398</v>
      </c>
      <c r="M27" s="185"/>
      <c r="N27" s="192">
        <v>85.927428745928296</v>
      </c>
      <c r="O27" s="193">
        <v>86.452213965797995</v>
      </c>
      <c r="P27" s="194">
        <v>86.189821355863103</v>
      </c>
      <c r="Q27" s="185"/>
      <c r="R27" s="195">
        <v>68.113966717139306</v>
      </c>
      <c r="S27" s="168"/>
      <c r="T27" s="169">
        <v>16.4323952117314</v>
      </c>
      <c r="U27" s="163">
        <v>17.991707319554401</v>
      </c>
      <c r="V27" s="163">
        <v>16.888731417741401</v>
      </c>
      <c r="W27" s="163">
        <v>20.295041611057499</v>
      </c>
      <c r="X27" s="163">
        <v>21.625847340183899</v>
      </c>
      <c r="Y27" s="170">
        <v>18.8433977381492</v>
      </c>
      <c r="Z27" s="163"/>
      <c r="AA27" s="171">
        <v>8.6822599420101607</v>
      </c>
      <c r="AB27" s="172">
        <v>8.1458311837505608</v>
      </c>
      <c r="AC27" s="173">
        <v>8.4125654761295099</v>
      </c>
      <c r="AD27" s="163"/>
      <c r="AE27" s="174">
        <v>14.8484156369225</v>
      </c>
      <c r="AF27" s="40"/>
      <c r="AG27" s="190">
        <v>43.0822003468326</v>
      </c>
      <c r="AH27" s="185">
        <v>56.254495817606802</v>
      </c>
      <c r="AI27" s="185">
        <v>61.393383658063797</v>
      </c>
      <c r="AJ27" s="185">
        <v>62.748012343160198</v>
      </c>
      <c r="AK27" s="185">
        <v>61.677519180281898</v>
      </c>
      <c r="AL27" s="191">
        <v>57.0316198917794</v>
      </c>
      <c r="AM27" s="185"/>
      <c r="AN27" s="192">
        <v>82.530522519307695</v>
      </c>
      <c r="AO27" s="193">
        <v>81.974699615119903</v>
      </c>
      <c r="AP27" s="194">
        <v>82.252611067213806</v>
      </c>
      <c r="AQ27" s="185"/>
      <c r="AR27" s="195">
        <v>64.239822106961597</v>
      </c>
      <c r="AS27" s="168"/>
      <c r="AT27" s="169">
        <v>7.8190193057449404</v>
      </c>
      <c r="AU27" s="163">
        <v>8.5906136052799607</v>
      </c>
      <c r="AV27" s="163">
        <v>10.379578743819501</v>
      </c>
      <c r="AW27" s="163">
        <v>10.259550755298701</v>
      </c>
      <c r="AX27" s="163">
        <v>6.6874328001357402</v>
      </c>
      <c r="AY27" s="170">
        <v>8.7939497278070409</v>
      </c>
      <c r="AZ27" s="163"/>
      <c r="BA27" s="171">
        <v>6.3767505234484299</v>
      </c>
      <c r="BB27" s="172">
        <v>1.5045494599028599</v>
      </c>
      <c r="BC27" s="173">
        <v>3.89178120145524</v>
      </c>
      <c r="BD27" s="163"/>
      <c r="BE27" s="174">
        <v>6.9483184275294096</v>
      </c>
      <c r="BF27" s="40"/>
      <c r="BG27" s="41"/>
      <c r="BH27" s="41"/>
      <c r="BI27" s="41"/>
      <c r="BJ27" s="41"/>
      <c r="BK27" s="41"/>
      <c r="BL27" s="41"/>
      <c r="BM27" s="41"/>
      <c r="BN27" s="41"/>
      <c r="BO27" s="41"/>
      <c r="BP27" s="41"/>
      <c r="BQ27" s="41"/>
      <c r="BR27" s="41"/>
    </row>
    <row r="28" spans="1:70" x14ac:dyDescent="0.25">
      <c r="A28" s="21" t="s">
        <v>47</v>
      </c>
      <c r="B28" s="3" t="str">
        <f t="shared" si="0"/>
        <v>Roanoke, VA</v>
      </c>
      <c r="C28" s="3"/>
      <c r="D28" s="24" t="s">
        <v>16</v>
      </c>
      <c r="E28" s="27" t="s">
        <v>17</v>
      </c>
      <c r="F28" s="3"/>
      <c r="G28" s="190">
        <v>53.775667850799202</v>
      </c>
      <c r="H28" s="185">
        <v>66.769021314387203</v>
      </c>
      <c r="I28" s="185">
        <v>78.901261101243307</v>
      </c>
      <c r="J28" s="185">
        <v>79.871705150976894</v>
      </c>
      <c r="K28" s="185">
        <v>77.790850799289501</v>
      </c>
      <c r="L28" s="191">
        <v>71.4217012433392</v>
      </c>
      <c r="M28" s="185"/>
      <c r="N28" s="192">
        <v>91.413026642983993</v>
      </c>
      <c r="O28" s="193">
        <v>86.423467140319701</v>
      </c>
      <c r="P28" s="194">
        <v>88.918246891651805</v>
      </c>
      <c r="Q28" s="185"/>
      <c r="R28" s="195">
        <v>76.420714285714197</v>
      </c>
      <c r="S28" s="168"/>
      <c r="T28" s="169">
        <v>24.7881633670602</v>
      </c>
      <c r="U28" s="163">
        <v>14.4662690420527</v>
      </c>
      <c r="V28" s="163">
        <v>3.91600992281555</v>
      </c>
      <c r="W28" s="163">
        <v>-0.862080280796098</v>
      </c>
      <c r="X28" s="163">
        <v>1.6098853395380699</v>
      </c>
      <c r="Y28" s="170">
        <v>6.7662941483364403</v>
      </c>
      <c r="Z28" s="163"/>
      <c r="AA28" s="171">
        <v>-3.3855073712106898</v>
      </c>
      <c r="AB28" s="172">
        <v>-0.85539672044768</v>
      </c>
      <c r="AC28" s="173">
        <v>-2.1722772681296201</v>
      </c>
      <c r="AD28" s="163"/>
      <c r="AE28" s="174">
        <v>3.6188594196217299</v>
      </c>
      <c r="AF28" s="40"/>
      <c r="AG28" s="190">
        <v>45.206953374777903</v>
      </c>
      <c r="AH28" s="185">
        <v>64.823091474245103</v>
      </c>
      <c r="AI28" s="185">
        <v>75.006139875665994</v>
      </c>
      <c r="AJ28" s="185">
        <v>72.292568383658903</v>
      </c>
      <c r="AK28" s="185">
        <v>65.451305062166895</v>
      </c>
      <c r="AL28" s="191">
        <v>64.556011634103001</v>
      </c>
      <c r="AM28" s="185"/>
      <c r="AN28" s="192">
        <v>81.629406749555898</v>
      </c>
      <c r="AO28" s="193">
        <v>80.180119893428</v>
      </c>
      <c r="AP28" s="194">
        <v>80.904763321491998</v>
      </c>
      <c r="AQ28" s="185"/>
      <c r="AR28" s="195">
        <v>69.227083544785501</v>
      </c>
      <c r="AS28" s="168"/>
      <c r="AT28" s="169">
        <v>-5.8234091011352502</v>
      </c>
      <c r="AU28" s="163">
        <v>-1.5585346458400999</v>
      </c>
      <c r="AV28" s="163">
        <v>1.06186284730864</v>
      </c>
      <c r="AW28" s="163">
        <v>-4.5469581095848399</v>
      </c>
      <c r="AX28" s="163">
        <v>-10.3914233805073</v>
      </c>
      <c r="AY28" s="170">
        <v>-4.1761629598179901</v>
      </c>
      <c r="AZ28" s="163"/>
      <c r="BA28" s="171">
        <v>-4.9897810977828598</v>
      </c>
      <c r="BB28" s="172">
        <v>-6.0557566343848803</v>
      </c>
      <c r="BC28" s="173">
        <v>-5.5210017599389696</v>
      </c>
      <c r="BD28" s="163"/>
      <c r="BE28" s="174">
        <v>-4.6294561779360501</v>
      </c>
      <c r="BF28" s="40"/>
      <c r="BG28" s="41"/>
      <c r="BH28" s="41"/>
      <c r="BI28" s="41"/>
      <c r="BJ28" s="41"/>
      <c r="BK28" s="41"/>
      <c r="BL28" s="41"/>
      <c r="BM28" s="41"/>
      <c r="BN28" s="41"/>
      <c r="BO28" s="41"/>
      <c r="BP28" s="41"/>
      <c r="BQ28" s="41"/>
      <c r="BR28" s="41"/>
    </row>
    <row r="29" spans="1:70" x14ac:dyDescent="0.25">
      <c r="A29" s="21" t="s">
        <v>48</v>
      </c>
      <c r="B29" s="3" t="str">
        <f t="shared" si="0"/>
        <v>Charlottesville, VA</v>
      </c>
      <c r="C29" s="3"/>
      <c r="D29" s="24" t="s">
        <v>16</v>
      </c>
      <c r="E29" s="27" t="s">
        <v>17</v>
      </c>
      <c r="F29" s="3"/>
      <c r="G29" s="190">
        <v>85.728847308384999</v>
      </c>
      <c r="H29" s="185">
        <v>97.191092655593295</v>
      </c>
      <c r="I29" s="185">
        <v>98.790616369821805</v>
      </c>
      <c r="J29" s="185">
        <v>93.267630578346996</v>
      </c>
      <c r="K29" s="185">
        <v>112.081847121241</v>
      </c>
      <c r="L29" s="191">
        <v>97.465826055748195</v>
      </c>
      <c r="M29" s="185"/>
      <c r="N29" s="192">
        <v>183.14223030064801</v>
      </c>
      <c r="O29" s="193">
        <v>169.46279622715599</v>
      </c>
      <c r="P29" s="194">
        <v>176.302513263902</v>
      </c>
      <c r="Q29" s="185"/>
      <c r="R29" s="195">
        <v>120.22571266487</v>
      </c>
      <c r="S29" s="168"/>
      <c r="T29" s="169">
        <v>11.4316284719349</v>
      </c>
      <c r="U29" s="163">
        <v>13.552537307480501</v>
      </c>
      <c r="V29" s="163">
        <v>6.9682316513821299</v>
      </c>
      <c r="W29" s="163">
        <v>-7.3949375410240403</v>
      </c>
      <c r="X29" s="163">
        <v>4.0886098395431496</v>
      </c>
      <c r="Y29" s="170">
        <v>5.1921533897639103</v>
      </c>
      <c r="Z29" s="163"/>
      <c r="AA29" s="171">
        <v>2.9690113324204601</v>
      </c>
      <c r="AB29" s="172">
        <v>-6.34548043651737</v>
      </c>
      <c r="AC29" s="173">
        <v>-1.72825267543723</v>
      </c>
      <c r="AD29" s="163"/>
      <c r="AE29" s="174">
        <v>2.3718717295867799</v>
      </c>
      <c r="AF29" s="40"/>
      <c r="AG29" s="190">
        <v>82.308834300580301</v>
      </c>
      <c r="AH29" s="185">
        <v>96.525796477886701</v>
      </c>
      <c r="AI29" s="185">
        <v>112.167746647988</v>
      </c>
      <c r="AJ29" s="185">
        <v>100.300300180108</v>
      </c>
      <c r="AK29" s="185">
        <v>132.37708366533801</v>
      </c>
      <c r="AL29" s="191">
        <v>104.76137396033199</v>
      </c>
      <c r="AM29" s="185"/>
      <c r="AN29" s="192">
        <v>211.69793974103499</v>
      </c>
      <c r="AO29" s="193">
        <v>206.721230577689</v>
      </c>
      <c r="AP29" s="194">
        <v>209.20958515936201</v>
      </c>
      <c r="AQ29" s="185"/>
      <c r="AR29" s="195">
        <v>134.682055324126</v>
      </c>
      <c r="AS29" s="168"/>
      <c r="AT29" s="169">
        <v>5.9334474122198397</v>
      </c>
      <c r="AU29" s="163">
        <v>0.70786500490622795</v>
      </c>
      <c r="AV29" s="163">
        <v>5.5639477327123101</v>
      </c>
      <c r="AW29" s="163">
        <v>-9.4227342730470607</v>
      </c>
      <c r="AX29" s="163">
        <v>-4.2933051651502199</v>
      </c>
      <c r="AY29" s="170">
        <v>-0.95390131074246798</v>
      </c>
      <c r="AZ29" s="163"/>
      <c r="BA29" s="171">
        <v>-3.2092710123692898</v>
      </c>
      <c r="BB29" s="172">
        <v>-6.9034520281537501</v>
      </c>
      <c r="BC29" s="173">
        <v>-5.0703297256134201</v>
      </c>
      <c r="BD29" s="163"/>
      <c r="BE29" s="174">
        <v>-2.7685863225356901</v>
      </c>
      <c r="BF29" s="40"/>
      <c r="BG29" s="41"/>
      <c r="BH29" s="41"/>
      <c r="BI29" s="41"/>
      <c r="BJ29" s="41"/>
      <c r="BK29" s="41"/>
      <c r="BL29" s="41"/>
      <c r="BM29" s="41"/>
      <c r="BN29" s="41"/>
      <c r="BO29" s="41"/>
      <c r="BP29" s="41"/>
      <c r="BQ29" s="41"/>
      <c r="BR29" s="41"/>
    </row>
    <row r="30" spans="1:70" x14ac:dyDescent="0.25">
      <c r="A30" s="21" t="s">
        <v>49</v>
      </c>
      <c r="B30" t="s">
        <v>72</v>
      </c>
      <c r="C30" s="3"/>
      <c r="D30" s="24" t="s">
        <v>16</v>
      </c>
      <c r="E30" s="27" t="s">
        <v>17</v>
      </c>
      <c r="F30" s="3"/>
      <c r="G30" s="190">
        <v>54.093192982456102</v>
      </c>
      <c r="H30" s="185">
        <v>76.000930526315699</v>
      </c>
      <c r="I30" s="185">
        <v>79.304870175438495</v>
      </c>
      <c r="J30" s="185">
        <v>75.869696842105199</v>
      </c>
      <c r="K30" s="185">
        <v>69.0074526315789</v>
      </c>
      <c r="L30" s="191">
        <v>70.855228631578896</v>
      </c>
      <c r="M30" s="185"/>
      <c r="N30" s="192">
        <v>83.180964210526298</v>
      </c>
      <c r="O30" s="193">
        <v>80.198319999999995</v>
      </c>
      <c r="P30" s="194">
        <v>81.689642105263104</v>
      </c>
      <c r="Q30" s="185"/>
      <c r="R30" s="195">
        <v>73.950775338345807</v>
      </c>
      <c r="S30" s="168"/>
      <c r="T30" s="169">
        <v>30.822536768986499</v>
      </c>
      <c r="U30" s="163">
        <v>25.0993016688235</v>
      </c>
      <c r="V30" s="163">
        <v>13.3733572992757</v>
      </c>
      <c r="W30" s="163">
        <v>7.0994733421573404</v>
      </c>
      <c r="X30" s="163">
        <v>-6.3031464554555603</v>
      </c>
      <c r="Y30" s="170">
        <v>11.9388123739369</v>
      </c>
      <c r="Z30" s="163"/>
      <c r="AA30" s="171">
        <v>-16.6021654616424</v>
      </c>
      <c r="AB30" s="172">
        <v>-4.7604627893673799</v>
      </c>
      <c r="AC30" s="173">
        <v>-11.1812874884225</v>
      </c>
      <c r="AD30" s="163"/>
      <c r="AE30" s="174">
        <v>3.45484755349784</v>
      </c>
      <c r="AF30" s="40"/>
      <c r="AG30" s="190">
        <v>63.975194035087704</v>
      </c>
      <c r="AH30" s="185">
        <v>70.611869473684195</v>
      </c>
      <c r="AI30" s="185">
        <v>77.388924561403499</v>
      </c>
      <c r="AJ30" s="185">
        <v>77.132323508771904</v>
      </c>
      <c r="AK30" s="185">
        <v>76.0567922807017</v>
      </c>
      <c r="AL30" s="191">
        <v>73.033020771929799</v>
      </c>
      <c r="AM30" s="185"/>
      <c r="AN30" s="192">
        <v>97.291203157894699</v>
      </c>
      <c r="AO30" s="193">
        <v>98.466234736842097</v>
      </c>
      <c r="AP30" s="194">
        <v>97.878718947368398</v>
      </c>
      <c r="AQ30" s="185"/>
      <c r="AR30" s="195">
        <v>80.131791679197903</v>
      </c>
      <c r="AS30" s="168"/>
      <c r="AT30" s="169">
        <v>58.308311624132699</v>
      </c>
      <c r="AU30" s="163">
        <v>18.846184669066901</v>
      </c>
      <c r="AV30" s="163">
        <v>13.5775975147504</v>
      </c>
      <c r="AW30" s="163">
        <v>10.303133945972</v>
      </c>
      <c r="AX30" s="163">
        <v>16.552683430904601</v>
      </c>
      <c r="AY30" s="170">
        <v>20.462134239298599</v>
      </c>
      <c r="AZ30" s="163"/>
      <c r="BA30" s="171">
        <v>24.185363203920701</v>
      </c>
      <c r="BB30" s="172">
        <v>36.916696097437402</v>
      </c>
      <c r="BC30" s="173">
        <v>30.2787699886537</v>
      </c>
      <c r="BD30" s="163"/>
      <c r="BE30" s="174">
        <v>23.717856088208599</v>
      </c>
      <c r="BF30" s="40"/>
      <c r="BG30" s="41"/>
      <c r="BH30" s="41"/>
      <c r="BI30" s="41"/>
      <c r="BJ30" s="41"/>
      <c r="BK30" s="41"/>
      <c r="BL30" s="41"/>
      <c r="BM30" s="41"/>
      <c r="BN30" s="41"/>
      <c r="BO30" s="41"/>
      <c r="BP30" s="41"/>
      <c r="BQ30" s="41"/>
      <c r="BR30" s="41"/>
    </row>
    <row r="31" spans="1:70" x14ac:dyDescent="0.25">
      <c r="A31" s="21" t="s">
        <v>50</v>
      </c>
      <c r="B31" s="3" t="str">
        <f t="shared" si="0"/>
        <v>Staunton &amp; Harrisonburg, VA</v>
      </c>
      <c r="C31" s="3"/>
      <c r="D31" s="24" t="s">
        <v>16</v>
      </c>
      <c r="E31" s="27" t="s">
        <v>17</v>
      </c>
      <c r="F31" s="3"/>
      <c r="G31" s="190">
        <v>41.823764769065498</v>
      </c>
      <c r="H31" s="185">
        <v>53.664287504475404</v>
      </c>
      <c r="I31" s="185">
        <v>54.452491944145997</v>
      </c>
      <c r="J31" s="185">
        <v>57.693055853920498</v>
      </c>
      <c r="K31" s="185">
        <v>62.011817042606502</v>
      </c>
      <c r="L31" s="191">
        <v>53.929083422842801</v>
      </c>
      <c r="M31" s="185"/>
      <c r="N31" s="192">
        <v>85.703145363408495</v>
      </c>
      <c r="O31" s="193">
        <v>81.982631578947306</v>
      </c>
      <c r="P31" s="194">
        <v>83.842888471177901</v>
      </c>
      <c r="Q31" s="185"/>
      <c r="R31" s="195">
        <v>62.475884865224202</v>
      </c>
      <c r="S31" s="168"/>
      <c r="T31" s="169">
        <v>13.393042671108701</v>
      </c>
      <c r="U31" s="163">
        <v>8.1269172449301301</v>
      </c>
      <c r="V31" s="163">
        <v>7.1110729076263501</v>
      </c>
      <c r="W31" s="163">
        <v>8.4514420409442508</v>
      </c>
      <c r="X31" s="163">
        <v>7.5104404041135098</v>
      </c>
      <c r="Y31" s="170">
        <v>8.6022905167381793</v>
      </c>
      <c r="Z31" s="163"/>
      <c r="AA31" s="171">
        <v>13.256052351313</v>
      </c>
      <c r="AB31" s="172">
        <v>9.2762502126157695</v>
      </c>
      <c r="AC31" s="173">
        <v>11.274717741671401</v>
      </c>
      <c r="AD31" s="163"/>
      <c r="AE31" s="174">
        <v>9.5814245796328201</v>
      </c>
      <c r="AF31" s="40"/>
      <c r="AG31" s="190">
        <v>43.039925259577501</v>
      </c>
      <c r="AH31" s="185">
        <v>55.102225653419197</v>
      </c>
      <c r="AI31" s="185">
        <v>59.380017454350103</v>
      </c>
      <c r="AJ31" s="185">
        <v>62.104586018617901</v>
      </c>
      <c r="AK31" s="185">
        <v>67.669481292517005</v>
      </c>
      <c r="AL31" s="191">
        <v>57.459247135696302</v>
      </c>
      <c r="AM31" s="185"/>
      <c r="AN31" s="192">
        <v>96.428289026136696</v>
      </c>
      <c r="AO31" s="193">
        <v>88.750328499820895</v>
      </c>
      <c r="AP31" s="194">
        <v>92.589308762978803</v>
      </c>
      <c r="AQ31" s="185"/>
      <c r="AR31" s="195">
        <v>67.4964076006342</v>
      </c>
      <c r="AS31" s="168"/>
      <c r="AT31" s="169">
        <v>10.5206501295299</v>
      </c>
      <c r="AU31" s="163">
        <v>12.3455996965859</v>
      </c>
      <c r="AV31" s="163">
        <v>15.3772499759874</v>
      </c>
      <c r="AW31" s="163">
        <v>14.462563929986</v>
      </c>
      <c r="AX31" s="163">
        <v>11.517702299066199</v>
      </c>
      <c r="AY31" s="170">
        <v>12.9262627990282</v>
      </c>
      <c r="AZ31" s="163"/>
      <c r="BA31" s="171">
        <v>13.598672499588201</v>
      </c>
      <c r="BB31" s="172">
        <v>6.3167292451996397</v>
      </c>
      <c r="BC31" s="173">
        <v>9.9881447180252696</v>
      </c>
      <c r="BD31" s="163"/>
      <c r="BE31" s="174">
        <v>11.746754928842799</v>
      </c>
      <c r="BF31" s="40"/>
      <c r="BG31" s="41"/>
      <c r="BH31" s="41"/>
      <c r="BI31" s="41"/>
      <c r="BJ31" s="41"/>
      <c r="BK31" s="41"/>
      <c r="BL31" s="41"/>
      <c r="BM31" s="41"/>
      <c r="BN31" s="41"/>
      <c r="BO31" s="41"/>
      <c r="BP31" s="41"/>
      <c r="BQ31" s="41"/>
      <c r="BR31" s="41"/>
    </row>
    <row r="32" spans="1:70" x14ac:dyDescent="0.25">
      <c r="A32" s="21" t="s">
        <v>51</v>
      </c>
      <c r="B32" s="3" t="str">
        <f t="shared" si="0"/>
        <v>Blacksburg &amp; Wytheville, VA</v>
      </c>
      <c r="C32" s="3"/>
      <c r="D32" s="24" t="s">
        <v>16</v>
      </c>
      <c r="E32" s="27" t="s">
        <v>17</v>
      </c>
      <c r="F32" s="3"/>
      <c r="G32" s="190">
        <v>41.804427632888697</v>
      </c>
      <c r="H32" s="185">
        <v>49.841857455703703</v>
      </c>
      <c r="I32" s="185">
        <v>52.949587895679798</v>
      </c>
      <c r="J32" s="185">
        <v>57.685737607007702</v>
      </c>
      <c r="K32" s="185">
        <v>65.766786780808204</v>
      </c>
      <c r="L32" s="191">
        <v>53.609679474417597</v>
      </c>
      <c r="M32" s="185"/>
      <c r="N32" s="192">
        <v>85.922353175393098</v>
      </c>
      <c r="O32" s="193">
        <v>85.472974318136494</v>
      </c>
      <c r="P32" s="194">
        <v>85.697663746764803</v>
      </c>
      <c r="Q32" s="185"/>
      <c r="R32" s="195">
        <v>62.777674980802502</v>
      </c>
      <c r="S32" s="168"/>
      <c r="T32" s="169">
        <v>1.6686432669568001</v>
      </c>
      <c r="U32" s="163">
        <v>1.69629907467018</v>
      </c>
      <c r="V32" s="163">
        <v>0.10192275693846201</v>
      </c>
      <c r="W32" s="163">
        <v>-0.92679166204666696</v>
      </c>
      <c r="X32" s="163">
        <v>10.6361988006174</v>
      </c>
      <c r="Y32" s="170">
        <v>2.82107307583053</v>
      </c>
      <c r="Z32" s="163"/>
      <c r="AA32" s="171">
        <v>-17.9829117783895</v>
      </c>
      <c r="AB32" s="172">
        <v>0.622708389595233</v>
      </c>
      <c r="AC32" s="173">
        <v>-9.6519155939923902</v>
      </c>
      <c r="AD32" s="163"/>
      <c r="AE32" s="174">
        <v>-2.43247347724088</v>
      </c>
      <c r="AF32" s="40"/>
      <c r="AG32" s="190">
        <v>45.184266374676398</v>
      </c>
      <c r="AH32" s="185">
        <v>51.195193609396703</v>
      </c>
      <c r="AI32" s="185">
        <v>57.478328190324497</v>
      </c>
      <c r="AJ32" s="185">
        <v>60.326145729643599</v>
      </c>
      <c r="AK32" s="185">
        <v>63.3027513438184</v>
      </c>
      <c r="AL32" s="191">
        <v>55.497337049571897</v>
      </c>
      <c r="AM32" s="185"/>
      <c r="AN32" s="192">
        <v>98.362581624527095</v>
      </c>
      <c r="AO32" s="193">
        <v>96.6026448337646</v>
      </c>
      <c r="AP32" s="194">
        <v>97.482613229145898</v>
      </c>
      <c r="AQ32" s="185"/>
      <c r="AR32" s="195">
        <v>67.493130243735905</v>
      </c>
      <c r="AS32" s="168"/>
      <c r="AT32" s="169">
        <v>8.7786036963713094</v>
      </c>
      <c r="AU32" s="163">
        <v>0.29851813650806502</v>
      </c>
      <c r="AV32" s="163">
        <v>6.6206969076934099</v>
      </c>
      <c r="AW32" s="163">
        <v>6.0494063687831803</v>
      </c>
      <c r="AX32" s="163">
        <v>6.7183183350001698</v>
      </c>
      <c r="AY32" s="170">
        <v>5.6318053919990696</v>
      </c>
      <c r="AZ32" s="163"/>
      <c r="BA32" s="171">
        <v>0.59922538632535105</v>
      </c>
      <c r="BB32" s="172">
        <v>1.6162227842129799</v>
      </c>
      <c r="BC32" s="173">
        <v>1.10057684876121</v>
      </c>
      <c r="BD32" s="163"/>
      <c r="BE32" s="174">
        <v>3.7135892295115398</v>
      </c>
      <c r="BF32" s="40"/>
      <c r="BG32" s="41"/>
      <c r="BH32" s="41"/>
      <c r="BI32" s="41"/>
      <c r="BJ32" s="41"/>
      <c r="BK32" s="41"/>
      <c r="BL32" s="41"/>
      <c r="BM32" s="41"/>
      <c r="BN32" s="41"/>
      <c r="BO32" s="41"/>
      <c r="BP32" s="41"/>
      <c r="BQ32" s="41"/>
      <c r="BR32" s="41"/>
    </row>
    <row r="33" spans="1:70" x14ac:dyDescent="0.25">
      <c r="A33" s="21" t="s">
        <v>52</v>
      </c>
      <c r="B33" s="3" t="str">
        <f t="shared" si="0"/>
        <v>Lynchburg, VA</v>
      </c>
      <c r="C33" s="3"/>
      <c r="D33" s="24" t="s">
        <v>16</v>
      </c>
      <c r="E33" s="27" t="s">
        <v>17</v>
      </c>
      <c r="F33" s="3"/>
      <c r="G33" s="190">
        <v>42.737998801677598</v>
      </c>
      <c r="H33" s="185">
        <v>68.226390053924504</v>
      </c>
      <c r="I33" s="185">
        <v>79.958343319352906</v>
      </c>
      <c r="J33" s="185">
        <v>74.860886758538001</v>
      </c>
      <c r="K33" s="185">
        <v>83.564889155182698</v>
      </c>
      <c r="L33" s="191">
        <v>69.869701617735103</v>
      </c>
      <c r="M33" s="185"/>
      <c r="N33" s="192">
        <v>125.31998801677599</v>
      </c>
      <c r="O33" s="193">
        <v>108.956635710005</v>
      </c>
      <c r="P33" s="194">
        <v>117.138311863391</v>
      </c>
      <c r="Q33" s="185"/>
      <c r="R33" s="195">
        <v>83.375018830779695</v>
      </c>
      <c r="S33" s="168"/>
      <c r="T33" s="169">
        <v>7.2370980967355001</v>
      </c>
      <c r="U33" s="163">
        <v>21.115175719199101</v>
      </c>
      <c r="V33" s="163">
        <v>12.4974658525071</v>
      </c>
      <c r="W33" s="163">
        <v>4.3672380489719496</v>
      </c>
      <c r="X33" s="163">
        <v>20.1928722924103</v>
      </c>
      <c r="Y33" s="170">
        <v>13.177246405442</v>
      </c>
      <c r="Z33" s="163"/>
      <c r="AA33" s="171">
        <v>2.4210248300667199</v>
      </c>
      <c r="AB33" s="172">
        <v>-5.8806911745921999</v>
      </c>
      <c r="AC33" s="173">
        <v>-1.6149011970698699</v>
      </c>
      <c r="AD33" s="163"/>
      <c r="AE33" s="174">
        <v>6.6504636393005798</v>
      </c>
      <c r="AF33" s="40"/>
      <c r="AG33" s="190">
        <v>39.023044487717101</v>
      </c>
      <c r="AH33" s="185">
        <v>59.226765278609903</v>
      </c>
      <c r="AI33" s="185">
        <v>69.410208208507996</v>
      </c>
      <c r="AJ33" s="185">
        <v>65.817985320551202</v>
      </c>
      <c r="AK33" s="185">
        <v>66.600041192330707</v>
      </c>
      <c r="AL33" s="191">
        <v>60.015608897543402</v>
      </c>
      <c r="AM33" s="185"/>
      <c r="AN33" s="192">
        <v>98.502049880167704</v>
      </c>
      <c r="AO33" s="193">
        <v>92.255275614140203</v>
      </c>
      <c r="AP33" s="194">
        <v>95.378662747153896</v>
      </c>
      <c r="AQ33" s="185"/>
      <c r="AR33" s="195">
        <v>70.119338568860698</v>
      </c>
      <c r="AS33" s="168"/>
      <c r="AT33" s="169">
        <v>-5.9943721398969698</v>
      </c>
      <c r="AU33" s="163">
        <v>-6.06616231815247</v>
      </c>
      <c r="AV33" s="163">
        <v>-6.3290950881215897</v>
      </c>
      <c r="AW33" s="163">
        <v>-9.6030899975635293</v>
      </c>
      <c r="AX33" s="163">
        <v>-3.4688980949983601</v>
      </c>
      <c r="AY33" s="170">
        <v>-6.3709426996344503</v>
      </c>
      <c r="AZ33" s="163"/>
      <c r="BA33" s="171">
        <v>-0.55531501076956902</v>
      </c>
      <c r="BB33" s="172">
        <v>-5.3586222842229603</v>
      </c>
      <c r="BC33" s="173">
        <v>-2.9377424920350599</v>
      </c>
      <c r="BD33" s="163"/>
      <c r="BE33" s="174">
        <v>-5.0778929989825299</v>
      </c>
      <c r="BF33" s="40"/>
      <c r="BG33" s="41"/>
      <c r="BH33" s="41"/>
      <c r="BI33" s="41"/>
      <c r="BJ33" s="41"/>
      <c r="BK33" s="41"/>
      <c r="BL33" s="41"/>
      <c r="BM33" s="41"/>
      <c r="BN33" s="41"/>
      <c r="BO33" s="41"/>
      <c r="BP33" s="41"/>
      <c r="BQ33" s="41"/>
      <c r="BR33" s="41"/>
    </row>
    <row r="34" spans="1:70" x14ac:dyDescent="0.25">
      <c r="A34" s="21" t="s">
        <v>73</v>
      </c>
      <c r="B34" s="3" t="str">
        <f t="shared" si="0"/>
        <v>Central Virginia</v>
      </c>
      <c r="C34" s="3"/>
      <c r="D34" s="24" t="s">
        <v>16</v>
      </c>
      <c r="E34" s="27" t="s">
        <v>17</v>
      </c>
      <c r="F34" s="3"/>
      <c r="G34" s="190">
        <v>55.303394092724098</v>
      </c>
      <c r="H34" s="185">
        <v>76.003221873380596</v>
      </c>
      <c r="I34" s="185">
        <v>87.789609839363493</v>
      </c>
      <c r="J34" s="185">
        <v>85.902499466577197</v>
      </c>
      <c r="K34" s="185">
        <v>81.104159927305702</v>
      </c>
      <c r="L34" s="191">
        <v>77.225495272249006</v>
      </c>
      <c r="M34" s="185"/>
      <c r="N34" s="192">
        <v>101.838010601241</v>
      </c>
      <c r="O34" s="193">
        <v>101.519102832046</v>
      </c>
      <c r="P34" s="194">
        <v>101.678556716643</v>
      </c>
      <c r="Q34" s="185"/>
      <c r="R34" s="195">
        <v>84.237327519943705</v>
      </c>
      <c r="S34" s="168"/>
      <c r="T34" s="169">
        <v>11.4160390283231</v>
      </c>
      <c r="U34" s="163">
        <v>15.8826308394124</v>
      </c>
      <c r="V34" s="163">
        <v>15.9585804463999</v>
      </c>
      <c r="W34" s="163">
        <v>15.158981469856901</v>
      </c>
      <c r="X34" s="163">
        <v>14.7998838011352</v>
      </c>
      <c r="Y34" s="170">
        <v>14.8699199748413</v>
      </c>
      <c r="Z34" s="163"/>
      <c r="AA34" s="171">
        <v>1.27945617925205</v>
      </c>
      <c r="AB34" s="172">
        <v>-8.1409372612534199</v>
      </c>
      <c r="AC34" s="173">
        <v>-3.6531123084101198</v>
      </c>
      <c r="AD34" s="163"/>
      <c r="AE34" s="174">
        <v>7.7760271641579699</v>
      </c>
      <c r="AF34" s="40"/>
      <c r="AG34" s="190">
        <v>52.989491495717303</v>
      </c>
      <c r="AH34" s="185">
        <v>73.767516764714799</v>
      </c>
      <c r="AI34" s="185">
        <v>84.792696832992903</v>
      </c>
      <c r="AJ34" s="185">
        <v>81.534933169750303</v>
      </c>
      <c r="AK34" s="185">
        <v>81.803435740588498</v>
      </c>
      <c r="AL34" s="191">
        <v>74.979777937923103</v>
      </c>
      <c r="AM34" s="185"/>
      <c r="AN34" s="192">
        <v>108.778422882619</v>
      </c>
      <c r="AO34" s="193">
        <v>106.838441370705</v>
      </c>
      <c r="AP34" s="194">
        <v>107.808432126662</v>
      </c>
      <c r="AQ34" s="185"/>
      <c r="AR34" s="195">
        <v>84.367883053023206</v>
      </c>
      <c r="AS34" s="168"/>
      <c r="AT34" s="169">
        <v>3.6626231174831201</v>
      </c>
      <c r="AU34" s="163">
        <v>4.9963323173630698</v>
      </c>
      <c r="AV34" s="163">
        <v>4.8182925079516901</v>
      </c>
      <c r="AW34" s="163">
        <v>1.17764415994644</v>
      </c>
      <c r="AX34" s="163">
        <v>1.30472663981883</v>
      </c>
      <c r="AY34" s="170">
        <v>3.10923245561158</v>
      </c>
      <c r="AZ34" s="163"/>
      <c r="BA34" s="171">
        <v>-0.19119187482403699</v>
      </c>
      <c r="BB34" s="172">
        <v>-5.8357682003833897</v>
      </c>
      <c r="BC34" s="173">
        <v>-3.0702297829601299</v>
      </c>
      <c r="BD34" s="163"/>
      <c r="BE34" s="174">
        <v>0.77784116314478402</v>
      </c>
      <c r="BF34" s="40"/>
      <c r="BG34" s="41"/>
      <c r="BH34" s="41"/>
      <c r="BI34" s="41"/>
      <c r="BJ34" s="41"/>
      <c r="BK34" s="41"/>
      <c r="BL34" s="41"/>
      <c r="BM34" s="41"/>
      <c r="BN34" s="41"/>
      <c r="BO34" s="41"/>
      <c r="BP34" s="41"/>
      <c r="BQ34" s="41"/>
      <c r="BR34" s="41"/>
    </row>
    <row r="35" spans="1:70" x14ac:dyDescent="0.25">
      <c r="A35" s="21" t="s">
        <v>74</v>
      </c>
      <c r="B35" s="3" t="str">
        <f t="shared" si="0"/>
        <v>Chesapeake Bay</v>
      </c>
      <c r="C35" s="3"/>
      <c r="D35" s="24" t="s">
        <v>16</v>
      </c>
      <c r="E35" s="27" t="s">
        <v>17</v>
      </c>
      <c r="F35" s="3"/>
      <c r="G35" s="190">
        <v>54.288967943705998</v>
      </c>
      <c r="H35" s="185">
        <v>73.394870992963206</v>
      </c>
      <c r="I35" s="185">
        <v>80.600508209538702</v>
      </c>
      <c r="J35" s="185">
        <v>74.652720875684096</v>
      </c>
      <c r="K35" s="185">
        <v>75.636153244722394</v>
      </c>
      <c r="L35" s="191">
        <v>71.714644253322902</v>
      </c>
      <c r="M35" s="185"/>
      <c r="N35" s="192">
        <v>89.989437060203201</v>
      </c>
      <c r="O35" s="193">
        <v>90.629835809225895</v>
      </c>
      <c r="P35" s="194">
        <v>90.309636434714605</v>
      </c>
      <c r="Q35" s="185"/>
      <c r="R35" s="195">
        <v>77.027499162291903</v>
      </c>
      <c r="S35" s="168"/>
      <c r="T35" s="169">
        <v>14.830041076176601</v>
      </c>
      <c r="U35" s="163">
        <v>5.8778227833024497</v>
      </c>
      <c r="V35" s="163">
        <v>15.639737432592201</v>
      </c>
      <c r="W35" s="163">
        <v>2.29270586924474</v>
      </c>
      <c r="X35" s="163">
        <v>6.96978663683766</v>
      </c>
      <c r="Y35" s="170">
        <v>8.6634409428376902</v>
      </c>
      <c r="Z35" s="163"/>
      <c r="AA35" s="171">
        <v>6.2356996249516197</v>
      </c>
      <c r="AB35" s="172">
        <v>2.7442141011907899</v>
      </c>
      <c r="AC35" s="173">
        <v>4.4546026898867499</v>
      </c>
      <c r="AD35" s="163"/>
      <c r="AE35" s="174">
        <v>7.2162839191634101</v>
      </c>
      <c r="AF35" s="40"/>
      <c r="AG35" s="190">
        <v>49.137322126661402</v>
      </c>
      <c r="AH35" s="185">
        <v>66.172220484753694</v>
      </c>
      <c r="AI35" s="185">
        <v>74.244263096168794</v>
      </c>
      <c r="AJ35" s="185">
        <v>71.782472634870899</v>
      </c>
      <c r="AK35" s="185">
        <v>68.744255277560498</v>
      </c>
      <c r="AL35" s="191">
        <v>66.016106724003095</v>
      </c>
      <c r="AM35" s="185"/>
      <c r="AN35" s="192">
        <v>88.031305707583996</v>
      </c>
      <c r="AO35" s="193">
        <v>89.252883111806</v>
      </c>
      <c r="AP35" s="194">
        <v>88.642094409695005</v>
      </c>
      <c r="AQ35" s="185"/>
      <c r="AR35" s="195">
        <v>72.480674634200795</v>
      </c>
      <c r="AS35" s="168"/>
      <c r="AT35" s="169">
        <v>-0.462029002102961</v>
      </c>
      <c r="AU35" s="163">
        <v>-6.0324422640930804</v>
      </c>
      <c r="AV35" s="163">
        <v>1.34319599691952</v>
      </c>
      <c r="AW35" s="163">
        <v>-0.403345168939232</v>
      </c>
      <c r="AX35" s="163">
        <v>-6.2468400898740599</v>
      </c>
      <c r="AY35" s="170">
        <v>-2.4711041051531302</v>
      </c>
      <c r="AZ35" s="163"/>
      <c r="BA35" s="171">
        <v>-1.46384666480549</v>
      </c>
      <c r="BB35" s="172">
        <v>-3.4911633912039002</v>
      </c>
      <c r="BC35" s="173">
        <v>-2.4950244545095002</v>
      </c>
      <c r="BD35" s="163"/>
      <c r="BE35" s="174">
        <v>-2.47946372558728</v>
      </c>
      <c r="BF35" s="40"/>
      <c r="BG35" s="41"/>
      <c r="BH35" s="41"/>
      <c r="BI35" s="41"/>
      <c r="BJ35" s="41"/>
      <c r="BK35" s="41"/>
      <c r="BL35" s="41"/>
      <c r="BM35" s="41"/>
      <c r="BN35" s="41"/>
      <c r="BO35" s="41"/>
      <c r="BP35" s="41"/>
      <c r="BQ35" s="41"/>
      <c r="BR35" s="41"/>
    </row>
    <row r="36" spans="1:70" x14ac:dyDescent="0.25">
      <c r="A36" s="21" t="s">
        <v>75</v>
      </c>
      <c r="B36" s="3" t="str">
        <f t="shared" si="0"/>
        <v>Coastal Virginia - Eastern Shore</v>
      </c>
      <c r="C36" s="3"/>
      <c r="D36" s="24" t="s">
        <v>16</v>
      </c>
      <c r="E36" s="27" t="s">
        <v>17</v>
      </c>
      <c r="F36" s="3"/>
      <c r="G36" s="190">
        <v>43.8663548163548</v>
      </c>
      <c r="H36" s="185">
        <v>59.067255717255698</v>
      </c>
      <c r="I36" s="185">
        <v>59.236826056825997</v>
      </c>
      <c r="J36" s="185">
        <v>62.438496188496103</v>
      </c>
      <c r="K36" s="185">
        <v>60.912117486338701</v>
      </c>
      <c r="L36" s="191">
        <v>57.115261194029799</v>
      </c>
      <c r="M36" s="185"/>
      <c r="N36" s="192">
        <v>92.676448087431595</v>
      </c>
      <c r="O36" s="193">
        <v>93.170143442622901</v>
      </c>
      <c r="P36" s="194">
        <v>92.923295765027305</v>
      </c>
      <c r="Q36" s="185"/>
      <c r="R36" s="195">
        <v>67.430680834317101</v>
      </c>
      <c r="S36" s="168"/>
      <c r="T36" s="169">
        <v>1.59284138618296</v>
      </c>
      <c r="U36" s="163">
        <v>12.9041165240198</v>
      </c>
      <c r="V36" s="163">
        <v>2.8813697541129901</v>
      </c>
      <c r="W36" s="163">
        <v>9.43113947026389</v>
      </c>
      <c r="X36" s="163">
        <v>-1.8988248151443501</v>
      </c>
      <c r="Y36" s="170">
        <v>4.8515574521803204</v>
      </c>
      <c r="Z36" s="163"/>
      <c r="AA36" s="171">
        <v>-2.9961119024352301</v>
      </c>
      <c r="AB36" s="172">
        <v>-3.6700654855078199</v>
      </c>
      <c r="AC36" s="173">
        <v>-3.3351585295006498</v>
      </c>
      <c r="AD36" s="163"/>
      <c r="AE36" s="174">
        <v>1.48412344586039</v>
      </c>
      <c r="AF36" s="40"/>
      <c r="AG36" s="190">
        <v>39.0707068607068</v>
      </c>
      <c r="AH36" s="185">
        <v>53.9447869022869</v>
      </c>
      <c r="AI36" s="185">
        <v>57.608277893277801</v>
      </c>
      <c r="AJ36" s="185">
        <v>60.416798336798301</v>
      </c>
      <c r="AK36" s="185">
        <v>60.423045054375898</v>
      </c>
      <c r="AL36" s="191">
        <v>54.2971804992901</v>
      </c>
      <c r="AM36" s="185"/>
      <c r="AN36" s="192">
        <v>85.576271361988603</v>
      </c>
      <c r="AO36" s="193">
        <v>81.681909200759506</v>
      </c>
      <c r="AP36" s="194">
        <v>83.629090281374005</v>
      </c>
      <c r="AQ36" s="185"/>
      <c r="AR36" s="195">
        <v>62.695122198334403</v>
      </c>
      <c r="AS36" s="168"/>
      <c r="AT36" s="169">
        <v>-8.8154972652410297</v>
      </c>
      <c r="AU36" s="163">
        <v>1.8412672926207501</v>
      </c>
      <c r="AV36" s="163">
        <v>2.1489582657576398</v>
      </c>
      <c r="AW36" s="163">
        <v>7.5465327337428203</v>
      </c>
      <c r="AX36" s="163">
        <v>6.5433068787429196</v>
      </c>
      <c r="AY36" s="170">
        <v>2.3984284452614402</v>
      </c>
      <c r="AZ36" s="163"/>
      <c r="BA36" s="171">
        <v>3.7949472883837099</v>
      </c>
      <c r="BB36" s="172">
        <v>-3.54471384850594</v>
      </c>
      <c r="BC36" s="173">
        <v>7.6013181951605793E-2</v>
      </c>
      <c r="BD36" s="163"/>
      <c r="BE36" s="174">
        <v>1.5073995628908701</v>
      </c>
      <c r="BF36" s="40"/>
      <c r="BG36" s="41"/>
      <c r="BH36" s="41"/>
      <c r="BI36" s="41"/>
      <c r="BJ36" s="41"/>
      <c r="BK36" s="41"/>
      <c r="BL36" s="41"/>
      <c r="BM36" s="41"/>
      <c r="BN36" s="41"/>
      <c r="BO36" s="41"/>
      <c r="BP36" s="41"/>
      <c r="BQ36" s="41"/>
      <c r="BR36" s="41"/>
    </row>
    <row r="37" spans="1:70" x14ac:dyDescent="0.25">
      <c r="A37" s="21" t="s">
        <v>76</v>
      </c>
      <c r="B37" s="3" t="str">
        <f t="shared" si="0"/>
        <v>Coastal Virginia - Hampton Roads</v>
      </c>
      <c r="C37" s="3"/>
      <c r="D37" s="24" t="s">
        <v>16</v>
      </c>
      <c r="E37" s="27" t="s">
        <v>17</v>
      </c>
      <c r="F37" s="3"/>
      <c r="G37" s="190">
        <v>56.342025555839498</v>
      </c>
      <c r="H37" s="185">
        <v>68.064246869409601</v>
      </c>
      <c r="I37" s="185">
        <v>75.305864809608906</v>
      </c>
      <c r="J37" s="185">
        <v>73.778464860720604</v>
      </c>
      <c r="K37" s="185">
        <v>74.499925748258505</v>
      </c>
      <c r="L37" s="191">
        <v>69.599633388005699</v>
      </c>
      <c r="M37" s="185"/>
      <c r="N37" s="192">
        <v>118.085135873032</v>
      </c>
      <c r="O37" s="193">
        <v>127.77698042918</v>
      </c>
      <c r="P37" s="194">
        <v>122.931058151106</v>
      </c>
      <c r="Q37" s="185"/>
      <c r="R37" s="195">
        <v>84.850747921325905</v>
      </c>
      <c r="S37" s="168"/>
      <c r="T37" s="169">
        <v>14.1308199913789</v>
      </c>
      <c r="U37" s="163">
        <v>17.3591611660975</v>
      </c>
      <c r="V37" s="163">
        <v>15.8400793319112</v>
      </c>
      <c r="W37" s="163">
        <v>5.9674873336324099</v>
      </c>
      <c r="X37" s="163">
        <v>3.0805149524206099</v>
      </c>
      <c r="Y37" s="170">
        <v>10.7327915118608</v>
      </c>
      <c r="Z37" s="163"/>
      <c r="AA37" s="171">
        <v>-3.4731575070513001</v>
      </c>
      <c r="AB37" s="172">
        <v>4.5692944735726702</v>
      </c>
      <c r="AC37" s="173">
        <v>0.54575974219701195</v>
      </c>
      <c r="AD37" s="163"/>
      <c r="AE37" s="174">
        <v>6.29196671458081</v>
      </c>
      <c r="AF37" s="40"/>
      <c r="AG37" s="190">
        <v>55.356440902121101</v>
      </c>
      <c r="AH37" s="185">
        <v>66.6545512394582</v>
      </c>
      <c r="AI37" s="185">
        <v>74.695306158957294</v>
      </c>
      <c r="AJ37" s="185">
        <v>76.595620304114405</v>
      </c>
      <c r="AK37" s="185">
        <v>79.687944642070207</v>
      </c>
      <c r="AL37" s="191">
        <v>70.598681114812095</v>
      </c>
      <c r="AM37" s="185"/>
      <c r="AN37" s="192">
        <v>112.826605590716</v>
      </c>
      <c r="AO37" s="193">
        <v>115.375753890957</v>
      </c>
      <c r="AP37" s="194">
        <v>114.101179740837</v>
      </c>
      <c r="AQ37" s="185"/>
      <c r="AR37" s="195">
        <v>83.030733987149304</v>
      </c>
      <c r="AS37" s="168"/>
      <c r="AT37" s="169">
        <v>4.7406698346394904</v>
      </c>
      <c r="AU37" s="163">
        <v>10.842463322968401</v>
      </c>
      <c r="AV37" s="163">
        <v>11.397389109047699</v>
      </c>
      <c r="AW37" s="163">
        <v>8.6111147619225701</v>
      </c>
      <c r="AX37" s="163">
        <v>4.9110374325501001</v>
      </c>
      <c r="AY37" s="170">
        <v>8.1081041011472692</v>
      </c>
      <c r="AZ37" s="163"/>
      <c r="BA37" s="171">
        <v>1.4515803979609601</v>
      </c>
      <c r="BB37" s="172">
        <v>1.02100630085046</v>
      </c>
      <c r="BC37" s="173">
        <v>1.23343071529995</v>
      </c>
      <c r="BD37" s="163"/>
      <c r="BE37" s="174">
        <v>5.3038816852915502</v>
      </c>
      <c r="BF37" s="40"/>
      <c r="BG37" s="41"/>
      <c r="BH37" s="41"/>
      <c r="BI37" s="41"/>
      <c r="BJ37" s="41"/>
      <c r="BK37" s="41"/>
      <c r="BL37" s="41"/>
      <c r="BM37" s="41"/>
      <c r="BN37" s="41"/>
      <c r="BO37" s="41"/>
      <c r="BP37" s="41"/>
      <c r="BQ37" s="41"/>
      <c r="BR37" s="41"/>
    </row>
    <row r="38" spans="1:70" x14ac:dyDescent="0.25">
      <c r="A38" s="20" t="s">
        <v>77</v>
      </c>
      <c r="B38" s="3" t="str">
        <f t="shared" si="0"/>
        <v>Northern Virginia</v>
      </c>
      <c r="C38" s="3"/>
      <c r="D38" s="24" t="s">
        <v>16</v>
      </c>
      <c r="E38" s="27" t="s">
        <v>17</v>
      </c>
      <c r="F38" s="3"/>
      <c r="G38" s="190">
        <v>84.336769667675895</v>
      </c>
      <c r="H38" s="185">
        <v>130.297339715258</v>
      </c>
      <c r="I38" s="185">
        <v>154.72943145699699</v>
      </c>
      <c r="J38" s="185">
        <v>150.47142464877399</v>
      </c>
      <c r="K38" s="185">
        <v>121.69185307780501</v>
      </c>
      <c r="L38" s="191">
        <v>128.305363713302</v>
      </c>
      <c r="M38" s="185"/>
      <c r="N38" s="192">
        <v>98.158526264317004</v>
      </c>
      <c r="O38" s="193">
        <v>104.479623855108</v>
      </c>
      <c r="P38" s="194">
        <v>101.319075059713</v>
      </c>
      <c r="Q38" s="185"/>
      <c r="R38" s="195">
        <v>120.594995526562</v>
      </c>
      <c r="S38" s="168"/>
      <c r="T38" s="169">
        <v>1.58432888246856</v>
      </c>
      <c r="U38" s="163">
        <v>2.4525684654475701</v>
      </c>
      <c r="V38" s="163">
        <v>2.9005478546677899</v>
      </c>
      <c r="W38" s="163">
        <v>2.5008597945300699</v>
      </c>
      <c r="X38" s="163">
        <v>5.4317846297712498</v>
      </c>
      <c r="Y38" s="170">
        <v>3.00185172303877</v>
      </c>
      <c r="Z38" s="163"/>
      <c r="AA38" s="171">
        <v>1.4155800688965401</v>
      </c>
      <c r="AB38" s="172">
        <v>4.8184955211903304</v>
      </c>
      <c r="AC38" s="173">
        <v>3.1420514770289101</v>
      </c>
      <c r="AD38" s="163"/>
      <c r="AE38" s="174">
        <v>3.0441902699301902</v>
      </c>
      <c r="AF38" s="40"/>
      <c r="AG38" s="190">
        <v>77.509767683511598</v>
      </c>
      <c r="AH38" s="185">
        <v>118.391498044046</v>
      </c>
      <c r="AI38" s="185">
        <v>143.104929801959</v>
      </c>
      <c r="AJ38" s="185">
        <v>140.17223876737299</v>
      </c>
      <c r="AK38" s="185">
        <v>111.26040181677899</v>
      </c>
      <c r="AL38" s="191">
        <v>118.087767222734</v>
      </c>
      <c r="AM38" s="185"/>
      <c r="AN38" s="192">
        <v>98.998639201820495</v>
      </c>
      <c r="AO38" s="193">
        <v>99.284758279889402</v>
      </c>
      <c r="AP38" s="194">
        <v>99.141698740854906</v>
      </c>
      <c r="AQ38" s="185"/>
      <c r="AR38" s="195">
        <v>112.67460479934</v>
      </c>
      <c r="AS38" s="168"/>
      <c r="AT38" s="169">
        <v>-9.63348801288328</v>
      </c>
      <c r="AU38" s="163">
        <v>-11.2381939016981</v>
      </c>
      <c r="AV38" s="163">
        <v>-9.7558834988181005</v>
      </c>
      <c r="AW38" s="163">
        <v>-10.8744829302982</v>
      </c>
      <c r="AX38" s="163">
        <v>-12.311857029498899</v>
      </c>
      <c r="AY38" s="170">
        <v>-10.796514953626801</v>
      </c>
      <c r="AZ38" s="163"/>
      <c r="BA38" s="171">
        <v>-7.4563191813034999</v>
      </c>
      <c r="BB38" s="172">
        <v>-8.3355936310387602</v>
      </c>
      <c r="BC38" s="173">
        <v>-7.8986892813098901</v>
      </c>
      <c r="BD38" s="163"/>
      <c r="BE38" s="174">
        <v>-10.0836314792005</v>
      </c>
      <c r="BF38" s="40"/>
      <c r="BG38" s="41"/>
      <c r="BH38" s="41"/>
      <c r="BI38" s="41"/>
      <c r="BJ38" s="41"/>
      <c r="BK38" s="41"/>
      <c r="BL38" s="41"/>
      <c r="BM38" s="41"/>
      <c r="BN38" s="41"/>
      <c r="BO38" s="41"/>
      <c r="BP38" s="41"/>
      <c r="BQ38" s="41"/>
      <c r="BR38" s="41"/>
    </row>
    <row r="39" spans="1:70" x14ac:dyDescent="0.25">
      <c r="A39" s="22" t="s">
        <v>78</v>
      </c>
      <c r="B39" s="3" t="str">
        <f t="shared" si="0"/>
        <v>Shenandoah Valley</v>
      </c>
      <c r="C39" s="3"/>
      <c r="D39" s="25" t="s">
        <v>16</v>
      </c>
      <c r="E39" s="28" t="s">
        <v>17</v>
      </c>
      <c r="F39" s="3"/>
      <c r="G39" s="196">
        <v>42.932424720033097</v>
      </c>
      <c r="H39" s="197">
        <v>52.491344670261299</v>
      </c>
      <c r="I39" s="197">
        <v>52.896969722107002</v>
      </c>
      <c r="J39" s="197">
        <v>56.197943591870498</v>
      </c>
      <c r="K39" s="197">
        <v>65.900873930217202</v>
      </c>
      <c r="L39" s="198">
        <v>54.102897700920899</v>
      </c>
      <c r="M39" s="185"/>
      <c r="N39" s="199">
        <v>96.992683508887396</v>
      </c>
      <c r="O39" s="200">
        <v>93.229331797235005</v>
      </c>
      <c r="P39" s="201">
        <v>95.111007653061193</v>
      </c>
      <c r="Q39" s="185"/>
      <c r="R39" s="202">
        <v>65.873188034389898</v>
      </c>
      <c r="S39" s="168"/>
      <c r="T39" s="175">
        <v>4.4954247043450701</v>
      </c>
      <c r="U39" s="176">
        <v>3.9172464578289699</v>
      </c>
      <c r="V39" s="176">
        <v>-0.63707518569150601</v>
      </c>
      <c r="W39" s="176">
        <v>-2.1594274958928601</v>
      </c>
      <c r="X39" s="176">
        <v>-0.41797440276435299</v>
      </c>
      <c r="Y39" s="177">
        <v>0.75487671201005802</v>
      </c>
      <c r="Z39" s="163"/>
      <c r="AA39" s="178">
        <v>6.7887197272583197</v>
      </c>
      <c r="AB39" s="179">
        <v>4.7136312680098804</v>
      </c>
      <c r="AC39" s="180">
        <v>5.7615247407875296</v>
      </c>
      <c r="AD39" s="163"/>
      <c r="AE39" s="181">
        <v>2.8306138058452999</v>
      </c>
      <c r="AF39" s="40"/>
      <c r="AG39" s="196">
        <v>41.760890501866399</v>
      </c>
      <c r="AH39" s="197">
        <v>52.675370593114799</v>
      </c>
      <c r="AI39" s="197">
        <v>57.294571754458701</v>
      </c>
      <c r="AJ39" s="197">
        <v>59.632410203235104</v>
      </c>
      <c r="AK39" s="197">
        <v>64.169459610489</v>
      </c>
      <c r="AL39" s="198">
        <v>55.110185284228201</v>
      </c>
      <c r="AM39" s="185"/>
      <c r="AN39" s="199">
        <v>93.055441976943897</v>
      </c>
      <c r="AO39" s="200">
        <v>87.000657118612395</v>
      </c>
      <c r="AP39" s="201">
        <v>90.028049547778195</v>
      </c>
      <c r="AQ39" s="185"/>
      <c r="AR39" s="202">
        <v>65.098176011082401</v>
      </c>
      <c r="AS39" s="168"/>
      <c r="AT39" s="175">
        <v>0.22447758821632599</v>
      </c>
      <c r="AU39" s="176">
        <v>2.5563129143748</v>
      </c>
      <c r="AV39" s="176">
        <v>2.8728114826355999</v>
      </c>
      <c r="AW39" s="176">
        <v>3.2512164536688601</v>
      </c>
      <c r="AX39" s="176">
        <v>1.1106109820455701</v>
      </c>
      <c r="AY39" s="177">
        <v>2.0641462607429699</v>
      </c>
      <c r="AZ39" s="163"/>
      <c r="BA39" s="178">
        <v>5.1205066239178798</v>
      </c>
      <c r="BB39" s="179">
        <v>-1.60252036083007</v>
      </c>
      <c r="BC39" s="180">
        <v>1.7609892151700499</v>
      </c>
      <c r="BD39" s="163"/>
      <c r="BE39" s="181">
        <v>1.94447979336607</v>
      </c>
      <c r="BF39" s="40"/>
      <c r="BG39" s="41"/>
      <c r="BH39" s="41"/>
      <c r="BI39" s="41"/>
      <c r="BJ39" s="41"/>
      <c r="BK39" s="41"/>
      <c r="BL39" s="41"/>
      <c r="BM39" s="41"/>
      <c r="BN39" s="41"/>
      <c r="BO39" s="41"/>
      <c r="BP39" s="41"/>
      <c r="BQ39" s="41"/>
      <c r="BR39" s="41"/>
    </row>
    <row r="40" spans="1:70" ht="13" x14ac:dyDescent="0.3">
      <c r="A40" s="19" t="s">
        <v>79</v>
      </c>
      <c r="B40" s="3" t="str">
        <f t="shared" si="0"/>
        <v>Southern Virginia</v>
      </c>
      <c r="C40" s="9"/>
      <c r="D40" s="23" t="s">
        <v>16</v>
      </c>
      <c r="E40" s="26" t="s">
        <v>17</v>
      </c>
      <c r="F40" s="3"/>
      <c r="G40" s="182">
        <v>47.956557850322</v>
      </c>
      <c r="H40" s="183">
        <v>75.007455029979994</v>
      </c>
      <c r="I40" s="183">
        <v>80.782214079502495</v>
      </c>
      <c r="J40" s="183">
        <v>76.490755052187396</v>
      </c>
      <c r="K40" s="183">
        <v>69.912380635132095</v>
      </c>
      <c r="L40" s="184">
        <v>70.029872529424793</v>
      </c>
      <c r="M40" s="185"/>
      <c r="N40" s="186">
        <v>77.376333555407498</v>
      </c>
      <c r="O40" s="187">
        <v>81.2343570952698</v>
      </c>
      <c r="P40" s="188">
        <v>79.305345325338607</v>
      </c>
      <c r="Q40" s="185"/>
      <c r="R40" s="189">
        <v>72.680007613971597</v>
      </c>
      <c r="S40" s="168"/>
      <c r="T40" s="160">
        <v>7.0115666197412603</v>
      </c>
      <c r="U40" s="161">
        <v>14.447472587527599</v>
      </c>
      <c r="V40" s="161">
        <v>16.787541812686001</v>
      </c>
      <c r="W40" s="161">
        <v>5.5264457880465701</v>
      </c>
      <c r="X40" s="161">
        <v>2.5332533564276001</v>
      </c>
      <c r="Y40" s="162">
        <v>9.35559879764177</v>
      </c>
      <c r="Z40" s="163"/>
      <c r="AA40" s="164">
        <v>-11.177572689338</v>
      </c>
      <c r="AB40" s="165">
        <v>-5.4036846415598498</v>
      </c>
      <c r="AC40" s="166">
        <v>-8.3113017743685607</v>
      </c>
      <c r="AD40" s="163"/>
      <c r="AE40" s="167">
        <v>3.1587610149087002</v>
      </c>
      <c r="AF40" s="40"/>
      <c r="AG40" s="182">
        <v>44.501449033977302</v>
      </c>
      <c r="AH40" s="183">
        <v>66.150188763046799</v>
      </c>
      <c r="AI40" s="183">
        <v>73.865230401954193</v>
      </c>
      <c r="AJ40" s="183">
        <v>71.230547412835804</v>
      </c>
      <c r="AK40" s="183">
        <v>65.1918904063957</v>
      </c>
      <c r="AL40" s="184">
        <v>64.187861203642001</v>
      </c>
      <c r="AM40" s="185"/>
      <c r="AN40" s="186">
        <v>76.978646457916895</v>
      </c>
      <c r="AO40" s="187">
        <v>79.156542305129904</v>
      </c>
      <c r="AP40" s="188">
        <v>78.067594381523406</v>
      </c>
      <c r="AQ40" s="185"/>
      <c r="AR40" s="189">
        <v>68.153499254465203</v>
      </c>
      <c r="AS40" s="168"/>
      <c r="AT40" s="160">
        <v>-12.5338967648487</v>
      </c>
      <c r="AU40" s="161">
        <v>1.16561379135969</v>
      </c>
      <c r="AV40" s="161">
        <v>5.3581787218543697</v>
      </c>
      <c r="AW40" s="161">
        <v>0.94032096933059595</v>
      </c>
      <c r="AX40" s="161">
        <v>1.3283027003365799</v>
      </c>
      <c r="AY40" s="162">
        <v>-0.105885776068936</v>
      </c>
      <c r="AZ40" s="163"/>
      <c r="BA40" s="164">
        <v>2.8940730309491798</v>
      </c>
      <c r="BB40" s="165">
        <v>1.08549739394739</v>
      </c>
      <c r="BC40" s="166">
        <v>1.9691562222777499</v>
      </c>
      <c r="BD40" s="163"/>
      <c r="BE40" s="167">
        <v>0.56386715795150399</v>
      </c>
      <c r="BF40" s="40"/>
    </row>
    <row r="41" spans="1:70" x14ac:dyDescent="0.25">
      <c r="A41" s="20" t="s">
        <v>80</v>
      </c>
      <c r="B41" s="3" t="str">
        <f t="shared" si="0"/>
        <v>Southwest Virginia - Blue Ridge Highlands</v>
      </c>
      <c r="C41" s="10"/>
      <c r="D41" s="24" t="s">
        <v>16</v>
      </c>
      <c r="E41" s="27" t="s">
        <v>17</v>
      </c>
      <c r="F41" s="3"/>
      <c r="G41" s="190">
        <v>49.459094421088501</v>
      </c>
      <c r="H41" s="185">
        <v>58.770103397341202</v>
      </c>
      <c r="I41" s="185">
        <v>62.697904783547301</v>
      </c>
      <c r="J41" s="185">
        <v>65.315528917168507</v>
      </c>
      <c r="K41" s="185">
        <v>70.480374957391206</v>
      </c>
      <c r="L41" s="191">
        <v>61.344601295307299</v>
      </c>
      <c r="M41" s="185"/>
      <c r="N41" s="192">
        <v>92.083098511532697</v>
      </c>
      <c r="O41" s="193">
        <v>91.6746528803545</v>
      </c>
      <c r="P41" s="194">
        <v>91.878875695943606</v>
      </c>
      <c r="Q41" s="185"/>
      <c r="R41" s="195">
        <v>70.068679695489095</v>
      </c>
      <c r="S41" s="168"/>
      <c r="T41" s="169">
        <v>8.2704254138420694</v>
      </c>
      <c r="U41" s="163">
        <v>7.3208022024859396</v>
      </c>
      <c r="V41" s="163">
        <v>4.2555723158586396</v>
      </c>
      <c r="W41" s="163">
        <v>2.75484926154494</v>
      </c>
      <c r="X41" s="163">
        <v>5.9744890196656604</v>
      </c>
      <c r="Y41" s="170">
        <v>5.5292098040026199</v>
      </c>
      <c r="Z41" s="163"/>
      <c r="AA41" s="171">
        <v>-12.752349141502499</v>
      </c>
      <c r="AB41" s="172">
        <v>1.2577268176262699</v>
      </c>
      <c r="AC41" s="173">
        <v>-6.2834206356669204</v>
      </c>
      <c r="AD41" s="163"/>
      <c r="AE41" s="174">
        <v>0.77052014883672904</v>
      </c>
      <c r="AF41" s="40"/>
      <c r="AG41" s="190">
        <v>54.240805590273801</v>
      </c>
      <c r="AH41" s="185">
        <v>56.9495159640949</v>
      </c>
      <c r="AI41" s="185">
        <v>63.398474321099798</v>
      </c>
      <c r="AJ41" s="185">
        <v>66.109827292353103</v>
      </c>
      <c r="AK41" s="185">
        <v>70.578220656743497</v>
      </c>
      <c r="AL41" s="191">
        <v>62.255368764913001</v>
      </c>
      <c r="AM41" s="185"/>
      <c r="AN41" s="192">
        <v>103.755645949323</v>
      </c>
      <c r="AO41" s="193">
        <v>103.72061782751901</v>
      </c>
      <c r="AP41" s="194">
        <v>103.73813188842099</v>
      </c>
      <c r="AQ41" s="185"/>
      <c r="AR41" s="195">
        <v>74.107586800201204</v>
      </c>
      <c r="AS41" s="168"/>
      <c r="AT41" s="169">
        <v>22.3179156684585</v>
      </c>
      <c r="AU41" s="163">
        <v>4.1893976784012503</v>
      </c>
      <c r="AV41" s="163">
        <v>7.1291139939717798</v>
      </c>
      <c r="AW41" s="163">
        <v>6.85287119559578</v>
      </c>
      <c r="AX41" s="163">
        <v>9.8213325186498608</v>
      </c>
      <c r="AY41" s="170">
        <v>9.4813205334741095</v>
      </c>
      <c r="AZ41" s="163"/>
      <c r="BA41" s="171">
        <v>8.1379377230078997</v>
      </c>
      <c r="BB41" s="172">
        <v>12.6115066201346</v>
      </c>
      <c r="BC41" s="173">
        <v>10.329015430939601</v>
      </c>
      <c r="BD41" s="163"/>
      <c r="BE41" s="174">
        <v>9.81878976851063</v>
      </c>
      <c r="BF41" s="40"/>
    </row>
    <row r="42" spans="1:70" x14ac:dyDescent="0.25">
      <c r="A42" s="21" t="s">
        <v>81</v>
      </c>
      <c r="B42" s="3" t="str">
        <f t="shared" si="0"/>
        <v>Southwest Virginia - Heart of Appalachia</v>
      </c>
      <c r="C42" s="3"/>
      <c r="D42" s="24" t="s">
        <v>16</v>
      </c>
      <c r="E42" s="27" t="s">
        <v>17</v>
      </c>
      <c r="F42" s="3"/>
      <c r="G42" s="190">
        <v>38.624547803617503</v>
      </c>
      <c r="H42" s="185">
        <v>49.671821705426296</v>
      </c>
      <c r="I42" s="185">
        <v>52.709780361757097</v>
      </c>
      <c r="J42" s="185">
        <v>50.2305813953488</v>
      </c>
      <c r="K42" s="185">
        <v>49.953385012919803</v>
      </c>
      <c r="L42" s="191">
        <v>48.2380232558139</v>
      </c>
      <c r="M42" s="185"/>
      <c r="N42" s="192">
        <v>56.822164082687301</v>
      </c>
      <c r="O42" s="193">
        <v>52.6160077519379</v>
      </c>
      <c r="P42" s="194">
        <v>54.719085917312597</v>
      </c>
      <c r="Q42" s="185"/>
      <c r="R42" s="195">
        <v>50.089755444813498</v>
      </c>
      <c r="S42" s="168"/>
      <c r="T42" s="169">
        <v>29.0756566655059</v>
      </c>
      <c r="U42" s="163">
        <v>18.665096029212201</v>
      </c>
      <c r="V42" s="163">
        <v>22.061804653517299</v>
      </c>
      <c r="W42" s="163">
        <v>9.4311677465960706</v>
      </c>
      <c r="X42" s="163">
        <v>19.969573141207</v>
      </c>
      <c r="Y42" s="170">
        <v>19.1029588908793</v>
      </c>
      <c r="Z42" s="163"/>
      <c r="AA42" s="171">
        <v>6.9641931862802302</v>
      </c>
      <c r="AB42" s="172">
        <v>15.796583663285301</v>
      </c>
      <c r="AC42" s="173">
        <v>11.0360800116456</v>
      </c>
      <c r="AD42" s="163"/>
      <c r="AE42" s="174">
        <v>16.462083862513701</v>
      </c>
      <c r="AF42" s="40"/>
      <c r="AG42" s="190">
        <v>36.799589793281598</v>
      </c>
      <c r="AH42" s="185">
        <v>48.877256136950898</v>
      </c>
      <c r="AI42" s="185">
        <v>53.082782622739003</v>
      </c>
      <c r="AJ42" s="185">
        <v>52.121912144702797</v>
      </c>
      <c r="AK42" s="185">
        <v>47.805615310077499</v>
      </c>
      <c r="AL42" s="191">
        <v>47.737431201550301</v>
      </c>
      <c r="AM42" s="185"/>
      <c r="AN42" s="192">
        <v>54.732393410852701</v>
      </c>
      <c r="AO42" s="193">
        <v>53.501170865633</v>
      </c>
      <c r="AP42" s="194">
        <v>54.116782138242797</v>
      </c>
      <c r="AQ42" s="185"/>
      <c r="AR42" s="195">
        <v>49.560102897748202</v>
      </c>
      <c r="AS42" s="168"/>
      <c r="AT42" s="169">
        <v>11.6369934728069</v>
      </c>
      <c r="AU42" s="163">
        <v>9.2969753985357695</v>
      </c>
      <c r="AV42" s="163">
        <v>9.6276825277559102</v>
      </c>
      <c r="AW42" s="163">
        <v>10.1217129967206</v>
      </c>
      <c r="AX42" s="163">
        <v>11.5080292031844</v>
      </c>
      <c r="AY42" s="170">
        <v>10.346299476925401</v>
      </c>
      <c r="AZ42" s="163"/>
      <c r="BA42" s="171">
        <v>11.687873334608</v>
      </c>
      <c r="BB42" s="172">
        <v>12.278038714319999</v>
      </c>
      <c r="BC42" s="173">
        <v>11.978821840613</v>
      </c>
      <c r="BD42" s="163"/>
      <c r="BE42" s="174">
        <v>10.8504875573728</v>
      </c>
      <c r="BF42" s="40"/>
    </row>
    <row r="43" spans="1:70" x14ac:dyDescent="0.25">
      <c r="A43" s="22" t="s">
        <v>82</v>
      </c>
      <c r="B43" s="3" t="str">
        <f t="shared" si="0"/>
        <v>Virginia Mountains</v>
      </c>
      <c r="C43" s="3"/>
      <c r="D43" s="25" t="s">
        <v>16</v>
      </c>
      <c r="E43" s="28" t="s">
        <v>17</v>
      </c>
      <c r="F43" s="3"/>
      <c r="G43" s="190">
        <v>51.1488926862611</v>
      </c>
      <c r="H43" s="185">
        <v>65.920941900204994</v>
      </c>
      <c r="I43" s="185">
        <v>76.941380724538604</v>
      </c>
      <c r="J43" s="185">
        <v>84.814144907723801</v>
      </c>
      <c r="K43" s="185">
        <v>85.7750061517429</v>
      </c>
      <c r="L43" s="191">
        <v>72.920073274094307</v>
      </c>
      <c r="M43" s="185"/>
      <c r="N43" s="192">
        <v>104.04812713602099</v>
      </c>
      <c r="O43" s="193">
        <v>98.854758714969194</v>
      </c>
      <c r="P43" s="194">
        <v>101.451442925495</v>
      </c>
      <c r="Q43" s="185"/>
      <c r="R43" s="195">
        <v>81.071893174494605</v>
      </c>
      <c r="S43" s="168"/>
      <c r="T43" s="169">
        <v>17.471975603281798</v>
      </c>
      <c r="U43" s="163">
        <v>17.3048787490664</v>
      </c>
      <c r="V43" s="163">
        <v>7.7654720194497999</v>
      </c>
      <c r="W43" s="163">
        <v>10.075147767973499</v>
      </c>
      <c r="X43" s="163">
        <v>15.2294469723362</v>
      </c>
      <c r="Y43" s="170">
        <v>13.010840477751501</v>
      </c>
      <c r="Z43" s="163"/>
      <c r="AA43" s="171">
        <v>7.1297200406619803</v>
      </c>
      <c r="AB43" s="172">
        <v>9.3344007147374199</v>
      </c>
      <c r="AC43" s="173">
        <v>8.1926285772199297</v>
      </c>
      <c r="AD43" s="163"/>
      <c r="AE43" s="174">
        <v>11.239640212810601</v>
      </c>
      <c r="AF43" s="40"/>
      <c r="AG43" s="190">
        <v>47.533055365686899</v>
      </c>
      <c r="AH43" s="185">
        <v>67.023506151742893</v>
      </c>
      <c r="AI43" s="185">
        <v>76.426879357484594</v>
      </c>
      <c r="AJ43" s="185">
        <v>75.290718386876193</v>
      </c>
      <c r="AK43" s="185">
        <v>71.153577922077901</v>
      </c>
      <c r="AL43" s="191">
        <v>67.4855474367737</v>
      </c>
      <c r="AM43" s="185"/>
      <c r="AN43" s="192">
        <v>92.924271360218697</v>
      </c>
      <c r="AO43" s="193">
        <v>91.817704374572699</v>
      </c>
      <c r="AP43" s="194">
        <v>92.370987867395698</v>
      </c>
      <c r="AQ43" s="185"/>
      <c r="AR43" s="195">
        <v>74.595673274094295</v>
      </c>
      <c r="AS43" s="168"/>
      <c r="AT43" s="169">
        <v>-1.37455608199254</v>
      </c>
      <c r="AU43" s="163">
        <v>3.8875695406286002</v>
      </c>
      <c r="AV43" s="163">
        <v>5.6788167998981596</v>
      </c>
      <c r="AW43" s="163">
        <v>1.71347670559027</v>
      </c>
      <c r="AX43" s="163">
        <v>-4.0784154236809904</v>
      </c>
      <c r="AY43" s="170">
        <v>1.2590493739088899</v>
      </c>
      <c r="AZ43" s="163"/>
      <c r="BA43" s="171">
        <v>-1.1165410107778699</v>
      </c>
      <c r="BB43" s="172">
        <v>-2.45747606300701</v>
      </c>
      <c r="BC43" s="173">
        <v>-1.7875696547450299</v>
      </c>
      <c r="BD43" s="163"/>
      <c r="BE43" s="174">
        <v>0.15979294054859899</v>
      </c>
      <c r="BF43" s="40"/>
    </row>
    <row r="44" spans="1:70" x14ac:dyDescent="0.25">
      <c r="A44" s="48" t="s">
        <v>106</v>
      </c>
      <c r="B44" s="3" t="s">
        <v>112</v>
      </c>
      <c r="D44" s="25" t="s">
        <v>16</v>
      </c>
      <c r="E44" s="28" t="s">
        <v>17</v>
      </c>
      <c r="G44" s="190">
        <v>173.59346981262999</v>
      </c>
      <c r="H44" s="185">
        <v>247.28248091603001</v>
      </c>
      <c r="I44" s="185">
        <v>285.43974323386499</v>
      </c>
      <c r="J44" s="185">
        <v>243.78095072866</v>
      </c>
      <c r="K44" s="185">
        <v>195.37861901457299</v>
      </c>
      <c r="L44" s="191">
        <v>229.09505274115099</v>
      </c>
      <c r="M44" s="185"/>
      <c r="N44" s="192">
        <v>240.21907702984001</v>
      </c>
      <c r="O44" s="193">
        <v>271.05458015267101</v>
      </c>
      <c r="P44" s="194">
        <v>255.63682859125601</v>
      </c>
      <c r="Q44" s="185"/>
      <c r="R44" s="195">
        <v>236.678417269753</v>
      </c>
      <c r="S44" s="168"/>
      <c r="T44" s="169">
        <v>31.063752823658099</v>
      </c>
      <c r="U44" s="163">
        <v>33.8492806128721</v>
      </c>
      <c r="V44" s="163">
        <v>31.433510140161001</v>
      </c>
      <c r="W44" s="163">
        <v>16.011944705807601</v>
      </c>
      <c r="X44" s="163">
        <v>-2.79647007130208</v>
      </c>
      <c r="Y44" s="170">
        <v>21.1496081127185</v>
      </c>
      <c r="Z44" s="163"/>
      <c r="AA44" s="171">
        <v>-8.8750899806913104</v>
      </c>
      <c r="AB44" s="172">
        <v>-6.3611212064699103</v>
      </c>
      <c r="AC44" s="173">
        <v>-7.5593502257129703</v>
      </c>
      <c r="AD44" s="163"/>
      <c r="AE44" s="174">
        <v>10.554005803874</v>
      </c>
      <c r="AF44" s="43"/>
      <c r="AG44" s="190">
        <v>151.67771165856999</v>
      </c>
      <c r="AH44" s="185">
        <v>212.02776197085299</v>
      </c>
      <c r="AI44" s="185">
        <v>250.754573213046</v>
      </c>
      <c r="AJ44" s="185">
        <v>230.560191707147</v>
      </c>
      <c r="AK44" s="185">
        <v>207.68104875086701</v>
      </c>
      <c r="AL44" s="191">
        <v>210.540257460097</v>
      </c>
      <c r="AM44" s="185"/>
      <c r="AN44" s="192">
        <v>262.39802220680002</v>
      </c>
      <c r="AO44" s="193">
        <v>282.15114417071402</v>
      </c>
      <c r="AP44" s="194">
        <v>272.27458318875699</v>
      </c>
      <c r="AQ44" s="185"/>
      <c r="AR44" s="195">
        <v>228.178636239714</v>
      </c>
      <c r="AS44" s="168"/>
      <c r="AT44" s="169">
        <v>16.0147662110057</v>
      </c>
      <c r="AU44" s="163">
        <v>13.679891258379699</v>
      </c>
      <c r="AV44" s="163">
        <v>10.7337319339488</v>
      </c>
      <c r="AW44" s="163">
        <v>-1.13308738586578</v>
      </c>
      <c r="AX44" s="163">
        <v>-8.1231846340712792</v>
      </c>
      <c r="AY44" s="170">
        <v>4.9608369262577101</v>
      </c>
      <c r="AZ44" s="163"/>
      <c r="BA44" s="171">
        <v>-0.95735337619518501</v>
      </c>
      <c r="BB44" s="172">
        <v>-0.61107274931714795</v>
      </c>
      <c r="BC44" s="173">
        <v>-0.77823429143970901</v>
      </c>
      <c r="BD44" s="163"/>
      <c r="BE44" s="174">
        <v>2.93107432715495</v>
      </c>
    </row>
    <row r="45" spans="1:70" x14ac:dyDescent="0.25">
      <c r="A45" s="48" t="s">
        <v>107</v>
      </c>
      <c r="B45" s="3" t="s">
        <v>113</v>
      </c>
      <c r="D45" s="25" t="s">
        <v>16</v>
      </c>
      <c r="E45" s="28" t="s">
        <v>17</v>
      </c>
      <c r="G45" s="190">
        <v>99.903232157804695</v>
      </c>
      <c r="H45" s="185">
        <v>157.451173344979</v>
      </c>
      <c r="I45" s="185">
        <v>188.34832004949499</v>
      </c>
      <c r="J45" s="185">
        <v>183.28278087127401</v>
      </c>
      <c r="K45" s="185">
        <v>156.612731921375</v>
      </c>
      <c r="L45" s="191">
        <v>157.119290016147</v>
      </c>
      <c r="M45" s="185"/>
      <c r="N45" s="192">
        <v>152.75755022847599</v>
      </c>
      <c r="O45" s="193">
        <v>159.32762457387301</v>
      </c>
      <c r="P45" s="194">
        <v>156.04258740117501</v>
      </c>
      <c r="Q45" s="185"/>
      <c r="R45" s="195">
        <v>156.81104106317801</v>
      </c>
      <c r="S45" s="168"/>
      <c r="T45" s="169">
        <v>10.798303558604101</v>
      </c>
      <c r="U45" s="163">
        <v>10.379979994292601</v>
      </c>
      <c r="V45" s="163">
        <v>10.5735668117989</v>
      </c>
      <c r="W45" s="163">
        <v>8.1829825237939406</v>
      </c>
      <c r="X45" s="163">
        <v>15.5011002828592</v>
      </c>
      <c r="Y45" s="170">
        <v>10.9323679800517</v>
      </c>
      <c r="Z45" s="163"/>
      <c r="AA45" s="171">
        <v>8.5533438844670293</v>
      </c>
      <c r="AB45" s="172">
        <v>9.0110730905846008</v>
      </c>
      <c r="AC45" s="173">
        <v>8.78654527578135</v>
      </c>
      <c r="AD45" s="163"/>
      <c r="AE45" s="174">
        <v>10.313174580550101</v>
      </c>
      <c r="AF45" s="43"/>
      <c r="AG45" s="190">
        <v>93.813757324307602</v>
      </c>
      <c r="AH45" s="185">
        <v>144.90898815372799</v>
      </c>
      <c r="AI45" s="185">
        <v>175.88599546893701</v>
      </c>
      <c r="AJ45" s="185">
        <v>170.741842723004</v>
      </c>
      <c r="AK45" s="185">
        <v>145.87625980637199</v>
      </c>
      <c r="AL45" s="191">
        <v>146.245303554891</v>
      </c>
      <c r="AM45" s="185"/>
      <c r="AN45" s="192">
        <v>153.633733739375</v>
      </c>
      <c r="AO45" s="193">
        <v>154.27307967819601</v>
      </c>
      <c r="AP45" s="194">
        <v>153.953406708785</v>
      </c>
      <c r="AQ45" s="185"/>
      <c r="AR45" s="195">
        <v>148.44872898874399</v>
      </c>
      <c r="AS45" s="168"/>
      <c r="AT45" s="169">
        <v>-2.37826975825987</v>
      </c>
      <c r="AU45" s="163">
        <v>-3.94747942762449</v>
      </c>
      <c r="AV45" s="163">
        <v>-2.6342795802632</v>
      </c>
      <c r="AW45" s="163">
        <v>-4.7879593802948701</v>
      </c>
      <c r="AX45" s="163">
        <v>-5.0940091311701901</v>
      </c>
      <c r="AY45" s="170">
        <v>-3.8710702937100101</v>
      </c>
      <c r="AZ45" s="163"/>
      <c r="BA45" s="171">
        <v>6.0637970814731303E-2</v>
      </c>
      <c r="BB45" s="172">
        <v>-0.84714503302597799</v>
      </c>
      <c r="BC45" s="173">
        <v>-0.39626428371875999</v>
      </c>
      <c r="BD45" s="163"/>
      <c r="BE45" s="174">
        <v>-2.8664600276958399</v>
      </c>
    </row>
    <row r="46" spans="1:70" x14ac:dyDescent="0.25">
      <c r="A46" s="48" t="s">
        <v>108</v>
      </c>
      <c r="B46" s="3" t="s">
        <v>114</v>
      </c>
      <c r="D46" s="25" t="s">
        <v>16</v>
      </c>
      <c r="E46" s="28" t="s">
        <v>17</v>
      </c>
      <c r="G46" s="190">
        <v>76.212905389363698</v>
      </c>
      <c r="H46" s="185">
        <v>112.011804665242</v>
      </c>
      <c r="I46" s="185">
        <v>132.239804131054</v>
      </c>
      <c r="J46" s="185">
        <v>127.990190230294</v>
      </c>
      <c r="K46" s="185">
        <v>111.074124821937</v>
      </c>
      <c r="L46" s="191">
        <v>111.905765847578</v>
      </c>
      <c r="M46" s="185"/>
      <c r="N46" s="192">
        <v>121.27465337132</v>
      </c>
      <c r="O46" s="193">
        <v>125.60923700142401</v>
      </c>
      <c r="P46" s="194">
        <v>123.441945186372</v>
      </c>
      <c r="Q46" s="185"/>
      <c r="R46" s="195">
        <v>115.201817087233</v>
      </c>
      <c r="S46" s="168"/>
      <c r="T46" s="169">
        <v>3.4353446512753401</v>
      </c>
      <c r="U46" s="163">
        <v>6.7295234278137599</v>
      </c>
      <c r="V46" s="163">
        <v>6.2209728264540196</v>
      </c>
      <c r="W46" s="163">
        <v>4.6048069026406404</v>
      </c>
      <c r="X46" s="163">
        <v>4.4362077257367396</v>
      </c>
      <c r="Y46" s="170">
        <v>5.2066679451368998</v>
      </c>
      <c r="Z46" s="163"/>
      <c r="AA46" s="171">
        <v>-1.98201728088452</v>
      </c>
      <c r="AB46" s="172">
        <v>-1.3651350659188899</v>
      </c>
      <c r="AC46" s="173">
        <v>-1.66912812585598</v>
      </c>
      <c r="AD46" s="163"/>
      <c r="AE46" s="174">
        <v>3.0016473450663201</v>
      </c>
      <c r="AF46" s="43"/>
      <c r="AG46" s="190">
        <v>72.512305095560293</v>
      </c>
      <c r="AH46" s="185">
        <v>105.499853172483</v>
      </c>
      <c r="AI46" s="185">
        <v>125.166102356362</v>
      </c>
      <c r="AJ46" s="185">
        <v>123.323959075261</v>
      </c>
      <c r="AK46" s="185">
        <v>107.90007389601099</v>
      </c>
      <c r="AL46" s="191">
        <v>106.88045871913501</v>
      </c>
      <c r="AM46" s="185"/>
      <c r="AN46" s="192">
        <v>122.240377715455</v>
      </c>
      <c r="AO46" s="193">
        <v>121.045607045346</v>
      </c>
      <c r="AP46" s="194">
        <v>121.642992380401</v>
      </c>
      <c r="AQ46" s="185"/>
      <c r="AR46" s="195">
        <v>111.09832547949701</v>
      </c>
      <c r="AS46" s="168"/>
      <c r="AT46" s="169">
        <v>-7.0045111227636303</v>
      </c>
      <c r="AU46" s="163">
        <v>-6.0199694390276397</v>
      </c>
      <c r="AV46" s="163">
        <v>-4.90182851915573</v>
      </c>
      <c r="AW46" s="163">
        <v>-5.5104399595508102</v>
      </c>
      <c r="AX46" s="163">
        <v>-7.5129791371217802</v>
      </c>
      <c r="AY46" s="170">
        <v>-6.0854875750336603</v>
      </c>
      <c r="AZ46" s="163"/>
      <c r="BA46" s="171">
        <v>-3.14648715194611</v>
      </c>
      <c r="BB46" s="172">
        <v>-5.97767869764479</v>
      </c>
      <c r="BC46" s="173">
        <v>-4.5761290118468203</v>
      </c>
      <c r="BD46" s="163"/>
      <c r="BE46" s="174">
        <v>-5.6184692227046096</v>
      </c>
    </row>
    <row r="47" spans="1:70" x14ac:dyDescent="0.25">
      <c r="A47" s="48" t="s">
        <v>109</v>
      </c>
      <c r="B47" s="3" t="s">
        <v>115</v>
      </c>
      <c r="D47" s="25" t="s">
        <v>16</v>
      </c>
      <c r="E47" s="28" t="s">
        <v>17</v>
      </c>
      <c r="G47" s="190">
        <v>57.880616446593002</v>
      </c>
      <c r="H47" s="185">
        <v>78.0967335305577</v>
      </c>
      <c r="I47" s="185">
        <v>87.418590566899894</v>
      </c>
      <c r="J47" s="185">
        <v>88.139520648435393</v>
      </c>
      <c r="K47" s="185">
        <v>84.131272639691701</v>
      </c>
      <c r="L47" s="191">
        <v>79.131976009007403</v>
      </c>
      <c r="M47" s="185"/>
      <c r="N47" s="192">
        <v>106.917205924855</v>
      </c>
      <c r="O47" s="193">
        <v>109.218903420038</v>
      </c>
      <c r="P47" s="194">
        <v>108.068054672447</v>
      </c>
      <c r="Q47" s="185"/>
      <c r="R47" s="195">
        <v>87.392946525571702</v>
      </c>
      <c r="S47" s="168"/>
      <c r="T47" s="169">
        <v>2.04848302964513</v>
      </c>
      <c r="U47" s="163">
        <v>5.10134577048695</v>
      </c>
      <c r="V47" s="163">
        <v>3.8948746608371798</v>
      </c>
      <c r="W47" s="163">
        <v>1.45926942537888</v>
      </c>
      <c r="X47" s="163">
        <v>1.58442480143474</v>
      </c>
      <c r="Y47" s="170">
        <v>2.7919613768742302</v>
      </c>
      <c r="Z47" s="163"/>
      <c r="AA47" s="171">
        <v>-4.5165695011040903</v>
      </c>
      <c r="AB47" s="172">
        <v>-0.890016620085883</v>
      </c>
      <c r="AC47" s="173">
        <v>-2.71777906221689</v>
      </c>
      <c r="AD47" s="163"/>
      <c r="AE47" s="174">
        <v>0.75083012415771599</v>
      </c>
      <c r="AF47" s="43"/>
      <c r="AG47" s="190">
        <v>55.507679907160203</v>
      </c>
      <c r="AH47" s="185">
        <v>75.358514443081503</v>
      </c>
      <c r="AI47" s="185">
        <v>86.541353452630005</v>
      </c>
      <c r="AJ47" s="185">
        <v>87.455437561632607</v>
      </c>
      <c r="AK47" s="185">
        <v>83.992278963735501</v>
      </c>
      <c r="AL47" s="191">
        <v>77.770626386829306</v>
      </c>
      <c r="AM47" s="185"/>
      <c r="AN47" s="192">
        <v>106.452391444261</v>
      </c>
      <c r="AO47" s="193">
        <v>104.533434806407</v>
      </c>
      <c r="AP47" s="194">
        <v>105.492913125334</v>
      </c>
      <c r="AQ47" s="185"/>
      <c r="AR47" s="195">
        <v>85.689728252511799</v>
      </c>
      <c r="AS47" s="168"/>
      <c r="AT47" s="169">
        <v>-3.9831398335816299</v>
      </c>
      <c r="AU47" s="163">
        <v>-3.1598861555657298</v>
      </c>
      <c r="AV47" s="163">
        <v>-2.0780756189799701</v>
      </c>
      <c r="AW47" s="163">
        <v>-3.47713258225262</v>
      </c>
      <c r="AX47" s="163">
        <v>-3.0339509217314</v>
      </c>
      <c r="AY47" s="170">
        <v>-3.0888035986892701</v>
      </c>
      <c r="AZ47" s="163"/>
      <c r="BA47" s="171">
        <v>-3.4389045324131802</v>
      </c>
      <c r="BB47" s="172">
        <v>-6.21416203684013</v>
      </c>
      <c r="BC47" s="173">
        <v>-4.8341451653251104</v>
      </c>
      <c r="BD47" s="163"/>
      <c r="BE47" s="174">
        <v>-3.7153152180771798</v>
      </c>
    </row>
    <row r="48" spans="1:70" x14ac:dyDescent="0.25">
      <c r="A48" s="48" t="s">
        <v>110</v>
      </c>
      <c r="B48" s="3" t="s">
        <v>116</v>
      </c>
      <c r="D48" s="25" t="s">
        <v>16</v>
      </c>
      <c r="E48" s="28" t="s">
        <v>17</v>
      </c>
      <c r="G48" s="190">
        <v>43.823599029392902</v>
      </c>
      <c r="H48" s="185">
        <v>52.006413789945903</v>
      </c>
      <c r="I48" s="185">
        <v>54.445005951835903</v>
      </c>
      <c r="J48" s="185">
        <v>57.361556634007798</v>
      </c>
      <c r="K48" s="185">
        <v>57.988486839124697</v>
      </c>
      <c r="L48" s="191">
        <v>53.135277912299699</v>
      </c>
      <c r="M48" s="185"/>
      <c r="N48" s="192">
        <v>72.531224573007705</v>
      </c>
      <c r="O48" s="193">
        <v>74.818079101164301</v>
      </c>
      <c r="P48" s="194">
        <v>73.674651837086003</v>
      </c>
      <c r="Q48" s="185"/>
      <c r="R48" s="195">
        <v>59.0389754992284</v>
      </c>
      <c r="S48" s="168"/>
      <c r="T48" s="169">
        <v>5.3054330511705503</v>
      </c>
      <c r="U48" s="163">
        <v>4.1039613212961701</v>
      </c>
      <c r="V48" s="163">
        <v>1.6351544144557399</v>
      </c>
      <c r="W48" s="163">
        <v>1.0543857249363</v>
      </c>
      <c r="X48" s="163">
        <v>1.64533075808394</v>
      </c>
      <c r="Y48" s="170">
        <v>2.5921163952109301</v>
      </c>
      <c r="Z48" s="163"/>
      <c r="AA48" s="171">
        <v>-2.8246258834509899</v>
      </c>
      <c r="AB48" s="172">
        <v>2.59620645800968</v>
      </c>
      <c r="AC48" s="173">
        <v>-0.145704996795228</v>
      </c>
      <c r="AD48" s="163"/>
      <c r="AE48" s="174">
        <v>1.65457374901397</v>
      </c>
      <c r="AF48" s="43"/>
      <c r="AG48" s="190">
        <v>41.882839369105298</v>
      </c>
      <c r="AH48" s="185">
        <v>50.0521229740866</v>
      </c>
      <c r="AI48" s="185">
        <v>54.413054779782001</v>
      </c>
      <c r="AJ48" s="185">
        <v>56.211887418734499</v>
      </c>
      <c r="AK48" s="185">
        <v>55.831655840820098</v>
      </c>
      <c r="AL48" s="191">
        <v>51.680507194483198</v>
      </c>
      <c r="AM48" s="185"/>
      <c r="AN48" s="192">
        <v>70.387635817760398</v>
      </c>
      <c r="AO48" s="193">
        <v>69.601601844769903</v>
      </c>
      <c r="AP48" s="194">
        <v>69.9946188312651</v>
      </c>
      <c r="AQ48" s="185"/>
      <c r="AR48" s="195">
        <v>56.921007253347703</v>
      </c>
      <c r="AS48" s="168"/>
      <c r="AT48" s="169">
        <v>-0.12594339035629201</v>
      </c>
      <c r="AU48" s="163">
        <v>-0.81125767361312795</v>
      </c>
      <c r="AV48" s="163">
        <v>-0.10564630117163699</v>
      </c>
      <c r="AW48" s="163">
        <v>-0.81030564501242797</v>
      </c>
      <c r="AX48" s="163">
        <v>-1.14411084672781</v>
      </c>
      <c r="AY48" s="170">
        <v>-0.62162403827810697</v>
      </c>
      <c r="AZ48" s="163"/>
      <c r="BA48" s="171">
        <v>-0.774978151523527</v>
      </c>
      <c r="BB48" s="172">
        <v>-3.4028157086077702</v>
      </c>
      <c r="BC48" s="173">
        <v>-2.0991522442467301</v>
      </c>
      <c r="BD48" s="163"/>
      <c r="BE48" s="174">
        <v>-1.1331336512368499</v>
      </c>
    </row>
    <row r="49" spans="1:57" x14ac:dyDescent="0.25">
      <c r="A49" s="49" t="s">
        <v>111</v>
      </c>
      <c r="B49" s="3" t="s">
        <v>117</v>
      </c>
      <c r="D49" s="25" t="s">
        <v>16</v>
      </c>
      <c r="E49" s="28" t="s">
        <v>17</v>
      </c>
      <c r="G49" s="196">
        <v>30.675159285444099</v>
      </c>
      <c r="H49" s="197">
        <v>32.124861031101801</v>
      </c>
      <c r="I49" s="197">
        <v>33.524321384306504</v>
      </c>
      <c r="J49" s="197">
        <v>35.107274536673302</v>
      </c>
      <c r="K49" s="197">
        <v>37.388654011656499</v>
      </c>
      <c r="L49" s="198">
        <v>33.766498959708301</v>
      </c>
      <c r="M49" s="185"/>
      <c r="N49" s="199">
        <v>46.494446576971001</v>
      </c>
      <c r="O49" s="200">
        <v>48.6056781685852</v>
      </c>
      <c r="P49" s="201">
        <v>47.5500623727781</v>
      </c>
      <c r="Q49" s="185"/>
      <c r="R49" s="202">
        <v>37.712243851086299</v>
      </c>
      <c r="S49" s="168"/>
      <c r="T49" s="175">
        <v>8.0989099188485802</v>
      </c>
      <c r="U49" s="176">
        <v>3.0074865872588501</v>
      </c>
      <c r="V49" s="176">
        <v>1.7857913256881199</v>
      </c>
      <c r="W49" s="176">
        <v>2.7975694725579499</v>
      </c>
      <c r="X49" s="176">
        <v>4.68059317291904</v>
      </c>
      <c r="Y49" s="177">
        <v>3.98664108414129</v>
      </c>
      <c r="Z49" s="163"/>
      <c r="AA49" s="178">
        <v>-4.2315409170719001</v>
      </c>
      <c r="AB49" s="179">
        <v>-1.27077355061946</v>
      </c>
      <c r="AC49" s="180">
        <v>-2.7408244280009302</v>
      </c>
      <c r="AD49" s="163"/>
      <c r="AE49" s="181">
        <v>1.48835793513337</v>
      </c>
      <c r="AG49" s="196">
        <v>30.380122918303201</v>
      </c>
      <c r="AH49" s="197">
        <v>32.1373694851764</v>
      </c>
      <c r="AI49" s="197">
        <v>33.368968613802302</v>
      </c>
      <c r="AJ49" s="197">
        <v>34.1605386801373</v>
      </c>
      <c r="AK49" s="197">
        <v>35.370448365552299</v>
      </c>
      <c r="AL49" s="198">
        <v>33.083875464702899</v>
      </c>
      <c r="AM49" s="185"/>
      <c r="AN49" s="199">
        <v>45.50513196875</v>
      </c>
      <c r="AO49" s="200">
        <v>46.588286078488302</v>
      </c>
      <c r="AP49" s="201">
        <v>46.046709023619101</v>
      </c>
      <c r="AQ49" s="185"/>
      <c r="AR49" s="202">
        <v>36.7893272141064</v>
      </c>
      <c r="AS49" s="168"/>
      <c r="AT49" s="175">
        <v>2.41744181340363</v>
      </c>
      <c r="AU49" s="176">
        <v>1.31762147770404</v>
      </c>
      <c r="AV49" s="176">
        <v>1.3854352514252499</v>
      </c>
      <c r="AW49" s="176">
        <v>1.0921889222899299</v>
      </c>
      <c r="AX49" s="176">
        <v>2.7180298127778402</v>
      </c>
      <c r="AY49" s="177">
        <v>1.7840369214940599</v>
      </c>
      <c r="AZ49" s="163"/>
      <c r="BA49" s="178">
        <v>0.218227266194889</v>
      </c>
      <c r="BB49" s="179">
        <v>-0.67694098142063197</v>
      </c>
      <c r="BC49" s="180">
        <v>-0.23662864261741501</v>
      </c>
      <c r="BD49" s="163"/>
      <c r="BE49" s="181">
        <v>1.0590724824629201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5" sqref="G25"/>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50" t="str">
        <f>HYPERLINK("http://www.str.com/data-insights/resources/glossary", "For all STR definitions, please visit www.str.com/data-insights/resources/glossary")</f>
        <v>For all STR definitions, please visit www.str.com/data-insights/resources/glossary</v>
      </c>
      <c r="B5" s="250"/>
      <c r="C5" s="250"/>
      <c r="D5" s="250"/>
      <c r="E5" s="250"/>
      <c r="F5" s="25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50" t="str">
        <f>HYPERLINK("http://www.str.com/data-insights/resources/FAQ", "For all STR FAQs, please click here or visit http://www.str.com/data-insights/resources/FAQ")</f>
        <v>For all STR FAQs, please click here or visit http://www.str.com/data-insights/resources/FAQ</v>
      </c>
      <c r="B9" s="250"/>
      <c r="C9" s="250"/>
      <c r="D9" s="250"/>
      <c r="E9" s="250"/>
      <c r="F9" s="25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50" t="str">
        <f>HYPERLINK("http://www.str.com/contact", "For additional support, please contact your regional office")</f>
        <v>For additional support, please contact your regional office</v>
      </c>
      <c r="B12" s="250"/>
      <c r="C12" s="250"/>
      <c r="D12" s="250"/>
      <c r="E12" s="250"/>
      <c r="F12" s="250"/>
      <c r="G12" s="250"/>
      <c r="H12" s="250"/>
      <c r="I12" s="250"/>
      <c r="J12" s="25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49" t="str">
        <f>HYPERLINK("http://www.hotelnewsnow.com/", "For the latest in industry news, visit HotelNewsNow.com.")</f>
        <v>For the latest in industry news, visit HotelNewsNow.com.</v>
      </c>
      <c r="B14" s="249"/>
      <c r="C14" s="249"/>
      <c r="D14" s="249"/>
      <c r="E14" s="249"/>
      <c r="F14" s="249"/>
      <c r="G14" s="249"/>
      <c r="H14" s="249"/>
      <c r="I14" s="24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49" t="str">
        <f>HYPERLINK("http://www.hoteldataconference.com/", "To learn more about the Hotel Data Conference, visit HotelDataConference.com.")</f>
        <v>To learn more about the Hotel Data Conference, visit HotelDataConference.com.</v>
      </c>
      <c r="B15" s="249"/>
      <c r="C15" s="249"/>
      <c r="D15" s="249"/>
      <c r="E15" s="249"/>
      <c r="F15" s="249"/>
      <c r="G15" s="249"/>
      <c r="H15" s="249"/>
      <c r="I15" s="24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91</v>
      </c>
    </row>
    <row r="2" spans="1:1" ht="13" x14ac:dyDescent="0.3">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85F6A26C-6F2E-4F05-A9E2-DEF9E79C83B6}"/>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2025-05-08T18:31:17Z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