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filterPrivacy="1" codeName="ThisWorkbook"/>
  <xr:revisionPtr revIDLastSave="85" documentId="8_{6138C8D1-ACA6-478E-93C7-834C08083375}" xr6:coauthVersionLast="47" xr6:coauthVersionMax="47" xr10:uidLastSave="{B0D3225E-D175-482B-A06F-6EC36FF55400}"/>
  <workbookProtection workbookAlgorithmName="SHA-512" workbookHashValue="PfYDIBGtZgi1XRB24m7sypDdT1W5qgvA+C//A2p4KZaYgwMkc77t6T0WaYG0NwH9QXfoXVAR5IGyvAZajc2ogw==" workbookSaltValue="SCksl5cSQGgHlBgGJhDIsw=="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VA Shenandoah Valley Regional" sheetId="36" r:id="rId12"/>
    <sheet name="Virginia South Central" sheetId="37" r:id="rId13"/>
    <sheet name="Richmond-Petersburg, VA" sheetId="33" r:id="rId14"/>
    <sheet name="Bristol &amp; Kingsport TN&amp;VA, MSA" sheetId="34" r:id="rId15"/>
    <sheet name="Virginia Tourism Regions" sheetId="35" r:id="rId16"/>
  </sheets>
  <definedNames>
    <definedName name="_xlnm.Print_Area" localSheetId="0">'Current Week View'!$A$1:$AG$147</definedName>
    <definedName name="_xlnm.Print_Area" localSheetId="6">Help!$A$1:$O$31</definedName>
    <definedName name="_xlnm.Print_Area" localSheetId="1">'Rolling-28 Day View'!$A$1:$AG$147</definedName>
    <definedName name="_xlnm.Print_Area" localSheetId="2">'Translation Table'!$A$1:$X$43</definedName>
    <definedName name="_xlnm.Print_Titles" localSheetId="0">'Current Week View'!$A:$A,'Current Week View'!$1:$3</definedName>
    <definedName name="_xlnm.Print_Titles" localSheetId="1">'Rolling-28 Day View'!$A:$A,'Rolling-28 Day View'!$1:$3</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138" i="28" l="1"/>
  <c r="AF138" i="28"/>
  <c r="AE138" i="28"/>
  <c r="AD138" i="28"/>
  <c r="AC138" i="28"/>
  <c r="AB138" i="28"/>
  <c r="AA138" i="28"/>
  <c r="Z138" i="28"/>
  <c r="Y138" i="28"/>
  <c r="X138" i="28"/>
  <c r="V138" i="28"/>
  <c r="U138" i="28"/>
  <c r="T138" i="28"/>
  <c r="S138" i="28"/>
  <c r="R138" i="28"/>
  <c r="Q138" i="28"/>
  <c r="P138" i="28"/>
  <c r="O138" i="28"/>
  <c r="N138" i="28"/>
  <c r="M138" i="28"/>
  <c r="K138" i="28"/>
  <c r="J138" i="28"/>
  <c r="I138" i="28"/>
  <c r="H138" i="28"/>
  <c r="G138" i="28"/>
  <c r="F138" i="28"/>
  <c r="E138" i="28"/>
  <c r="D138" i="28"/>
  <c r="C138" i="28"/>
  <c r="B138" i="28"/>
  <c r="AG137" i="28"/>
  <c r="AF137" i="28"/>
  <c r="AE137" i="28"/>
  <c r="AD137" i="28"/>
  <c r="AC137" i="28"/>
  <c r="AB137" i="28"/>
  <c r="AA137" i="28"/>
  <c r="Z137" i="28"/>
  <c r="Y137" i="28"/>
  <c r="X137" i="28"/>
  <c r="V137" i="28"/>
  <c r="U137" i="28"/>
  <c r="T137" i="28"/>
  <c r="S137" i="28"/>
  <c r="R137" i="28"/>
  <c r="Q137" i="28"/>
  <c r="P137" i="28"/>
  <c r="O137" i="28"/>
  <c r="N137" i="28"/>
  <c r="M137" i="28"/>
  <c r="K137" i="28"/>
  <c r="J137" i="28"/>
  <c r="I137" i="28"/>
  <c r="H137" i="28"/>
  <c r="G137" i="28"/>
  <c r="F137" i="28"/>
  <c r="E137" i="28"/>
  <c r="D137" i="28"/>
  <c r="C137" i="28"/>
  <c r="B137" i="28"/>
  <c r="AG105" i="28"/>
  <c r="AF105" i="28"/>
  <c r="AE105" i="28"/>
  <c r="AD105" i="28"/>
  <c r="AC105" i="28"/>
  <c r="AB105" i="28"/>
  <c r="AA105" i="28"/>
  <c r="Z105" i="28"/>
  <c r="Y105" i="28"/>
  <c r="X105" i="28"/>
  <c r="V105" i="28"/>
  <c r="U105" i="28"/>
  <c r="T105" i="28"/>
  <c r="S105" i="28"/>
  <c r="R105" i="28"/>
  <c r="Q105" i="28"/>
  <c r="P105" i="28"/>
  <c r="O105" i="28"/>
  <c r="N105" i="28"/>
  <c r="M105" i="28"/>
  <c r="K105" i="28"/>
  <c r="J105" i="28"/>
  <c r="I105" i="28"/>
  <c r="H105" i="28"/>
  <c r="G105" i="28"/>
  <c r="F105" i="28"/>
  <c r="E105" i="28"/>
  <c r="D105" i="28"/>
  <c r="C105" i="28"/>
  <c r="B105" i="28"/>
  <c r="AG104" i="28"/>
  <c r="AF104" i="28"/>
  <c r="AE104" i="28"/>
  <c r="AD104" i="28"/>
  <c r="AC104" i="28"/>
  <c r="AB104" i="28"/>
  <c r="AA104" i="28"/>
  <c r="Z104" i="28"/>
  <c r="Y104" i="28"/>
  <c r="X104" i="28"/>
  <c r="V104" i="28"/>
  <c r="U104" i="28"/>
  <c r="T104" i="28"/>
  <c r="S104" i="28"/>
  <c r="R104" i="28"/>
  <c r="Q104" i="28"/>
  <c r="P104" i="28"/>
  <c r="O104" i="28"/>
  <c r="N104" i="28"/>
  <c r="M104" i="28"/>
  <c r="K104" i="28"/>
  <c r="J104" i="28"/>
  <c r="I104" i="28"/>
  <c r="H104" i="28"/>
  <c r="G104" i="28"/>
  <c r="F104" i="28"/>
  <c r="E104" i="28"/>
  <c r="D104" i="28"/>
  <c r="C104" i="28"/>
  <c r="B104" i="28"/>
  <c r="AG123" i="28"/>
  <c r="AF123" i="28"/>
  <c r="AE123" i="28"/>
  <c r="AD123" i="28"/>
  <c r="AC123" i="28"/>
  <c r="AB123" i="28"/>
  <c r="AA123" i="28"/>
  <c r="Z123" i="28"/>
  <c r="Y123" i="28"/>
  <c r="X123" i="28"/>
  <c r="V123" i="28"/>
  <c r="U123" i="28"/>
  <c r="T123" i="28"/>
  <c r="S123" i="28"/>
  <c r="R123" i="28"/>
  <c r="Q123" i="28"/>
  <c r="P123" i="28"/>
  <c r="O123" i="28"/>
  <c r="N123" i="28"/>
  <c r="M123" i="28"/>
  <c r="K123" i="28"/>
  <c r="J123" i="28"/>
  <c r="I123" i="28"/>
  <c r="H123" i="28"/>
  <c r="G123" i="28"/>
  <c r="C123" i="28"/>
  <c r="D123" i="28"/>
  <c r="E123" i="28"/>
  <c r="F123" i="28"/>
  <c r="B123" i="28"/>
  <c r="K122" i="28"/>
  <c r="J122" i="28"/>
  <c r="I122" i="28"/>
  <c r="H122" i="28"/>
  <c r="G122" i="28"/>
  <c r="C122" i="28"/>
  <c r="D122" i="28"/>
  <c r="E122" i="28"/>
  <c r="F122" i="28"/>
  <c r="B122" i="28"/>
  <c r="AG122" i="28"/>
  <c r="AF122" i="28"/>
  <c r="AE122" i="28"/>
  <c r="AD122" i="28"/>
  <c r="AC122" i="28"/>
  <c r="AB122" i="28"/>
  <c r="AA122" i="28"/>
  <c r="Z122" i="28"/>
  <c r="Y122" i="28"/>
  <c r="X122" i="28"/>
  <c r="V122" i="28"/>
  <c r="U122" i="28"/>
  <c r="T122" i="28"/>
  <c r="S122" i="28"/>
  <c r="R122" i="28"/>
  <c r="Q122" i="28"/>
  <c r="P122" i="28"/>
  <c r="O122" i="28"/>
  <c r="N122" i="28"/>
  <c r="M122" i="28"/>
  <c r="AG123" i="22"/>
  <c r="AF123" i="22"/>
  <c r="AE123" i="22"/>
  <c r="AD123" i="22"/>
  <c r="AC123" i="22"/>
  <c r="AB123" i="22"/>
  <c r="AA123" i="22"/>
  <c r="Z123" i="22"/>
  <c r="Y123" i="22"/>
  <c r="X123" i="22"/>
  <c r="AG122" i="22"/>
  <c r="AF122" i="22"/>
  <c r="AE122" i="22"/>
  <c r="AD122" i="22"/>
  <c r="AC122" i="22"/>
  <c r="AB122" i="22"/>
  <c r="AA122" i="22"/>
  <c r="Z122" i="22"/>
  <c r="Y122" i="22"/>
  <c r="X122" i="22"/>
  <c r="AG105" i="22"/>
  <c r="AF105" i="22"/>
  <c r="AE105" i="22"/>
  <c r="AD105" i="22"/>
  <c r="AC105" i="22"/>
  <c r="AB105" i="22"/>
  <c r="AA105" i="22"/>
  <c r="Z105" i="22"/>
  <c r="Y105" i="22"/>
  <c r="X105" i="22"/>
  <c r="AG104" i="22"/>
  <c r="AF104" i="22"/>
  <c r="AE104" i="22"/>
  <c r="AD104" i="22"/>
  <c r="AC104" i="22"/>
  <c r="AB104" i="22"/>
  <c r="AA104" i="22"/>
  <c r="Z104" i="22"/>
  <c r="Y104" i="22"/>
  <c r="X104" i="22"/>
  <c r="AG138" i="22"/>
  <c r="AF138" i="22"/>
  <c r="AE138" i="22"/>
  <c r="AD138" i="22"/>
  <c r="AC138" i="22"/>
  <c r="AB138" i="22"/>
  <c r="AA138" i="22"/>
  <c r="Z138" i="22"/>
  <c r="Y138" i="22"/>
  <c r="X138" i="22"/>
  <c r="AG137" i="22"/>
  <c r="AF137" i="22"/>
  <c r="AE137" i="22"/>
  <c r="AD137" i="22"/>
  <c r="AC137" i="22"/>
  <c r="AB137" i="22"/>
  <c r="AA137" i="22"/>
  <c r="Z137" i="22"/>
  <c r="Y137" i="22"/>
  <c r="X137" i="22"/>
  <c r="V138" i="22"/>
  <c r="U138" i="22"/>
  <c r="T138" i="22"/>
  <c r="S138" i="22"/>
  <c r="R138" i="22"/>
  <c r="Q138" i="22"/>
  <c r="P138" i="22"/>
  <c r="O138" i="22"/>
  <c r="N138" i="22"/>
  <c r="M138" i="22"/>
  <c r="V137" i="22"/>
  <c r="U137" i="22"/>
  <c r="T137" i="22"/>
  <c r="S137" i="22"/>
  <c r="R137" i="22"/>
  <c r="Q137" i="22"/>
  <c r="P137" i="22"/>
  <c r="O137" i="22"/>
  <c r="N137" i="22"/>
  <c r="M137" i="22"/>
  <c r="V123" i="22"/>
  <c r="U123" i="22"/>
  <c r="T123" i="22"/>
  <c r="S123" i="22"/>
  <c r="R123" i="22"/>
  <c r="Q123" i="22"/>
  <c r="P123" i="22"/>
  <c r="O123" i="22"/>
  <c r="N123" i="22"/>
  <c r="M123" i="22"/>
  <c r="V122" i="22"/>
  <c r="U122" i="22"/>
  <c r="T122" i="22"/>
  <c r="S122" i="22"/>
  <c r="R122" i="22"/>
  <c r="Q122" i="22"/>
  <c r="P122" i="22"/>
  <c r="O122" i="22"/>
  <c r="N122" i="22"/>
  <c r="M122" i="22"/>
  <c r="V105" i="22"/>
  <c r="U105" i="22"/>
  <c r="T105" i="22"/>
  <c r="S105" i="22"/>
  <c r="R105" i="22"/>
  <c r="Q105" i="22"/>
  <c r="P105" i="22"/>
  <c r="O105" i="22"/>
  <c r="N105" i="22"/>
  <c r="M105" i="22"/>
  <c r="V104" i="22"/>
  <c r="U104" i="22"/>
  <c r="T104" i="22"/>
  <c r="S104" i="22"/>
  <c r="R104" i="22"/>
  <c r="Q104" i="22"/>
  <c r="P104" i="22"/>
  <c r="O104" i="22"/>
  <c r="N104" i="22"/>
  <c r="M104" i="22"/>
  <c r="K138" i="22"/>
  <c r="J138" i="22"/>
  <c r="I138" i="22"/>
  <c r="H138" i="22"/>
  <c r="G138" i="22"/>
  <c r="F138" i="22"/>
  <c r="E138" i="22"/>
  <c r="D138" i="22"/>
  <c r="C138" i="22"/>
  <c r="B138" i="22"/>
  <c r="K137" i="22"/>
  <c r="J137" i="22"/>
  <c r="I137" i="22"/>
  <c r="H137" i="22"/>
  <c r="G137" i="22"/>
  <c r="F137" i="22"/>
  <c r="E137" i="22"/>
  <c r="D137" i="22"/>
  <c r="C137" i="22"/>
  <c r="B137" i="22"/>
  <c r="K123" i="22"/>
  <c r="J123" i="22"/>
  <c r="I123" i="22"/>
  <c r="H123" i="22"/>
  <c r="G123" i="22"/>
  <c r="F123" i="22"/>
  <c r="E123" i="22"/>
  <c r="D123" i="22"/>
  <c r="C123" i="22"/>
  <c r="B123" i="22"/>
  <c r="K122" i="22"/>
  <c r="J122" i="22"/>
  <c r="I122" i="22"/>
  <c r="H122" i="22"/>
  <c r="G122" i="22"/>
  <c r="F122" i="22"/>
  <c r="E122" i="22"/>
  <c r="D122" i="22"/>
  <c r="C122" i="22"/>
  <c r="B122" i="22"/>
  <c r="K105" i="22"/>
  <c r="I105" i="22"/>
  <c r="J105" i="22"/>
  <c r="H105" i="22"/>
  <c r="C105" i="22"/>
  <c r="D105" i="22"/>
  <c r="E105" i="22"/>
  <c r="F105" i="22"/>
  <c r="G105" i="22"/>
  <c r="B105" i="22"/>
  <c r="K104" i="22"/>
  <c r="J104" i="22"/>
  <c r="I104" i="22"/>
  <c r="H104" i="22"/>
  <c r="C104" i="22"/>
  <c r="D104" i="22"/>
  <c r="E104" i="22"/>
  <c r="F104" i="22"/>
  <c r="G104" i="22"/>
  <c r="B104" i="22"/>
  <c r="AG141" i="28" l="1"/>
  <c r="AF141" i="28"/>
  <c r="AE141" i="28"/>
  <c r="AD141" i="28"/>
  <c r="AC141" i="28"/>
  <c r="AB141" i="28"/>
  <c r="AA141" i="28"/>
  <c r="Z141" i="28"/>
  <c r="Y141" i="28"/>
  <c r="X141" i="28"/>
  <c r="AG135" i="28"/>
  <c r="AF135" i="28"/>
  <c r="AE135" i="28"/>
  <c r="AD135" i="28"/>
  <c r="AC135" i="28"/>
  <c r="AB135" i="28"/>
  <c r="AA135" i="28"/>
  <c r="Z135" i="28"/>
  <c r="Y135" i="28"/>
  <c r="X135" i="28"/>
  <c r="AG132" i="28"/>
  <c r="AF132" i="28"/>
  <c r="AE132" i="28"/>
  <c r="AD132" i="28"/>
  <c r="AC132" i="28"/>
  <c r="AB132" i="28"/>
  <c r="AA132" i="28"/>
  <c r="Z132" i="28"/>
  <c r="Y132" i="28"/>
  <c r="X132" i="28"/>
  <c r="AG144" i="28"/>
  <c r="AF144" i="28"/>
  <c r="AE144" i="28"/>
  <c r="AD144" i="28"/>
  <c r="AC144" i="28"/>
  <c r="AB144" i="28"/>
  <c r="AA144" i="28"/>
  <c r="Z144" i="28"/>
  <c r="Y144" i="28"/>
  <c r="X144" i="28"/>
  <c r="AG129" i="28"/>
  <c r="AF129" i="28"/>
  <c r="AE129" i="28"/>
  <c r="AD129" i="28"/>
  <c r="AC129" i="28"/>
  <c r="AB129" i="28"/>
  <c r="AA129" i="28"/>
  <c r="Z129" i="28"/>
  <c r="Y129" i="28"/>
  <c r="X129" i="28"/>
  <c r="AG126" i="28"/>
  <c r="AF126" i="28"/>
  <c r="AE126" i="28"/>
  <c r="AD126" i="28"/>
  <c r="AC126" i="28"/>
  <c r="AB126" i="28"/>
  <c r="AA126" i="28"/>
  <c r="Z126" i="28"/>
  <c r="Y126" i="28"/>
  <c r="X126" i="28"/>
  <c r="AG111" i="28"/>
  <c r="AF111" i="28"/>
  <c r="AE111" i="28"/>
  <c r="AD111" i="28"/>
  <c r="AC111" i="28"/>
  <c r="AB111" i="28"/>
  <c r="AA111" i="28"/>
  <c r="Z111" i="28"/>
  <c r="Y111" i="28"/>
  <c r="X111" i="28"/>
  <c r="AG114" i="28"/>
  <c r="AF114" i="28"/>
  <c r="AE114" i="28"/>
  <c r="AD114" i="28"/>
  <c r="AC114" i="28"/>
  <c r="AB114" i="28"/>
  <c r="AA114" i="28"/>
  <c r="Z114" i="28"/>
  <c r="Y114" i="28"/>
  <c r="X114" i="28"/>
  <c r="AG108" i="28"/>
  <c r="AF108" i="28"/>
  <c r="AE108" i="28"/>
  <c r="AD108" i="28"/>
  <c r="AC108" i="28"/>
  <c r="AB108" i="28"/>
  <c r="AA108" i="28"/>
  <c r="Z108" i="28"/>
  <c r="Y108" i="28"/>
  <c r="X108" i="28"/>
  <c r="AG120" i="28"/>
  <c r="AF120" i="28"/>
  <c r="AE120" i="28"/>
  <c r="AD120" i="28"/>
  <c r="AC120" i="28"/>
  <c r="AB120" i="28"/>
  <c r="AA120" i="28"/>
  <c r="Z120" i="28"/>
  <c r="Y120" i="28"/>
  <c r="X120" i="28"/>
  <c r="AG117" i="28"/>
  <c r="AF117" i="28"/>
  <c r="AE117" i="28"/>
  <c r="AD117" i="28"/>
  <c r="AC117" i="28"/>
  <c r="AB117" i="28"/>
  <c r="AA117" i="28"/>
  <c r="Z117" i="28"/>
  <c r="Y117" i="28"/>
  <c r="X117" i="28"/>
  <c r="AG102" i="28"/>
  <c r="AF102" i="28"/>
  <c r="AE102" i="28"/>
  <c r="AD102" i="28"/>
  <c r="AC102" i="28"/>
  <c r="AB102" i="28"/>
  <c r="AA102" i="28"/>
  <c r="Z102" i="28"/>
  <c r="Y102" i="28"/>
  <c r="X102" i="28"/>
  <c r="AG99" i="28"/>
  <c r="AF99" i="28"/>
  <c r="AE99" i="28"/>
  <c r="AD99" i="28"/>
  <c r="AC99" i="28"/>
  <c r="AB99" i="28"/>
  <c r="AA99" i="28"/>
  <c r="Z99" i="28"/>
  <c r="Y99" i="28"/>
  <c r="X99" i="28"/>
  <c r="AG96" i="28"/>
  <c r="AF96" i="28"/>
  <c r="AE96" i="28"/>
  <c r="AD96" i="28"/>
  <c r="AC96" i="28"/>
  <c r="AB96" i="28"/>
  <c r="AA96" i="28"/>
  <c r="Z96" i="28"/>
  <c r="Y96" i="28"/>
  <c r="X96" i="28"/>
  <c r="AG93" i="28"/>
  <c r="AF93" i="28"/>
  <c r="AE93" i="28"/>
  <c r="AD93" i="28"/>
  <c r="AC93" i="28"/>
  <c r="AB93" i="28"/>
  <c r="AA93" i="28"/>
  <c r="Z93" i="28"/>
  <c r="Y93" i="28"/>
  <c r="X93" i="28"/>
  <c r="AG90" i="28"/>
  <c r="AF90" i="28"/>
  <c r="AE90" i="28"/>
  <c r="AD90" i="28"/>
  <c r="AC90" i="28"/>
  <c r="AB90" i="28"/>
  <c r="AA90" i="28"/>
  <c r="Z90" i="28"/>
  <c r="Y90" i="28"/>
  <c r="X90" i="28"/>
  <c r="AG87" i="28"/>
  <c r="AF87" i="28"/>
  <c r="AE87" i="28"/>
  <c r="AD87" i="28"/>
  <c r="AC87" i="28"/>
  <c r="AB87" i="28"/>
  <c r="AA87" i="28"/>
  <c r="Z87" i="28"/>
  <c r="Y87" i="28"/>
  <c r="X87" i="28"/>
  <c r="AG84" i="28"/>
  <c r="AF84" i="28"/>
  <c r="AE84" i="28"/>
  <c r="AD84" i="28"/>
  <c r="AC84" i="28"/>
  <c r="AB84" i="28"/>
  <c r="AA84" i="28"/>
  <c r="Z84" i="28"/>
  <c r="Y84" i="28"/>
  <c r="X84" i="28"/>
  <c r="AG81" i="28"/>
  <c r="AF81" i="28"/>
  <c r="AE81" i="28"/>
  <c r="AD81" i="28"/>
  <c r="AC81" i="28"/>
  <c r="AB81" i="28"/>
  <c r="AA81" i="28"/>
  <c r="Z81" i="28"/>
  <c r="Y81" i="28"/>
  <c r="X81" i="28"/>
  <c r="AG78" i="28"/>
  <c r="AF78" i="28"/>
  <c r="AE78" i="28"/>
  <c r="AD78" i="28"/>
  <c r="AC78" i="28"/>
  <c r="AB78" i="28"/>
  <c r="AA78" i="28"/>
  <c r="Z78" i="28"/>
  <c r="Y78" i="28"/>
  <c r="X78" i="28"/>
  <c r="AG75" i="28"/>
  <c r="AF75" i="28"/>
  <c r="AE75" i="28"/>
  <c r="AD75" i="28"/>
  <c r="AC75" i="28"/>
  <c r="AB75" i="28"/>
  <c r="AA75" i="28"/>
  <c r="Z75" i="28"/>
  <c r="Y75" i="28"/>
  <c r="X75" i="28"/>
  <c r="AG72" i="28"/>
  <c r="AF72" i="28"/>
  <c r="AE72" i="28"/>
  <c r="AD72" i="28"/>
  <c r="AC72" i="28"/>
  <c r="AB72" i="28"/>
  <c r="AA72" i="28"/>
  <c r="Z72" i="28"/>
  <c r="Y72" i="28"/>
  <c r="X72" i="28"/>
  <c r="AG69" i="28"/>
  <c r="AF69" i="28"/>
  <c r="AE69" i="28"/>
  <c r="AD69" i="28"/>
  <c r="AC69" i="28"/>
  <c r="AB69" i="28"/>
  <c r="AA69" i="28"/>
  <c r="Z69" i="28"/>
  <c r="Y69" i="28"/>
  <c r="X69" i="28"/>
  <c r="AG66" i="28"/>
  <c r="AF66" i="28"/>
  <c r="AE66" i="28"/>
  <c r="AD66" i="28"/>
  <c r="AC66" i="28"/>
  <c r="AB66" i="28"/>
  <c r="AA66" i="28"/>
  <c r="Z66" i="28"/>
  <c r="Y66" i="28"/>
  <c r="X66" i="28"/>
  <c r="AG63" i="28"/>
  <c r="AF63" i="28"/>
  <c r="AE63" i="28"/>
  <c r="AD63" i="28"/>
  <c r="AC63" i="28"/>
  <c r="AB63" i="28"/>
  <c r="AA63" i="28"/>
  <c r="Z63" i="28"/>
  <c r="Y63" i="28"/>
  <c r="X63" i="28"/>
  <c r="AG60" i="28"/>
  <c r="AF60" i="28"/>
  <c r="AE60" i="28"/>
  <c r="AD60" i="28"/>
  <c r="AC60" i="28"/>
  <c r="AB60" i="28"/>
  <c r="AA60" i="28"/>
  <c r="Z60" i="28"/>
  <c r="Y60" i="28"/>
  <c r="X60" i="28"/>
  <c r="AG57" i="28"/>
  <c r="AF57" i="28"/>
  <c r="AE57" i="28"/>
  <c r="AD57" i="28"/>
  <c r="AC57" i="28"/>
  <c r="AB57" i="28"/>
  <c r="AA57" i="28"/>
  <c r="Z57" i="28"/>
  <c r="Y57" i="28"/>
  <c r="X57" i="28"/>
  <c r="AG54" i="28"/>
  <c r="AF54" i="28"/>
  <c r="AE54" i="28"/>
  <c r="AD54" i="28"/>
  <c r="AC54" i="28"/>
  <c r="AB54" i="28"/>
  <c r="AA54" i="28"/>
  <c r="Z54" i="28"/>
  <c r="Y54" i="28"/>
  <c r="X54" i="28"/>
  <c r="AG51" i="28"/>
  <c r="AF51" i="28"/>
  <c r="AE51" i="28"/>
  <c r="AD51" i="28"/>
  <c r="AC51" i="28"/>
  <c r="AB51" i="28"/>
  <c r="AA51" i="28"/>
  <c r="Z51" i="28"/>
  <c r="Y51" i="28"/>
  <c r="X51" i="28"/>
  <c r="AG48" i="28"/>
  <c r="AF48" i="28"/>
  <c r="AE48" i="28"/>
  <c r="AD48" i="28"/>
  <c r="AC48" i="28"/>
  <c r="AB48" i="28"/>
  <c r="AA48" i="28"/>
  <c r="Z48" i="28"/>
  <c r="Y48" i="28"/>
  <c r="X48" i="28"/>
  <c r="AG45" i="28"/>
  <c r="AF45" i="28"/>
  <c r="AE45" i="28"/>
  <c r="AD45" i="28"/>
  <c r="AC45" i="28"/>
  <c r="AB45" i="28"/>
  <c r="AA45" i="28"/>
  <c r="Z45" i="28"/>
  <c r="Y45" i="28"/>
  <c r="X45" i="28"/>
  <c r="AG42" i="28"/>
  <c r="AF42" i="28"/>
  <c r="AE42" i="28"/>
  <c r="AD42" i="28"/>
  <c r="AC42" i="28"/>
  <c r="AB42" i="28"/>
  <c r="AA42" i="28"/>
  <c r="Z42" i="28"/>
  <c r="Y42" i="28"/>
  <c r="X42" i="28"/>
  <c r="AG39" i="28"/>
  <c r="AF39" i="28"/>
  <c r="AE39" i="28"/>
  <c r="AD39" i="28"/>
  <c r="AC39" i="28"/>
  <c r="AB39" i="28"/>
  <c r="AA39" i="28"/>
  <c r="Z39" i="28"/>
  <c r="Y39" i="28"/>
  <c r="X39" i="28"/>
  <c r="AG36" i="28"/>
  <c r="AF36" i="28"/>
  <c r="AE36" i="28"/>
  <c r="AD36" i="28"/>
  <c r="AC36" i="28"/>
  <c r="AB36" i="28"/>
  <c r="AA36" i="28"/>
  <c r="Z36" i="28"/>
  <c r="Y36" i="28"/>
  <c r="X36" i="28"/>
  <c r="AG33" i="28"/>
  <c r="AF33" i="28"/>
  <c r="AE33" i="28"/>
  <c r="AD33" i="28"/>
  <c r="AC33" i="28"/>
  <c r="AB33" i="28"/>
  <c r="AA33" i="28"/>
  <c r="Z33" i="28"/>
  <c r="Y33" i="28"/>
  <c r="X33" i="28"/>
  <c r="AG30" i="28"/>
  <c r="AF30" i="28"/>
  <c r="AE30" i="28"/>
  <c r="AD30" i="28"/>
  <c r="AC30" i="28"/>
  <c r="AB30" i="28"/>
  <c r="AA30" i="28"/>
  <c r="Z30" i="28"/>
  <c r="Y30" i="28"/>
  <c r="X30" i="28"/>
  <c r="AG27" i="28"/>
  <c r="AF27" i="28"/>
  <c r="AE27" i="28"/>
  <c r="AD27" i="28"/>
  <c r="AC27" i="28"/>
  <c r="AB27" i="28"/>
  <c r="AA27" i="28"/>
  <c r="Z27" i="28"/>
  <c r="Y27" i="28"/>
  <c r="X27" i="28"/>
  <c r="AG24" i="28"/>
  <c r="AF24" i="28"/>
  <c r="AE24" i="28"/>
  <c r="AD24" i="28"/>
  <c r="AC24" i="28"/>
  <c r="AB24" i="28"/>
  <c r="AA24" i="28"/>
  <c r="Z24" i="28"/>
  <c r="Y24" i="28"/>
  <c r="X24" i="28"/>
  <c r="AG21" i="28"/>
  <c r="AF21" i="28"/>
  <c r="AE21" i="28"/>
  <c r="AD21" i="28"/>
  <c r="AC21" i="28"/>
  <c r="AB21" i="28"/>
  <c r="AA21" i="28"/>
  <c r="Z21" i="28"/>
  <c r="Y21" i="28"/>
  <c r="X21" i="28"/>
  <c r="AG18" i="28"/>
  <c r="AF18" i="28"/>
  <c r="AE18" i="28"/>
  <c r="AD18" i="28"/>
  <c r="AC18" i="28"/>
  <c r="AB18" i="28"/>
  <c r="AA18" i="28"/>
  <c r="Z18" i="28"/>
  <c r="Y18" i="28"/>
  <c r="X18" i="28"/>
  <c r="AG15" i="28"/>
  <c r="AF15" i="28"/>
  <c r="AE15" i="28"/>
  <c r="AD15" i="28"/>
  <c r="AC15" i="28"/>
  <c r="AB15" i="28"/>
  <c r="AA15" i="28"/>
  <c r="Z15" i="28"/>
  <c r="Y15" i="28"/>
  <c r="X15" i="28"/>
  <c r="AG12" i="28"/>
  <c r="AF12" i="28"/>
  <c r="AE12" i="28"/>
  <c r="AD12" i="28"/>
  <c r="AC12" i="28"/>
  <c r="AB12" i="28"/>
  <c r="AA12" i="28"/>
  <c r="Z12" i="28"/>
  <c r="Y12" i="28"/>
  <c r="X12" i="28"/>
  <c r="AG8" i="28"/>
  <c r="AF8" i="28"/>
  <c r="AE8" i="28"/>
  <c r="AD8" i="28"/>
  <c r="AC8" i="28"/>
  <c r="AB8" i="28"/>
  <c r="AA8" i="28"/>
  <c r="Z8" i="28"/>
  <c r="Y8" i="28"/>
  <c r="X8" i="28"/>
  <c r="AG5" i="28"/>
  <c r="AF5" i="28"/>
  <c r="AE5" i="28"/>
  <c r="AD5" i="28"/>
  <c r="AC5" i="28"/>
  <c r="Y5" i="28"/>
  <c r="Z5" i="28"/>
  <c r="AA5" i="28"/>
  <c r="AB5" i="28"/>
  <c r="X5" i="28"/>
  <c r="V141" i="28"/>
  <c r="U141" i="28"/>
  <c r="T141" i="28"/>
  <c r="S141" i="28"/>
  <c r="R141" i="28"/>
  <c r="Q141" i="28"/>
  <c r="P141" i="28"/>
  <c r="O141" i="28"/>
  <c r="N141" i="28"/>
  <c r="M141" i="28"/>
  <c r="V135" i="28"/>
  <c r="U135" i="28"/>
  <c r="T135" i="28"/>
  <c r="S135" i="28"/>
  <c r="R135" i="28"/>
  <c r="Q135" i="28"/>
  <c r="P135" i="28"/>
  <c r="O135" i="28"/>
  <c r="N135" i="28"/>
  <c r="M135" i="28"/>
  <c r="V132" i="28"/>
  <c r="U132" i="28"/>
  <c r="T132" i="28"/>
  <c r="S132" i="28"/>
  <c r="R132" i="28"/>
  <c r="Q132" i="28"/>
  <c r="P132" i="28"/>
  <c r="O132" i="28"/>
  <c r="N132" i="28"/>
  <c r="M132" i="28"/>
  <c r="V144" i="28"/>
  <c r="U144" i="28"/>
  <c r="T144" i="28"/>
  <c r="S144" i="28"/>
  <c r="R144" i="28"/>
  <c r="Q144" i="28"/>
  <c r="P144" i="28"/>
  <c r="O144" i="28"/>
  <c r="N144" i="28"/>
  <c r="M144" i="28"/>
  <c r="V129" i="28"/>
  <c r="U129" i="28"/>
  <c r="T129" i="28"/>
  <c r="S129" i="28"/>
  <c r="R129" i="28"/>
  <c r="Q129" i="28"/>
  <c r="P129" i="28"/>
  <c r="O129" i="28"/>
  <c r="N129" i="28"/>
  <c r="M129" i="28"/>
  <c r="V126" i="28"/>
  <c r="U126" i="28"/>
  <c r="T126" i="28"/>
  <c r="S126" i="28"/>
  <c r="R126" i="28"/>
  <c r="Q126" i="28"/>
  <c r="P126" i="28"/>
  <c r="O126" i="28"/>
  <c r="N126" i="28"/>
  <c r="M126" i="28"/>
  <c r="V111" i="28"/>
  <c r="U111" i="28"/>
  <c r="T111" i="28"/>
  <c r="S111" i="28"/>
  <c r="R111" i="28"/>
  <c r="Q111" i="28"/>
  <c r="P111" i="28"/>
  <c r="O111" i="28"/>
  <c r="N111" i="28"/>
  <c r="M111" i="28"/>
  <c r="V114" i="28"/>
  <c r="U114" i="28"/>
  <c r="T114" i="28"/>
  <c r="S114" i="28"/>
  <c r="R114" i="28"/>
  <c r="Q114" i="28"/>
  <c r="P114" i="28"/>
  <c r="O114" i="28"/>
  <c r="N114" i="28"/>
  <c r="M114" i="28"/>
  <c r="V108" i="28"/>
  <c r="U108" i="28"/>
  <c r="T108" i="28"/>
  <c r="S108" i="28"/>
  <c r="R108" i="28"/>
  <c r="Q108" i="28"/>
  <c r="P108" i="28"/>
  <c r="O108" i="28"/>
  <c r="N108" i="28"/>
  <c r="M108" i="28"/>
  <c r="V120" i="28"/>
  <c r="U120" i="28"/>
  <c r="T120" i="28"/>
  <c r="S120" i="28"/>
  <c r="R120" i="28"/>
  <c r="Q120" i="28"/>
  <c r="P120" i="28"/>
  <c r="O120" i="28"/>
  <c r="N120" i="28"/>
  <c r="M120" i="28"/>
  <c r="V117" i="28"/>
  <c r="U117" i="28"/>
  <c r="T117" i="28"/>
  <c r="S117" i="28"/>
  <c r="R117" i="28"/>
  <c r="Q117" i="28"/>
  <c r="P117" i="28"/>
  <c r="O117" i="28"/>
  <c r="N117" i="28"/>
  <c r="M117" i="28"/>
  <c r="V102" i="28"/>
  <c r="U102" i="28"/>
  <c r="T102" i="28"/>
  <c r="S102" i="28"/>
  <c r="R102" i="28"/>
  <c r="Q102" i="28"/>
  <c r="P102" i="28"/>
  <c r="O102" i="28"/>
  <c r="N102" i="28"/>
  <c r="M102" i="28"/>
  <c r="V99" i="28"/>
  <c r="U99" i="28"/>
  <c r="T99" i="28"/>
  <c r="S99" i="28"/>
  <c r="R99" i="28"/>
  <c r="Q99" i="28"/>
  <c r="P99" i="28"/>
  <c r="O99" i="28"/>
  <c r="N99" i="28"/>
  <c r="M99" i="28"/>
  <c r="V96" i="28"/>
  <c r="U96" i="28"/>
  <c r="T96" i="28"/>
  <c r="S96" i="28"/>
  <c r="R96" i="28"/>
  <c r="Q96" i="28"/>
  <c r="P96" i="28"/>
  <c r="O96" i="28"/>
  <c r="N96" i="28"/>
  <c r="M96" i="28"/>
  <c r="V93" i="28"/>
  <c r="U93" i="28"/>
  <c r="T93" i="28"/>
  <c r="S93" i="28"/>
  <c r="R93" i="28"/>
  <c r="Q93" i="28"/>
  <c r="P93" i="28"/>
  <c r="O93" i="28"/>
  <c r="N93" i="28"/>
  <c r="M93" i="28"/>
  <c r="V90" i="28"/>
  <c r="U90" i="28"/>
  <c r="T90" i="28"/>
  <c r="S90" i="28"/>
  <c r="R90" i="28"/>
  <c r="Q90" i="28"/>
  <c r="P90" i="28"/>
  <c r="O90" i="28"/>
  <c r="N90" i="28"/>
  <c r="M90" i="28"/>
  <c r="V87" i="28"/>
  <c r="U87" i="28"/>
  <c r="T87" i="28"/>
  <c r="S87" i="28"/>
  <c r="R87" i="28"/>
  <c r="Q87" i="28"/>
  <c r="P87" i="28"/>
  <c r="O87" i="28"/>
  <c r="N87" i="28"/>
  <c r="M87" i="28"/>
  <c r="V84" i="28"/>
  <c r="U84" i="28"/>
  <c r="T84" i="28"/>
  <c r="S84" i="28"/>
  <c r="R84" i="28"/>
  <c r="Q84" i="28"/>
  <c r="P84" i="28"/>
  <c r="O84" i="28"/>
  <c r="N84" i="28"/>
  <c r="M84" i="28"/>
  <c r="V81" i="28"/>
  <c r="U81" i="28"/>
  <c r="T81" i="28"/>
  <c r="S81" i="28"/>
  <c r="R81" i="28"/>
  <c r="Q81" i="28"/>
  <c r="P81" i="28"/>
  <c r="O81" i="28"/>
  <c r="N81" i="28"/>
  <c r="M81" i="28"/>
  <c r="V78" i="28"/>
  <c r="U78" i="28"/>
  <c r="T78" i="28"/>
  <c r="S78" i="28"/>
  <c r="R78" i="28"/>
  <c r="Q78" i="28"/>
  <c r="P78" i="28"/>
  <c r="O78" i="28"/>
  <c r="N78" i="28"/>
  <c r="M78" i="28"/>
  <c r="V75" i="28"/>
  <c r="U75" i="28"/>
  <c r="T75" i="28"/>
  <c r="S75" i="28"/>
  <c r="R75" i="28"/>
  <c r="Q75" i="28"/>
  <c r="P75" i="28"/>
  <c r="O75" i="28"/>
  <c r="N75" i="28"/>
  <c r="M75" i="28"/>
  <c r="V72" i="28"/>
  <c r="U72" i="28"/>
  <c r="T72" i="28"/>
  <c r="S72" i="28"/>
  <c r="R72" i="28"/>
  <c r="Q72" i="28"/>
  <c r="P72" i="28"/>
  <c r="O72" i="28"/>
  <c r="N72" i="28"/>
  <c r="M72" i="28"/>
  <c r="V69" i="28"/>
  <c r="U69" i="28"/>
  <c r="T69" i="28"/>
  <c r="S69" i="28"/>
  <c r="R69" i="28"/>
  <c r="Q69" i="28"/>
  <c r="P69" i="28"/>
  <c r="O69" i="28"/>
  <c r="N69" i="28"/>
  <c r="M69" i="28"/>
  <c r="V66" i="28"/>
  <c r="U66" i="28"/>
  <c r="T66" i="28"/>
  <c r="S66" i="28"/>
  <c r="R66" i="28"/>
  <c r="Q66" i="28"/>
  <c r="P66" i="28"/>
  <c r="O66" i="28"/>
  <c r="N66" i="28"/>
  <c r="M66" i="28"/>
  <c r="V63" i="28"/>
  <c r="U63" i="28"/>
  <c r="T63" i="28"/>
  <c r="S63" i="28"/>
  <c r="R63" i="28"/>
  <c r="Q63" i="28"/>
  <c r="P63" i="28"/>
  <c r="O63" i="28"/>
  <c r="N63" i="28"/>
  <c r="M63" i="28"/>
  <c r="V60" i="28"/>
  <c r="U60" i="28"/>
  <c r="T60" i="28"/>
  <c r="S60" i="28"/>
  <c r="R60" i="28"/>
  <c r="Q60" i="28"/>
  <c r="P60" i="28"/>
  <c r="O60" i="28"/>
  <c r="N60" i="28"/>
  <c r="M60" i="28"/>
  <c r="V57" i="28"/>
  <c r="U57" i="28"/>
  <c r="T57" i="28"/>
  <c r="S57" i="28"/>
  <c r="R57" i="28"/>
  <c r="Q57" i="28"/>
  <c r="P57" i="28"/>
  <c r="O57" i="28"/>
  <c r="N57" i="28"/>
  <c r="M57" i="28"/>
  <c r="V54" i="28"/>
  <c r="U54" i="28"/>
  <c r="T54" i="28"/>
  <c r="S54" i="28"/>
  <c r="R54" i="28"/>
  <c r="Q54" i="28"/>
  <c r="P54" i="28"/>
  <c r="O54" i="28"/>
  <c r="N54" i="28"/>
  <c r="M54" i="28"/>
  <c r="V51" i="28"/>
  <c r="U51" i="28"/>
  <c r="T51" i="28"/>
  <c r="S51" i="28"/>
  <c r="R51" i="28"/>
  <c r="Q51" i="28"/>
  <c r="P51" i="28"/>
  <c r="O51" i="28"/>
  <c r="N51" i="28"/>
  <c r="M51" i="28"/>
  <c r="V48" i="28"/>
  <c r="U48" i="28"/>
  <c r="T48" i="28"/>
  <c r="S48" i="28"/>
  <c r="R48" i="28"/>
  <c r="Q48" i="28"/>
  <c r="P48" i="28"/>
  <c r="O48" i="28"/>
  <c r="N48" i="28"/>
  <c r="M48" i="28"/>
  <c r="V45" i="28"/>
  <c r="U45" i="28"/>
  <c r="T45" i="28"/>
  <c r="S45" i="28"/>
  <c r="R45" i="28"/>
  <c r="Q45" i="28"/>
  <c r="P45" i="28"/>
  <c r="O45" i="28"/>
  <c r="N45" i="28"/>
  <c r="M45" i="28"/>
  <c r="V42" i="28"/>
  <c r="U42" i="28"/>
  <c r="T42" i="28"/>
  <c r="S42" i="28"/>
  <c r="R42" i="28"/>
  <c r="Q42" i="28"/>
  <c r="P42" i="28"/>
  <c r="O42" i="28"/>
  <c r="N42" i="28"/>
  <c r="M42" i="28"/>
  <c r="V39" i="28"/>
  <c r="U39" i="28"/>
  <c r="T39" i="28"/>
  <c r="S39" i="28"/>
  <c r="R39" i="28"/>
  <c r="Q39" i="28"/>
  <c r="P39" i="28"/>
  <c r="O39" i="28"/>
  <c r="N39" i="28"/>
  <c r="M39" i="28"/>
  <c r="V36" i="28"/>
  <c r="U36" i="28"/>
  <c r="T36" i="28"/>
  <c r="S36" i="28"/>
  <c r="R36" i="28"/>
  <c r="Q36" i="28"/>
  <c r="P36" i="28"/>
  <c r="O36" i="28"/>
  <c r="N36" i="28"/>
  <c r="M36" i="28"/>
  <c r="V33" i="28"/>
  <c r="U33" i="28"/>
  <c r="T33" i="28"/>
  <c r="S33" i="28"/>
  <c r="R33" i="28"/>
  <c r="Q33" i="28"/>
  <c r="P33" i="28"/>
  <c r="O33" i="28"/>
  <c r="N33" i="28"/>
  <c r="M33" i="28"/>
  <c r="V30" i="28"/>
  <c r="U30" i="28"/>
  <c r="T30" i="28"/>
  <c r="S30" i="28"/>
  <c r="R30" i="28"/>
  <c r="Q30" i="28"/>
  <c r="P30" i="28"/>
  <c r="O30" i="28"/>
  <c r="N30" i="28"/>
  <c r="M30" i="28"/>
  <c r="V27" i="28"/>
  <c r="U27" i="28"/>
  <c r="T27" i="28"/>
  <c r="S27" i="28"/>
  <c r="R27" i="28"/>
  <c r="Q27" i="28"/>
  <c r="P27" i="28"/>
  <c r="O27" i="28"/>
  <c r="N27" i="28"/>
  <c r="M27" i="28"/>
  <c r="V24" i="28"/>
  <c r="U24" i="28"/>
  <c r="T24" i="28"/>
  <c r="S24" i="28"/>
  <c r="R24" i="28"/>
  <c r="Q24" i="28"/>
  <c r="P24" i="28"/>
  <c r="O24" i="28"/>
  <c r="N24" i="28"/>
  <c r="M24" i="28"/>
  <c r="V21" i="28"/>
  <c r="U21" i="28"/>
  <c r="T21" i="28"/>
  <c r="S21" i="28"/>
  <c r="R21" i="28"/>
  <c r="Q21" i="28"/>
  <c r="P21" i="28"/>
  <c r="O21" i="28"/>
  <c r="N21" i="28"/>
  <c r="M21" i="28"/>
  <c r="V18" i="28"/>
  <c r="U18" i="28"/>
  <c r="T18" i="28"/>
  <c r="S18" i="28"/>
  <c r="R18" i="28"/>
  <c r="Q18" i="28"/>
  <c r="P18" i="28"/>
  <c r="O18" i="28"/>
  <c r="N18" i="28"/>
  <c r="M18" i="28"/>
  <c r="V15" i="28"/>
  <c r="U15" i="28"/>
  <c r="T15" i="28"/>
  <c r="S15" i="28"/>
  <c r="R15" i="28"/>
  <c r="Q15" i="28"/>
  <c r="P15" i="28"/>
  <c r="O15" i="28"/>
  <c r="N15" i="28"/>
  <c r="M15" i="28"/>
  <c r="V12" i="28"/>
  <c r="U12" i="28"/>
  <c r="T12" i="28"/>
  <c r="S12" i="28"/>
  <c r="R12" i="28"/>
  <c r="Q12" i="28"/>
  <c r="P12" i="28"/>
  <c r="O12" i="28"/>
  <c r="N12" i="28"/>
  <c r="M12" i="28"/>
  <c r="V8" i="28"/>
  <c r="U8" i="28"/>
  <c r="T8" i="28"/>
  <c r="S8" i="28"/>
  <c r="R8" i="28"/>
  <c r="Q8" i="28"/>
  <c r="P8" i="28"/>
  <c r="O8" i="28"/>
  <c r="N8" i="28"/>
  <c r="M8" i="28"/>
  <c r="V5" i="28"/>
  <c r="U5" i="28"/>
  <c r="T5" i="28"/>
  <c r="S5" i="28"/>
  <c r="N5" i="28"/>
  <c r="O5" i="28"/>
  <c r="P5" i="28"/>
  <c r="Q5" i="28"/>
  <c r="R5" i="28"/>
  <c r="M5" i="28"/>
  <c r="K141" i="28"/>
  <c r="J141" i="28"/>
  <c r="I141" i="28"/>
  <c r="H141" i="28"/>
  <c r="G141" i="28"/>
  <c r="F141" i="28"/>
  <c r="E141" i="28"/>
  <c r="D141" i="28"/>
  <c r="C141" i="28"/>
  <c r="B141" i="28"/>
  <c r="K135" i="28"/>
  <c r="J135" i="28"/>
  <c r="I135" i="28"/>
  <c r="H135" i="28"/>
  <c r="G135" i="28"/>
  <c r="F135" i="28"/>
  <c r="E135" i="28"/>
  <c r="D135" i="28"/>
  <c r="C135" i="28"/>
  <c r="B135" i="28"/>
  <c r="K132" i="28"/>
  <c r="J132" i="28"/>
  <c r="I132" i="28"/>
  <c r="H132" i="28"/>
  <c r="G132" i="28"/>
  <c r="F132" i="28"/>
  <c r="E132" i="28"/>
  <c r="D132" i="28"/>
  <c r="C132" i="28"/>
  <c r="B132" i="28"/>
  <c r="K144" i="28"/>
  <c r="J144" i="28"/>
  <c r="I144" i="28"/>
  <c r="H144" i="28"/>
  <c r="G144" i="28"/>
  <c r="F144" i="28"/>
  <c r="E144" i="28"/>
  <c r="D144" i="28"/>
  <c r="C144" i="28"/>
  <c r="B144" i="28"/>
  <c r="K129" i="28"/>
  <c r="J129" i="28"/>
  <c r="I129" i="28"/>
  <c r="H129" i="28"/>
  <c r="G129" i="28"/>
  <c r="F129" i="28"/>
  <c r="E129" i="28"/>
  <c r="D129" i="28"/>
  <c r="C129" i="28"/>
  <c r="B129" i="28"/>
  <c r="K126" i="28"/>
  <c r="J126" i="28"/>
  <c r="I126" i="28"/>
  <c r="H126" i="28"/>
  <c r="G126" i="28"/>
  <c r="F126" i="28"/>
  <c r="E126" i="28"/>
  <c r="D126" i="28"/>
  <c r="C126" i="28"/>
  <c r="B126" i="28"/>
  <c r="K111" i="28"/>
  <c r="J111" i="28"/>
  <c r="I111" i="28"/>
  <c r="H111" i="28"/>
  <c r="G111" i="28"/>
  <c r="F111" i="28"/>
  <c r="E111" i="28"/>
  <c r="D111" i="28"/>
  <c r="C111" i="28"/>
  <c r="B111" i="28"/>
  <c r="K114" i="28"/>
  <c r="J114" i="28"/>
  <c r="I114" i="28"/>
  <c r="H114" i="28"/>
  <c r="G114" i="28"/>
  <c r="F114" i="28"/>
  <c r="E114" i="28"/>
  <c r="D114" i="28"/>
  <c r="C114" i="28"/>
  <c r="B114" i="28"/>
  <c r="K108" i="28"/>
  <c r="J108" i="28"/>
  <c r="I108" i="28"/>
  <c r="H108" i="28"/>
  <c r="G108" i="28"/>
  <c r="F108" i="28"/>
  <c r="E108" i="28"/>
  <c r="D108" i="28"/>
  <c r="C108" i="28"/>
  <c r="B108" i="28"/>
  <c r="K120" i="28"/>
  <c r="J120" i="28"/>
  <c r="I120" i="28"/>
  <c r="H120" i="28"/>
  <c r="G120" i="28"/>
  <c r="F120" i="28"/>
  <c r="E120" i="28"/>
  <c r="D120" i="28"/>
  <c r="C120" i="28"/>
  <c r="B120" i="28"/>
  <c r="K117" i="28"/>
  <c r="J117" i="28"/>
  <c r="I117" i="28"/>
  <c r="H117" i="28"/>
  <c r="G117" i="28"/>
  <c r="F117" i="28"/>
  <c r="E117" i="28"/>
  <c r="D117" i="28"/>
  <c r="C117" i="28"/>
  <c r="B117" i="28"/>
  <c r="K102" i="28"/>
  <c r="J102" i="28"/>
  <c r="I102" i="28"/>
  <c r="H102" i="28"/>
  <c r="G102" i="28"/>
  <c r="F102" i="28"/>
  <c r="E102" i="28"/>
  <c r="D102" i="28"/>
  <c r="C102" i="28"/>
  <c r="B102" i="28"/>
  <c r="K99" i="28"/>
  <c r="J99" i="28"/>
  <c r="I99" i="28"/>
  <c r="H99" i="28"/>
  <c r="G99" i="28"/>
  <c r="F99" i="28"/>
  <c r="E99" i="28"/>
  <c r="D99" i="28"/>
  <c r="C99" i="28"/>
  <c r="B99" i="28"/>
  <c r="K96" i="28"/>
  <c r="J96" i="28"/>
  <c r="I96" i="28"/>
  <c r="H96" i="28"/>
  <c r="G96" i="28"/>
  <c r="F96" i="28"/>
  <c r="E96" i="28"/>
  <c r="D96" i="28"/>
  <c r="C96" i="28"/>
  <c r="B96" i="28"/>
  <c r="K93" i="28"/>
  <c r="J93" i="28"/>
  <c r="I93" i="28"/>
  <c r="H93" i="28"/>
  <c r="G93" i="28"/>
  <c r="F93" i="28"/>
  <c r="E93" i="28"/>
  <c r="D93" i="28"/>
  <c r="C93" i="28"/>
  <c r="B93" i="28"/>
  <c r="K90" i="28"/>
  <c r="J90" i="28"/>
  <c r="I90" i="28"/>
  <c r="H90" i="28"/>
  <c r="G90" i="28"/>
  <c r="F90" i="28"/>
  <c r="E90" i="28"/>
  <c r="D90" i="28"/>
  <c r="C90" i="28"/>
  <c r="B90" i="28"/>
  <c r="K87" i="28"/>
  <c r="J87" i="28"/>
  <c r="I87" i="28"/>
  <c r="H87" i="28"/>
  <c r="G87" i="28"/>
  <c r="F87" i="28"/>
  <c r="E87" i="28"/>
  <c r="D87" i="28"/>
  <c r="C87" i="28"/>
  <c r="B87" i="28"/>
  <c r="K84" i="28"/>
  <c r="J84" i="28"/>
  <c r="I84" i="28"/>
  <c r="H84" i="28"/>
  <c r="G84" i="28"/>
  <c r="F84" i="28"/>
  <c r="E84" i="28"/>
  <c r="D84" i="28"/>
  <c r="C84" i="28"/>
  <c r="B84" i="28"/>
  <c r="K81" i="28"/>
  <c r="J81" i="28"/>
  <c r="I81" i="28"/>
  <c r="H81" i="28"/>
  <c r="G81" i="28"/>
  <c r="F81" i="28"/>
  <c r="E81" i="28"/>
  <c r="D81" i="28"/>
  <c r="C81" i="28"/>
  <c r="B81" i="28"/>
  <c r="K78" i="28"/>
  <c r="J78" i="28"/>
  <c r="I78" i="28"/>
  <c r="H78" i="28"/>
  <c r="G78" i="28"/>
  <c r="F78" i="28"/>
  <c r="E78" i="28"/>
  <c r="D78" i="28"/>
  <c r="C78" i="28"/>
  <c r="B78" i="28"/>
  <c r="K75" i="28"/>
  <c r="J75" i="28"/>
  <c r="I75" i="28"/>
  <c r="H75" i="28"/>
  <c r="G75" i="28"/>
  <c r="F75" i="28"/>
  <c r="E75" i="28"/>
  <c r="D75" i="28"/>
  <c r="C75" i="28"/>
  <c r="B75" i="28"/>
  <c r="K72" i="28"/>
  <c r="J72" i="28"/>
  <c r="I72" i="28"/>
  <c r="H72" i="28"/>
  <c r="G72" i="28"/>
  <c r="F72" i="28"/>
  <c r="E72" i="28"/>
  <c r="D72" i="28"/>
  <c r="C72" i="28"/>
  <c r="B72" i="28"/>
  <c r="K69" i="28"/>
  <c r="J69" i="28"/>
  <c r="I69" i="28"/>
  <c r="H69" i="28"/>
  <c r="G69" i="28"/>
  <c r="F69" i="28"/>
  <c r="E69" i="28"/>
  <c r="D69" i="28"/>
  <c r="C69" i="28"/>
  <c r="B69" i="28"/>
  <c r="K66" i="28"/>
  <c r="J66" i="28"/>
  <c r="I66" i="28"/>
  <c r="H66" i="28"/>
  <c r="G66" i="28"/>
  <c r="F66" i="28"/>
  <c r="E66" i="28"/>
  <c r="D66" i="28"/>
  <c r="C66" i="28"/>
  <c r="B66" i="28"/>
  <c r="K63" i="28"/>
  <c r="J63" i="28"/>
  <c r="I63" i="28"/>
  <c r="H63" i="28"/>
  <c r="G63" i="28"/>
  <c r="F63" i="28"/>
  <c r="E63" i="28"/>
  <c r="D63" i="28"/>
  <c r="C63" i="28"/>
  <c r="B63" i="28"/>
  <c r="K60" i="28"/>
  <c r="J60" i="28"/>
  <c r="I60" i="28"/>
  <c r="H60" i="28"/>
  <c r="G60" i="28"/>
  <c r="F60" i="28"/>
  <c r="E60" i="28"/>
  <c r="D60" i="28"/>
  <c r="C60" i="28"/>
  <c r="B60" i="28"/>
  <c r="K57" i="28"/>
  <c r="J57" i="28"/>
  <c r="I57" i="28"/>
  <c r="H57" i="28"/>
  <c r="G57" i="28"/>
  <c r="F57" i="28"/>
  <c r="E57" i="28"/>
  <c r="D57" i="28"/>
  <c r="C57" i="28"/>
  <c r="B57" i="28"/>
  <c r="K54" i="28"/>
  <c r="J54" i="28"/>
  <c r="I54" i="28"/>
  <c r="H54" i="28"/>
  <c r="G54" i="28"/>
  <c r="F54" i="28"/>
  <c r="E54" i="28"/>
  <c r="D54" i="28"/>
  <c r="C54" i="28"/>
  <c r="B54" i="28"/>
  <c r="K51" i="28"/>
  <c r="J51" i="28"/>
  <c r="I51" i="28"/>
  <c r="H51" i="28"/>
  <c r="G51" i="28"/>
  <c r="F51" i="28"/>
  <c r="E51" i="28"/>
  <c r="D51" i="28"/>
  <c r="C51" i="28"/>
  <c r="B51" i="28"/>
  <c r="K48" i="28"/>
  <c r="J48" i="28"/>
  <c r="I48" i="28"/>
  <c r="H48" i="28"/>
  <c r="G48" i="28"/>
  <c r="F48" i="28"/>
  <c r="E48" i="28"/>
  <c r="D48" i="28"/>
  <c r="C48" i="28"/>
  <c r="B48" i="28"/>
  <c r="K45" i="28"/>
  <c r="J45" i="28"/>
  <c r="I45" i="28"/>
  <c r="H45" i="28"/>
  <c r="G45" i="28"/>
  <c r="F45" i="28"/>
  <c r="E45" i="28"/>
  <c r="D45" i="28"/>
  <c r="C45" i="28"/>
  <c r="B45" i="28"/>
  <c r="K42" i="28"/>
  <c r="J42" i="28"/>
  <c r="I42" i="28"/>
  <c r="H42" i="28"/>
  <c r="G42" i="28"/>
  <c r="F42" i="28"/>
  <c r="E42" i="28"/>
  <c r="D42" i="28"/>
  <c r="C42" i="28"/>
  <c r="B42" i="28"/>
  <c r="K39" i="28"/>
  <c r="J39" i="28"/>
  <c r="I39" i="28"/>
  <c r="H39" i="28"/>
  <c r="G39" i="28"/>
  <c r="F39" i="28"/>
  <c r="E39" i="28"/>
  <c r="D39" i="28"/>
  <c r="C39" i="28"/>
  <c r="B39" i="28"/>
  <c r="K36" i="28"/>
  <c r="J36" i="28"/>
  <c r="I36" i="28"/>
  <c r="H36" i="28"/>
  <c r="G36" i="28"/>
  <c r="F36" i="28"/>
  <c r="E36" i="28"/>
  <c r="D36" i="28"/>
  <c r="C36" i="28"/>
  <c r="B36" i="28"/>
  <c r="K33" i="28"/>
  <c r="J33" i="28"/>
  <c r="I33" i="28"/>
  <c r="H33" i="28"/>
  <c r="G33" i="28"/>
  <c r="F33" i="28"/>
  <c r="E33" i="28"/>
  <c r="D33" i="28"/>
  <c r="C33" i="28"/>
  <c r="B33" i="28"/>
  <c r="K30" i="28"/>
  <c r="J30" i="28"/>
  <c r="I30" i="28"/>
  <c r="H30" i="28"/>
  <c r="G30" i="28"/>
  <c r="F30" i="28"/>
  <c r="E30" i="28"/>
  <c r="D30" i="28"/>
  <c r="C30" i="28"/>
  <c r="B30" i="28"/>
  <c r="K27" i="28"/>
  <c r="J27" i="28"/>
  <c r="I27" i="28"/>
  <c r="H27" i="28"/>
  <c r="G27" i="28"/>
  <c r="F27" i="28"/>
  <c r="E27" i="28"/>
  <c r="D27" i="28"/>
  <c r="C27" i="28"/>
  <c r="B27" i="28"/>
  <c r="K24" i="28"/>
  <c r="J24" i="28"/>
  <c r="I24" i="28"/>
  <c r="H24" i="28"/>
  <c r="G24" i="28"/>
  <c r="F24" i="28"/>
  <c r="E24" i="28"/>
  <c r="D24" i="28"/>
  <c r="C24" i="28"/>
  <c r="B24" i="28"/>
  <c r="K21" i="28"/>
  <c r="J21" i="28"/>
  <c r="I21" i="28"/>
  <c r="H21" i="28"/>
  <c r="G21" i="28"/>
  <c r="F21" i="28"/>
  <c r="E21" i="28"/>
  <c r="D21" i="28"/>
  <c r="C21" i="28"/>
  <c r="B21" i="28"/>
  <c r="K18" i="28"/>
  <c r="J18" i="28"/>
  <c r="I18" i="28"/>
  <c r="H18" i="28"/>
  <c r="G18" i="28"/>
  <c r="F18" i="28"/>
  <c r="E18" i="28"/>
  <c r="D18" i="28"/>
  <c r="C18" i="28"/>
  <c r="B18" i="28"/>
  <c r="K15" i="28"/>
  <c r="J15" i="28"/>
  <c r="I15" i="28"/>
  <c r="H15" i="28"/>
  <c r="G15" i="28"/>
  <c r="F15" i="28"/>
  <c r="E15" i="28"/>
  <c r="D15" i="28"/>
  <c r="C15" i="28"/>
  <c r="B15" i="28"/>
  <c r="K12" i="28"/>
  <c r="J12" i="28"/>
  <c r="I12" i="28"/>
  <c r="H12" i="28"/>
  <c r="G12" i="28"/>
  <c r="F12" i="28"/>
  <c r="E12" i="28"/>
  <c r="D12" i="28"/>
  <c r="C12" i="28"/>
  <c r="B12" i="28"/>
  <c r="K8" i="28"/>
  <c r="J8" i="28"/>
  <c r="I8" i="28"/>
  <c r="H8" i="28"/>
  <c r="G8" i="28"/>
  <c r="F8" i="28"/>
  <c r="E8" i="28"/>
  <c r="D8" i="28"/>
  <c r="C8" i="28"/>
  <c r="B8" i="28"/>
  <c r="K5" i="28"/>
  <c r="J5" i="28"/>
  <c r="I5" i="28"/>
  <c r="H5" i="28"/>
  <c r="C5" i="28"/>
  <c r="D5" i="28"/>
  <c r="E5" i="28"/>
  <c r="F5" i="28"/>
  <c r="G5" i="28"/>
  <c r="B5" i="28"/>
  <c r="AG57" i="22"/>
  <c r="AF57" i="22"/>
  <c r="AE57" i="22"/>
  <c r="AD57" i="22"/>
  <c r="AC57" i="22"/>
  <c r="AB57" i="22"/>
  <c r="AA57" i="22"/>
  <c r="Z57" i="22"/>
  <c r="Y57" i="22"/>
  <c r="X57" i="22"/>
  <c r="V57" i="22"/>
  <c r="U57" i="22"/>
  <c r="T57" i="22"/>
  <c r="S57" i="22"/>
  <c r="R57" i="22"/>
  <c r="Q57" i="22"/>
  <c r="P57" i="22"/>
  <c r="O57" i="22"/>
  <c r="N57" i="22"/>
  <c r="M57" i="22"/>
  <c r="K57" i="22"/>
  <c r="J57" i="22"/>
  <c r="I57" i="22"/>
  <c r="H57" i="22"/>
  <c r="G57" i="22"/>
  <c r="F57" i="22"/>
  <c r="E57" i="22"/>
  <c r="D57" i="22"/>
  <c r="C57" i="22"/>
  <c r="B57" i="22"/>
  <c r="AG56" i="22"/>
  <c r="AF56" i="22"/>
  <c r="AE56" i="22"/>
  <c r="AD56" i="22"/>
  <c r="AC56" i="22"/>
  <c r="AB56" i="22"/>
  <c r="AA56" i="22"/>
  <c r="Z56" i="22"/>
  <c r="Y56" i="22"/>
  <c r="X56" i="22"/>
  <c r="V56" i="22"/>
  <c r="U56" i="22"/>
  <c r="T56" i="22"/>
  <c r="S56" i="22"/>
  <c r="R56" i="22"/>
  <c r="Q56" i="22"/>
  <c r="P56" i="22"/>
  <c r="O56" i="22"/>
  <c r="N56" i="22"/>
  <c r="M56" i="22"/>
  <c r="K56" i="22"/>
  <c r="J56" i="22"/>
  <c r="I56" i="22"/>
  <c r="H56" i="22"/>
  <c r="G56" i="22"/>
  <c r="F56" i="22"/>
  <c r="E56" i="22"/>
  <c r="D56" i="22"/>
  <c r="C56" i="22"/>
  <c r="B56" i="22"/>
  <c r="AG54" i="22"/>
  <c r="AF54" i="22"/>
  <c r="AE54" i="22"/>
  <c r="AD54" i="22"/>
  <c r="AC54" i="22"/>
  <c r="AB54" i="22"/>
  <c r="AA54" i="22"/>
  <c r="Z54" i="22"/>
  <c r="Y54" i="22"/>
  <c r="X54" i="22"/>
  <c r="V54" i="22"/>
  <c r="U54" i="22"/>
  <c r="T54" i="22"/>
  <c r="S54" i="22"/>
  <c r="R54" i="22"/>
  <c r="Q54" i="22"/>
  <c r="P54" i="22"/>
  <c r="O54" i="22"/>
  <c r="N54" i="22"/>
  <c r="M54" i="22"/>
  <c r="K54" i="22"/>
  <c r="J54" i="22"/>
  <c r="I54" i="22"/>
  <c r="H54" i="22"/>
  <c r="G54" i="22"/>
  <c r="F54" i="22"/>
  <c r="E54" i="22"/>
  <c r="D54" i="22"/>
  <c r="C54" i="22"/>
  <c r="B54" i="22"/>
  <c r="AG53" i="22"/>
  <c r="AF53" i="22"/>
  <c r="AE53" i="22"/>
  <c r="AD53" i="22"/>
  <c r="AC53" i="22"/>
  <c r="AB53" i="22"/>
  <c r="AA53" i="22"/>
  <c r="Z53" i="22"/>
  <c r="Y53" i="22"/>
  <c r="X53" i="22"/>
  <c r="V53" i="22"/>
  <c r="U53" i="22"/>
  <c r="T53" i="22"/>
  <c r="S53" i="22"/>
  <c r="R53" i="22"/>
  <c r="Q53" i="22"/>
  <c r="P53" i="22"/>
  <c r="O53" i="22"/>
  <c r="N53" i="22"/>
  <c r="M53" i="22"/>
  <c r="K53" i="22"/>
  <c r="J53" i="22"/>
  <c r="I53" i="22"/>
  <c r="H53" i="22"/>
  <c r="G53" i="22"/>
  <c r="F53" i="22"/>
  <c r="E53" i="22"/>
  <c r="D53" i="22"/>
  <c r="C53" i="22"/>
  <c r="B53" i="22"/>
  <c r="AG51" i="22"/>
  <c r="AF51" i="22"/>
  <c r="AE51" i="22"/>
  <c r="AD51" i="22"/>
  <c r="AC51" i="22"/>
  <c r="AB51" i="22"/>
  <c r="AA51" i="22"/>
  <c r="Z51" i="22"/>
  <c r="Y51" i="22"/>
  <c r="X51" i="22"/>
  <c r="V51" i="22"/>
  <c r="U51" i="22"/>
  <c r="T51" i="22"/>
  <c r="S51" i="22"/>
  <c r="R51" i="22"/>
  <c r="Q51" i="22"/>
  <c r="P51" i="22"/>
  <c r="O51" i="22"/>
  <c r="N51" i="22"/>
  <c r="M51" i="22"/>
  <c r="K51" i="22"/>
  <c r="J51" i="22"/>
  <c r="I51" i="22"/>
  <c r="H51" i="22"/>
  <c r="G51" i="22"/>
  <c r="F51" i="22"/>
  <c r="E51" i="22"/>
  <c r="D51" i="22"/>
  <c r="C51" i="22"/>
  <c r="B51" i="22"/>
  <c r="AG50" i="22"/>
  <c r="AF50" i="22"/>
  <c r="AE50" i="22"/>
  <c r="AD50" i="22"/>
  <c r="AC50" i="22"/>
  <c r="AB50" i="22"/>
  <c r="AA50" i="22"/>
  <c r="Z50" i="22"/>
  <c r="Y50" i="22"/>
  <c r="X50" i="22"/>
  <c r="V50" i="22"/>
  <c r="U50" i="22"/>
  <c r="T50" i="22"/>
  <c r="S50" i="22"/>
  <c r="R50" i="22"/>
  <c r="Q50" i="22"/>
  <c r="P50" i="22"/>
  <c r="O50" i="22"/>
  <c r="N50" i="22"/>
  <c r="M50" i="22"/>
  <c r="K50" i="22"/>
  <c r="J50" i="22"/>
  <c r="I50" i="22"/>
  <c r="H50" i="22"/>
  <c r="G50" i="22"/>
  <c r="F50" i="22"/>
  <c r="E50" i="22"/>
  <c r="D50" i="22"/>
  <c r="C50" i="22"/>
  <c r="B50" i="22"/>
  <c r="AG48" i="22"/>
  <c r="AF48" i="22"/>
  <c r="AE48" i="22"/>
  <c r="AD48" i="22"/>
  <c r="AC48" i="22"/>
  <c r="AB48" i="22"/>
  <c r="AA48" i="22"/>
  <c r="Z48" i="22"/>
  <c r="Y48" i="22"/>
  <c r="X48" i="22"/>
  <c r="V48" i="22"/>
  <c r="U48" i="22"/>
  <c r="T48" i="22"/>
  <c r="S48" i="22"/>
  <c r="R48" i="22"/>
  <c r="Q48" i="22"/>
  <c r="P48" i="22"/>
  <c r="O48" i="22"/>
  <c r="N48" i="22"/>
  <c r="M48" i="22"/>
  <c r="K48" i="22"/>
  <c r="J48" i="22"/>
  <c r="I48" i="22"/>
  <c r="H48" i="22"/>
  <c r="G48" i="22"/>
  <c r="F48" i="22"/>
  <c r="E48" i="22"/>
  <c r="D48" i="22"/>
  <c r="C48" i="22"/>
  <c r="B48" i="22"/>
  <c r="AG47" i="22"/>
  <c r="AF47" i="22"/>
  <c r="AE47" i="22"/>
  <c r="AD47" i="22"/>
  <c r="AC47" i="22"/>
  <c r="AB47" i="22"/>
  <c r="AA47" i="22"/>
  <c r="Z47" i="22"/>
  <c r="Y47" i="22"/>
  <c r="X47" i="22"/>
  <c r="V47" i="22"/>
  <c r="U47" i="22"/>
  <c r="T47" i="22"/>
  <c r="S47" i="22"/>
  <c r="R47" i="22"/>
  <c r="Q47" i="22"/>
  <c r="P47" i="22"/>
  <c r="O47" i="22"/>
  <c r="N47" i="22"/>
  <c r="M47" i="22"/>
  <c r="K47" i="22"/>
  <c r="J47" i="22"/>
  <c r="I47" i="22"/>
  <c r="H47" i="22"/>
  <c r="G47" i="22"/>
  <c r="F47" i="22"/>
  <c r="E47" i="22"/>
  <c r="D47" i="22"/>
  <c r="C47" i="22"/>
  <c r="B47" i="22"/>
  <c r="AG45" i="22"/>
  <c r="AF45" i="22"/>
  <c r="AE45" i="22"/>
  <c r="AD45" i="22"/>
  <c r="AC45" i="22"/>
  <c r="AB45" i="22"/>
  <c r="AA45" i="22"/>
  <c r="Z45" i="22"/>
  <c r="Y45" i="22"/>
  <c r="X45" i="22"/>
  <c r="V45" i="22"/>
  <c r="U45" i="22"/>
  <c r="T45" i="22"/>
  <c r="S45" i="22"/>
  <c r="R45" i="22"/>
  <c r="Q45" i="22"/>
  <c r="P45" i="22"/>
  <c r="O45" i="22"/>
  <c r="N45" i="22"/>
  <c r="M45" i="22"/>
  <c r="K45" i="22"/>
  <c r="J45" i="22"/>
  <c r="I45" i="22"/>
  <c r="H45" i="22"/>
  <c r="G45" i="22"/>
  <c r="F45" i="22"/>
  <c r="E45" i="22"/>
  <c r="D45" i="22"/>
  <c r="C45" i="22"/>
  <c r="B45" i="22"/>
  <c r="AG44" i="22"/>
  <c r="AF44" i="22"/>
  <c r="AE44" i="22"/>
  <c r="AD44" i="22"/>
  <c r="AC44" i="22"/>
  <c r="AB44" i="22"/>
  <c r="AA44" i="22"/>
  <c r="Z44" i="22"/>
  <c r="Y44" i="22"/>
  <c r="X44" i="22"/>
  <c r="V44" i="22"/>
  <c r="U44" i="22"/>
  <c r="T44" i="22"/>
  <c r="S44" i="22"/>
  <c r="R44" i="22"/>
  <c r="Q44" i="22"/>
  <c r="P44" i="22"/>
  <c r="O44" i="22"/>
  <c r="N44" i="22"/>
  <c r="M44" i="22"/>
  <c r="K44" i="22"/>
  <c r="J44" i="22"/>
  <c r="I44" i="22"/>
  <c r="H44" i="22"/>
  <c r="G44" i="22"/>
  <c r="F44" i="22"/>
  <c r="E44" i="22"/>
  <c r="D44" i="22"/>
  <c r="C44" i="22"/>
  <c r="B44" i="22"/>
  <c r="AG42" i="22"/>
  <c r="AF42" i="22"/>
  <c r="AE42" i="22"/>
  <c r="AD42" i="22"/>
  <c r="AC42" i="22"/>
  <c r="AB42" i="22"/>
  <c r="AA42" i="22"/>
  <c r="Z42" i="22"/>
  <c r="Y42" i="22"/>
  <c r="X42" i="22"/>
  <c r="V42" i="22"/>
  <c r="U42" i="22"/>
  <c r="T42" i="22"/>
  <c r="S42" i="22"/>
  <c r="R42" i="22"/>
  <c r="Q42" i="22"/>
  <c r="P42" i="22"/>
  <c r="O42" i="22"/>
  <c r="N42" i="22"/>
  <c r="M42" i="22"/>
  <c r="K42" i="22"/>
  <c r="J42" i="22"/>
  <c r="I42" i="22"/>
  <c r="H42" i="22"/>
  <c r="G42" i="22"/>
  <c r="F42" i="22"/>
  <c r="E42" i="22"/>
  <c r="D42" i="22"/>
  <c r="C42" i="22"/>
  <c r="B42" i="22"/>
  <c r="AG41" i="22"/>
  <c r="AF41" i="22"/>
  <c r="AE41" i="22"/>
  <c r="AD41" i="22"/>
  <c r="AC41" i="22"/>
  <c r="AB41" i="22"/>
  <c r="AA41" i="22"/>
  <c r="Z41" i="22"/>
  <c r="Y41" i="22"/>
  <c r="X41" i="22"/>
  <c r="V41" i="22"/>
  <c r="U41" i="22"/>
  <c r="T41" i="22"/>
  <c r="S41" i="22"/>
  <c r="R41" i="22"/>
  <c r="Q41" i="22"/>
  <c r="P41" i="22"/>
  <c r="O41" i="22"/>
  <c r="N41" i="22"/>
  <c r="M41" i="22"/>
  <c r="K41" i="22"/>
  <c r="J41" i="22"/>
  <c r="I41" i="22"/>
  <c r="H41" i="22"/>
  <c r="G41" i="22"/>
  <c r="F41" i="22"/>
  <c r="E41" i="22"/>
  <c r="D41" i="22"/>
  <c r="C41" i="22"/>
  <c r="B41" i="22"/>
  <c r="AG39" i="22"/>
  <c r="AF39" i="22"/>
  <c r="AE39" i="22"/>
  <c r="AD39" i="22"/>
  <c r="AC39" i="22"/>
  <c r="AB39" i="22"/>
  <c r="AA39" i="22"/>
  <c r="Z39" i="22"/>
  <c r="Y39" i="22"/>
  <c r="X39" i="22"/>
  <c r="V39" i="22"/>
  <c r="U39" i="22"/>
  <c r="T39" i="22"/>
  <c r="S39" i="22"/>
  <c r="R39" i="22"/>
  <c r="Q39" i="22"/>
  <c r="P39" i="22"/>
  <c r="O39" i="22"/>
  <c r="N39" i="22"/>
  <c r="M39" i="22"/>
  <c r="K39" i="22"/>
  <c r="J39" i="22"/>
  <c r="I39" i="22"/>
  <c r="H39" i="22"/>
  <c r="G39" i="22"/>
  <c r="F39" i="22"/>
  <c r="E39" i="22"/>
  <c r="D39" i="22"/>
  <c r="C39" i="22"/>
  <c r="B39" i="22"/>
  <c r="AG38" i="22"/>
  <c r="AF38" i="22"/>
  <c r="AE38" i="22"/>
  <c r="AD38" i="22"/>
  <c r="AC38" i="22"/>
  <c r="AB38" i="22"/>
  <c r="AA38" i="22"/>
  <c r="Z38" i="22"/>
  <c r="Y38" i="22"/>
  <c r="X38" i="22"/>
  <c r="V38" i="22"/>
  <c r="U38" i="22"/>
  <c r="T38" i="22"/>
  <c r="S38" i="22"/>
  <c r="R38" i="22"/>
  <c r="Q38" i="22"/>
  <c r="P38" i="22"/>
  <c r="O38" i="22"/>
  <c r="N38" i="22"/>
  <c r="M38" i="22"/>
  <c r="K38" i="22"/>
  <c r="J38" i="22"/>
  <c r="I38" i="22"/>
  <c r="H38" i="22"/>
  <c r="G38" i="22"/>
  <c r="F38" i="22"/>
  <c r="E38" i="22"/>
  <c r="D38" i="22"/>
  <c r="C38" i="22"/>
  <c r="B38" i="22"/>
  <c r="AG36" i="22"/>
  <c r="AF36" i="22"/>
  <c r="AE36" i="22"/>
  <c r="AD36" i="22"/>
  <c r="AC36" i="22"/>
  <c r="AB36" i="22"/>
  <c r="AA36" i="22"/>
  <c r="Z36" i="22"/>
  <c r="Y36" i="22"/>
  <c r="X36" i="22"/>
  <c r="V36" i="22"/>
  <c r="U36" i="22"/>
  <c r="T36" i="22"/>
  <c r="S36" i="22"/>
  <c r="R36" i="22"/>
  <c r="Q36" i="22"/>
  <c r="P36" i="22"/>
  <c r="O36" i="22"/>
  <c r="N36" i="22"/>
  <c r="M36" i="22"/>
  <c r="K36" i="22"/>
  <c r="J36" i="22"/>
  <c r="I36" i="22"/>
  <c r="H36" i="22"/>
  <c r="G36" i="22"/>
  <c r="F36" i="22"/>
  <c r="E36" i="22"/>
  <c r="D36" i="22"/>
  <c r="C36" i="22"/>
  <c r="B36" i="22"/>
  <c r="AG35" i="22"/>
  <c r="AF35" i="22"/>
  <c r="AE35" i="22"/>
  <c r="AD35" i="22"/>
  <c r="AC35" i="22"/>
  <c r="AB35" i="22"/>
  <c r="AA35" i="22"/>
  <c r="Z35" i="22"/>
  <c r="Y35" i="22"/>
  <c r="X35" i="22"/>
  <c r="V35" i="22"/>
  <c r="U35" i="22"/>
  <c r="T35" i="22"/>
  <c r="S35" i="22"/>
  <c r="R35" i="22"/>
  <c r="Q35" i="22"/>
  <c r="P35" i="22"/>
  <c r="O35" i="22"/>
  <c r="N35" i="22"/>
  <c r="M35" i="22"/>
  <c r="K35" i="22"/>
  <c r="J35" i="22"/>
  <c r="I35" i="22"/>
  <c r="H35" i="22"/>
  <c r="G35" i="22"/>
  <c r="F35" i="22"/>
  <c r="E35" i="22"/>
  <c r="D35" i="22"/>
  <c r="C35" i="22"/>
  <c r="B35" i="22"/>
  <c r="AG33" i="22"/>
  <c r="AF33" i="22"/>
  <c r="AE33" i="22"/>
  <c r="AD33" i="22"/>
  <c r="AC33" i="22"/>
  <c r="AB33" i="22"/>
  <c r="AA33" i="22"/>
  <c r="Z33" i="22"/>
  <c r="Y33" i="22"/>
  <c r="X33" i="22"/>
  <c r="V33" i="22"/>
  <c r="U33" i="22"/>
  <c r="T33" i="22"/>
  <c r="S33" i="22"/>
  <c r="R33" i="22"/>
  <c r="Q33" i="22"/>
  <c r="P33" i="22"/>
  <c r="O33" i="22"/>
  <c r="N33" i="22"/>
  <c r="M33" i="22"/>
  <c r="K33" i="22"/>
  <c r="J33" i="22"/>
  <c r="I33" i="22"/>
  <c r="H33" i="22"/>
  <c r="G33" i="22"/>
  <c r="F33" i="22"/>
  <c r="E33" i="22"/>
  <c r="D33" i="22"/>
  <c r="C33" i="22"/>
  <c r="B33" i="22"/>
  <c r="AG32" i="22"/>
  <c r="AF32" i="22"/>
  <c r="AE32" i="22"/>
  <c r="AD32" i="22"/>
  <c r="AC32" i="22"/>
  <c r="AB32" i="22"/>
  <c r="AA32" i="22"/>
  <c r="Z32" i="22"/>
  <c r="Y32" i="22"/>
  <c r="X32" i="22"/>
  <c r="V32" i="22"/>
  <c r="U32" i="22"/>
  <c r="T32" i="22"/>
  <c r="S32" i="22"/>
  <c r="R32" i="22"/>
  <c r="Q32" i="22"/>
  <c r="P32" i="22"/>
  <c r="O32" i="22"/>
  <c r="N32" i="22"/>
  <c r="M32" i="22"/>
  <c r="K32" i="22"/>
  <c r="J32" i="22"/>
  <c r="I32" i="22"/>
  <c r="H32" i="22"/>
  <c r="G32" i="22"/>
  <c r="F32" i="22"/>
  <c r="E32" i="22"/>
  <c r="D32" i="22"/>
  <c r="C32" i="22"/>
  <c r="B32" i="22"/>
  <c r="AG30" i="22"/>
  <c r="AF30" i="22"/>
  <c r="AE30" i="22"/>
  <c r="AD30" i="22"/>
  <c r="AC30" i="22"/>
  <c r="AB30" i="22"/>
  <c r="AA30" i="22"/>
  <c r="Z30" i="22"/>
  <c r="Y30" i="22"/>
  <c r="X30" i="22"/>
  <c r="V30" i="22"/>
  <c r="U30" i="22"/>
  <c r="T30" i="22"/>
  <c r="S30" i="22"/>
  <c r="R30" i="22"/>
  <c r="Q30" i="22"/>
  <c r="P30" i="22"/>
  <c r="O30" i="22"/>
  <c r="N30" i="22"/>
  <c r="M30" i="22"/>
  <c r="K30" i="22"/>
  <c r="J30" i="22"/>
  <c r="I30" i="22"/>
  <c r="H30" i="22"/>
  <c r="G30" i="22"/>
  <c r="F30" i="22"/>
  <c r="E30" i="22"/>
  <c r="D30" i="22"/>
  <c r="C30" i="22"/>
  <c r="B30" i="22"/>
  <c r="AG29" i="22"/>
  <c r="AF29" i="22"/>
  <c r="AE29" i="22"/>
  <c r="AD29" i="22"/>
  <c r="AC29" i="22"/>
  <c r="AB29" i="22"/>
  <c r="AA29" i="22"/>
  <c r="Z29" i="22"/>
  <c r="Y29" i="22"/>
  <c r="X29" i="22"/>
  <c r="V29" i="22"/>
  <c r="U29" i="22"/>
  <c r="T29" i="22"/>
  <c r="S29" i="22"/>
  <c r="R29" i="22"/>
  <c r="Q29" i="22"/>
  <c r="P29" i="22"/>
  <c r="O29" i="22"/>
  <c r="N29" i="22"/>
  <c r="M29" i="22"/>
  <c r="K29" i="22"/>
  <c r="J29" i="22"/>
  <c r="I29" i="22"/>
  <c r="H29" i="22"/>
  <c r="G29" i="22"/>
  <c r="F29" i="22"/>
  <c r="E29" i="22"/>
  <c r="D29" i="22"/>
  <c r="C29" i="22"/>
  <c r="B29" i="22"/>
  <c r="AG8" i="22"/>
  <c r="AF8" i="22"/>
  <c r="AE8" i="22"/>
  <c r="AD8" i="22"/>
  <c r="AC8" i="22"/>
  <c r="AB8" i="22"/>
  <c r="AA8" i="22"/>
  <c r="Z8" i="22"/>
  <c r="Y8" i="22"/>
  <c r="X8" i="22"/>
  <c r="AG5" i="22"/>
  <c r="AF5" i="22"/>
  <c r="AE5" i="22"/>
  <c r="AD5" i="22"/>
  <c r="Y5" i="22"/>
  <c r="Z5" i="22"/>
  <c r="AA5" i="22"/>
  <c r="AB5" i="22"/>
  <c r="AC5" i="22"/>
  <c r="X5" i="22"/>
  <c r="M5" i="22"/>
  <c r="V8" i="22"/>
  <c r="U8" i="22"/>
  <c r="T8" i="22"/>
  <c r="S8" i="22"/>
  <c r="R8" i="22"/>
  <c r="Q8" i="22"/>
  <c r="P8" i="22"/>
  <c r="O8" i="22"/>
  <c r="N8" i="22"/>
  <c r="M8" i="22"/>
  <c r="V5" i="22"/>
  <c r="T5" i="22"/>
  <c r="U5" i="22"/>
  <c r="S5" i="22"/>
  <c r="N5" i="22"/>
  <c r="O5" i="22"/>
  <c r="P5" i="22"/>
  <c r="Q5" i="22"/>
  <c r="R5" i="22"/>
  <c r="H144" i="22"/>
  <c r="F126" i="22"/>
  <c r="D111" i="22"/>
  <c r="B114" i="22"/>
  <c r="J120" i="22"/>
  <c r="H117" i="22"/>
  <c r="F102" i="22"/>
  <c r="D99" i="22"/>
  <c r="B96" i="22"/>
  <c r="D81" i="22"/>
  <c r="B78" i="22"/>
  <c r="J72" i="22"/>
  <c r="H69" i="22"/>
  <c r="F66" i="22"/>
  <c r="D63" i="22"/>
  <c r="B60" i="22"/>
  <c r="J24" i="22"/>
  <c r="H21" i="22"/>
  <c r="K8" i="22"/>
  <c r="J8" i="22"/>
  <c r="I8" i="22"/>
  <c r="H8" i="22"/>
  <c r="G8" i="22"/>
  <c r="F8" i="22"/>
  <c r="E8" i="22"/>
  <c r="D8" i="22"/>
  <c r="C8" i="22"/>
  <c r="B8" i="22"/>
  <c r="K5" i="22"/>
  <c r="I5" i="22"/>
  <c r="J5" i="22"/>
  <c r="H5" i="22"/>
  <c r="C5" i="22"/>
  <c r="D5" i="22"/>
  <c r="E5" i="22"/>
  <c r="F5" i="22"/>
  <c r="G5" i="22"/>
  <c r="B5" i="22"/>
  <c r="K98" i="28"/>
  <c r="I80" i="28"/>
  <c r="G59" i="28"/>
  <c r="K7" i="28"/>
  <c r="J7" i="28"/>
  <c r="I7" i="28"/>
  <c r="H7" i="28"/>
  <c r="G7" i="28"/>
  <c r="F7" i="28"/>
  <c r="E7" i="28"/>
  <c r="D7" i="28"/>
  <c r="C7" i="28"/>
  <c r="B7" i="28"/>
  <c r="I4" i="28"/>
  <c r="H4" i="28"/>
  <c r="F4" i="28"/>
  <c r="E4" i="28"/>
  <c r="D4" i="28"/>
  <c r="C4" i="28"/>
  <c r="K4" i="28"/>
  <c r="J4" i="28"/>
  <c r="G4" i="28"/>
  <c r="B4" i="28"/>
  <c r="G128" i="22"/>
  <c r="E98" i="22"/>
  <c r="C80" i="22"/>
  <c r="K7" i="22"/>
  <c r="J7" i="22"/>
  <c r="I7" i="22"/>
  <c r="H7" i="22"/>
  <c r="G7" i="22"/>
  <c r="F7" i="22"/>
  <c r="E7" i="22"/>
  <c r="D7" i="22"/>
  <c r="C7" i="22"/>
  <c r="B7" i="22"/>
  <c r="K4" i="22"/>
  <c r="J4" i="22"/>
  <c r="I4" i="22"/>
  <c r="H4" i="22"/>
  <c r="D4" i="22"/>
  <c r="E4" i="22"/>
  <c r="F4" i="22"/>
  <c r="G4" i="22"/>
  <c r="C4" i="22"/>
  <c r="B4"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AG129" i="22" s="1"/>
  <c r="B7" i="27"/>
  <c r="B6" i="27"/>
  <c r="Y23" i="28"/>
  <c r="AD14" i="28"/>
  <c r="AG23" i="28"/>
  <c r="AG11" i="28"/>
  <c r="AC17" i="22"/>
  <c r="AA20" i="28"/>
  <c r="B8" i="25"/>
  <c r="B9" i="25"/>
  <c r="B10" i="25"/>
  <c r="B12" i="25"/>
  <c r="B14" i="25"/>
  <c r="B15" i="25"/>
  <c r="B16" i="25"/>
  <c r="B17" i="25"/>
  <c r="B18" i="25"/>
  <c r="B19" i="25"/>
  <c r="B20" i="25"/>
  <c r="B21" i="25"/>
  <c r="B22" i="25"/>
  <c r="B23" i="25"/>
  <c r="B24" i="25"/>
  <c r="A1" i="22"/>
  <c r="A1" i="28"/>
  <c r="B6" i="26"/>
  <c r="B7" i="26"/>
  <c r="B8" i="26"/>
  <c r="T129" i="22" s="1"/>
  <c r="B10" i="26"/>
  <c r="B11" i="26"/>
  <c r="P71" i="22" s="1"/>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A5" i="21"/>
  <c r="A9" i="21"/>
  <c r="A12" i="21"/>
  <c r="A14" i="21"/>
  <c r="A15" i="21"/>
  <c r="M4" i="22"/>
  <c r="R4" i="28"/>
  <c r="T4" i="22"/>
  <c r="U4" i="22"/>
  <c r="N7" i="22"/>
  <c r="S4" i="28"/>
  <c r="R116" i="28"/>
  <c r="M4" i="28"/>
  <c r="M7" i="28"/>
  <c r="M7" i="22"/>
  <c r="O7" i="28"/>
  <c r="V4" i="28"/>
  <c r="O7" i="22"/>
  <c r="Q7" i="28"/>
  <c r="S80" i="28"/>
  <c r="T4" i="28"/>
  <c r="Q7" i="22"/>
  <c r="V128" i="22"/>
  <c r="Q128" i="28"/>
  <c r="T7" i="28"/>
  <c r="V80" i="28"/>
  <c r="V98" i="28"/>
  <c r="N4" i="28"/>
  <c r="T7" i="22"/>
  <c r="U7" i="28"/>
  <c r="Q56" i="28"/>
  <c r="O4" i="28"/>
  <c r="U7" i="22"/>
  <c r="V7" i="28"/>
  <c r="N32" i="28"/>
  <c r="T41" i="28"/>
  <c r="P4" i="28"/>
  <c r="V7" i="22"/>
  <c r="O125" i="22"/>
  <c r="M128" i="28"/>
  <c r="M98" i="28"/>
  <c r="O101" i="28"/>
  <c r="M110" i="28"/>
  <c r="Q4" i="28"/>
  <c r="M80" i="22"/>
  <c r="O101" i="22"/>
  <c r="S119" i="22"/>
  <c r="U107" i="22"/>
  <c r="U131" i="22"/>
  <c r="R98" i="22"/>
  <c r="U4" i="28"/>
  <c r="V35" i="28"/>
  <c r="P140" i="28"/>
  <c r="T125" i="28"/>
  <c r="R4" i="22"/>
  <c r="V119" i="22"/>
  <c r="P98" i="22"/>
  <c r="R125" i="28"/>
  <c r="P98" i="28"/>
  <c r="Q4" i="22"/>
  <c r="O119" i="22"/>
  <c r="S95" i="22"/>
  <c r="M86" i="22"/>
  <c r="M86" i="28"/>
  <c r="P4" i="22"/>
  <c r="V140" i="22"/>
  <c r="T134" i="22"/>
  <c r="R131" i="22"/>
  <c r="N119" i="28"/>
  <c r="O4" i="22"/>
  <c r="N74" i="22"/>
  <c r="P95" i="28"/>
  <c r="N4" i="22"/>
  <c r="P62" i="22"/>
  <c r="T53" i="28"/>
  <c r="N44" i="28"/>
  <c r="S140" i="22"/>
  <c r="Q134" i="22"/>
  <c r="O131" i="22"/>
  <c r="U80" i="22"/>
  <c r="S7" i="22"/>
  <c r="Q41" i="28"/>
  <c r="O131" i="28"/>
  <c r="U80" i="28"/>
  <c r="S7" i="28"/>
  <c r="R140" i="22"/>
  <c r="T80" i="22"/>
  <c r="R7" i="22"/>
  <c r="V50" i="28"/>
  <c r="P41" i="28"/>
  <c r="V101" i="28"/>
  <c r="R7" i="28"/>
  <c r="R80" i="22"/>
  <c r="V68" i="22"/>
  <c r="P7" i="22"/>
  <c r="V143" i="28"/>
  <c r="V68" i="28"/>
  <c r="P7" i="28"/>
  <c r="S4" i="22"/>
  <c r="V4" i="22"/>
  <c r="N134" i="22"/>
  <c r="O113" i="22"/>
  <c r="P80" i="22"/>
  <c r="P80" i="28"/>
  <c r="T68" i="28"/>
  <c r="N7" i="28"/>
  <c r="AD4" i="22"/>
  <c r="AG140" i="22"/>
  <c r="AG119" i="22"/>
  <c r="Y119" i="22"/>
  <c r="AC101" i="22"/>
  <c r="AD98" i="22"/>
  <c r="AE80" i="22"/>
  <c r="AA65" i="22"/>
  <c r="AA7" i="22"/>
  <c r="AG4" i="28"/>
  <c r="AD38" i="28"/>
  <c r="AF98" i="28"/>
  <c r="Z128" i="22"/>
  <c r="AE4" i="22"/>
  <c r="Z134" i="22"/>
  <c r="AB131" i="22"/>
  <c r="X119" i="22"/>
  <c r="Z116" i="22"/>
  <c r="AB101" i="22"/>
  <c r="AC98" i="22"/>
  <c r="AD95" i="22"/>
  <c r="AE92" i="22"/>
  <c r="AD83" i="22"/>
  <c r="AD80" i="22"/>
  <c r="AB74" i="22"/>
  <c r="Z62" i="22"/>
  <c r="X7" i="22"/>
  <c r="AB56" i="28"/>
  <c r="AF140" i="28"/>
  <c r="X4" i="22"/>
  <c r="AF4" i="22"/>
  <c r="AE140" i="22"/>
  <c r="AG134" i="22"/>
  <c r="Y134" i="22"/>
  <c r="AA131" i="22"/>
  <c r="AC143" i="22"/>
  <c r="AE125" i="22"/>
  <c r="AA113" i="22"/>
  <c r="AB98" i="22"/>
  <c r="AC95" i="22"/>
  <c r="AD92" i="22"/>
  <c r="AE89" i="22"/>
  <c r="AC80" i="22"/>
  <c r="AA71" i="22"/>
  <c r="Y68" i="22"/>
  <c r="Y65" i="22"/>
  <c r="Y62" i="22"/>
  <c r="AB80" i="28"/>
  <c r="AC4" i="22"/>
  <c r="AG4" i="22"/>
  <c r="X134" i="22"/>
  <c r="Z131" i="22"/>
  <c r="AB143" i="22"/>
  <c r="AD125" i="22"/>
  <c r="AF110" i="22"/>
  <c r="X110" i="22"/>
  <c r="AD119" i="22"/>
  <c r="Z101" i="22"/>
  <c r="AA98" i="22"/>
  <c r="AB86" i="22"/>
  <c r="AB83" i="22"/>
  <c r="Z80" i="22"/>
  <c r="Z74" i="22"/>
  <c r="X65" i="22"/>
  <c r="AF7" i="22"/>
  <c r="AD53" i="28"/>
  <c r="AB44" i="28"/>
  <c r="Z35" i="28"/>
  <c r="AB4" i="22"/>
  <c r="AC140" i="22"/>
  <c r="AE110" i="22"/>
  <c r="AG113" i="22"/>
  <c r="Y113" i="22"/>
  <c r="AA107" i="22"/>
  <c r="AG101" i="22"/>
  <c r="Z98" i="22"/>
  <c r="AA95" i="22"/>
  <c r="AB92" i="22"/>
  <c r="AA89" i="22"/>
  <c r="Y77" i="22"/>
  <c r="AG65" i="22"/>
  <c r="AE7" i="22"/>
  <c r="AB53" i="28"/>
  <c r="Z44" i="28"/>
  <c r="X35" i="28"/>
  <c r="AF134" i="28"/>
  <c r="X62" i="28"/>
  <c r="AG128" i="28"/>
  <c r="AA7" i="28"/>
  <c r="Y62" i="28"/>
  <c r="AG62" i="28"/>
  <c r="AE65" i="28"/>
  <c r="AC68" i="28"/>
  <c r="AA71" i="28"/>
  <c r="Y74" i="28"/>
  <c r="AG74" i="28"/>
  <c r="AC80" i="28"/>
  <c r="AA95" i="28"/>
  <c r="Y98" i="28"/>
  <c r="AG98" i="28"/>
  <c r="AE101" i="28"/>
  <c r="AC116" i="28"/>
  <c r="AG107" i="28"/>
  <c r="AE113" i="28"/>
  <c r="AA125" i="28"/>
  <c r="Y143" i="28"/>
  <c r="AB59" i="28"/>
  <c r="AF128" i="22"/>
  <c r="X128" i="22"/>
  <c r="AA59" i="22"/>
  <c r="AB7" i="28"/>
  <c r="Z62" i="28"/>
  <c r="AF65" i="28"/>
  <c r="AD68" i="28"/>
  <c r="AB71" i="28"/>
  <c r="AD80" i="28"/>
  <c r="Z86" i="28"/>
  <c r="X89" i="28"/>
  <c r="AF89" i="28"/>
  <c r="AB95" i="28"/>
  <c r="Z98" i="28"/>
  <c r="X101" i="28"/>
  <c r="AF101" i="28"/>
  <c r="AD116" i="28"/>
  <c r="AD110" i="28"/>
  <c r="AB125" i="28"/>
  <c r="X131" i="28"/>
  <c r="AF131" i="28"/>
  <c r="AE128" i="28"/>
  <c r="AA59" i="28"/>
  <c r="AE128" i="22"/>
  <c r="Z59" i="22"/>
  <c r="AC7" i="28"/>
  <c r="AA74" i="28"/>
  <c r="Y77" i="28"/>
  <c r="AG77" i="28"/>
  <c r="AE80" i="28"/>
  <c r="AC83" i="28"/>
  <c r="AA86" i="28"/>
  <c r="Y89" i="28"/>
  <c r="AE92" i="28"/>
  <c r="AC95" i="28"/>
  <c r="AC119" i="28"/>
  <c r="AA107" i="28"/>
  <c r="Y113" i="28"/>
  <c r="AG113" i="28"/>
  <c r="AE110" i="28"/>
  <c r="AA143" i="28"/>
  <c r="Y131" i="28"/>
  <c r="AG131" i="28"/>
  <c r="AD128" i="28"/>
  <c r="Y59" i="22"/>
  <c r="AD7" i="28"/>
  <c r="AB62" i="28"/>
  <c r="X68" i="28"/>
  <c r="AF68" i="28"/>
  <c r="AD71" i="28"/>
  <c r="Z77" i="28"/>
  <c r="X80" i="28"/>
  <c r="AF80" i="28"/>
  <c r="X92" i="28"/>
  <c r="AD95" i="28"/>
  <c r="AB98" i="28"/>
  <c r="Z101" i="28"/>
  <c r="AF116" i="28"/>
  <c r="AD119" i="28"/>
  <c r="AB107" i="28"/>
  <c r="Z113" i="28"/>
  <c r="X110" i="28"/>
  <c r="Z131" i="28"/>
  <c r="X134" i="28"/>
  <c r="AC128" i="28"/>
  <c r="Y59" i="28"/>
  <c r="AC128" i="22"/>
  <c r="AF59" i="22"/>
  <c r="X59" i="22"/>
  <c r="AE7" i="28"/>
  <c r="AC62" i="28"/>
  <c r="AE71" i="28"/>
  <c r="AC74" i="28"/>
  <c r="Y80" i="28"/>
  <c r="AG80" i="28"/>
  <c r="AE83" i="28"/>
  <c r="AC86" i="28"/>
  <c r="AA89" i="28"/>
  <c r="Y92" i="28"/>
  <c r="AG92" i="28"/>
  <c r="Y116" i="28"/>
  <c r="AE119" i="28"/>
  <c r="AC107" i="28"/>
  <c r="AA113" i="28"/>
  <c r="Y110" i="28"/>
  <c r="AG110" i="28"/>
  <c r="AE125" i="28"/>
  <c r="AC143" i="28"/>
  <c r="AA131" i="28"/>
  <c r="AF59" i="28"/>
  <c r="AB128" i="22"/>
  <c r="AE59" i="22"/>
  <c r="X7" i="28"/>
  <c r="AF7" i="28"/>
  <c r="AD62" i="28"/>
  <c r="AB65" i="28"/>
  <c r="Z68" i="28"/>
  <c r="X71" i="28"/>
  <c r="AF71" i="28"/>
  <c r="Z80" i="28"/>
  <c r="X83" i="28"/>
  <c r="AF83" i="28"/>
  <c r="AD86" i="28"/>
  <c r="AB89" i="28"/>
  <c r="Z92" i="28"/>
  <c r="X95" i="28"/>
  <c r="AF95" i="28"/>
  <c r="AD98" i="28"/>
  <c r="AB101" i="28"/>
  <c r="AD107" i="28"/>
  <c r="AB113" i="28"/>
  <c r="Z110" i="28"/>
  <c r="X125" i="28"/>
  <c r="AF125" i="28"/>
  <c r="AD143" i="28"/>
  <c r="AB131" i="28"/>
  <c r="Z134" i="28"/>
  <c r="AA128" i="28"/>
  <c r="AE59" i="28"/>
  <c r="Y7" i="28"/>
  <c r="AG7" i="28"/>
  <c r="AE62" i="28"/>
  <c r="AC65" i="28"/>
  <c r="AA68" i="28"/>
  <c r="Y71" i="28"/>
  <c r="AG71" i="28"/>
  <c r="AE74" i="28"/>
  <c r="AC77" i="28"/>
  <c r="AA80" i="28"/>
  <c r="Y83" i="28"/>
  <c r="AA92" i="28"/>
  <c r="Y95" i="28"/>
  <c r="AG95" i="28"/>
  <c r="AE98" i="28"/>
  <c r="AC101" i="28"/>
  <c r="AA116" i="28"/>
  <c r="Y119" i="28"/>
  <c r="AG119" i="28"/>
  <c r="AE107" i="28"/>
  <c r="AC113" i="28"/>
  <c r="AG125" i="28"/>
  <c r="AE143" i="28"/>
  <c r="AC131" i="28"/>
  <c r="AA134" i="28"/>
  <c r="Z128" i="28"/>
  <c r="AB68" i="28"/>
  <c r="AF86" i="28"/>
  <c r="Z119" i="28"/>
  <c r="AD131" i="28"/>
  <c r="Y140" i="28"/>
  <c r="AC32" i="28"/>
  <c r="AA35" i="28"/>
  <c r="Y38" i="28"/>
  <c r="AG38" i="28"/>
  <c r="AE41" i="28"/>
  <c r="AC44" i="28"/>
  <c r="AA47" i="28"/>
  <c r="Y50" i="28"/>
  <c r="AG50" i="28"/>
  <c r="AE53" i="28"/>
  <c r="AD4" i="28"/>
  <c r="Z71" i="28"/>
  <c r="AD89" i="28"/>
  <c r="X107" i="28"/>
  <c r="AE131" i="28"/>
  <c r="Z140" i="28"/>
  <c r="X29" i="28"/>
  <c r="AF29" i="28"/>
  <c r="AD32" i="28"/>
  <c r="AB35" i="28"/>
  <c r="Z38" i="28"/>
  <c r="AD44" i="28"/>
  <c r="AB47" i="28"/>
  <c r="Z50" i="28"/>
  <c r="X53" i="28"/>
  <c r="AF53" i="28"/>
  <c r="AD56" i="28"/>
  <c r="AC4" i="28"/>
  <c r="Y7" i="22"/>
  <c r="AG7" i="22"/>
  <c r="AE62" i="22"/>
  <c r="AC65" i="22"/>
  <c r="AA68" i="22"/>
  <c r="Y71" i="22"/>
  <c r="AG71" i="22"/>
  <c r="AE74" i="22"/>
  <c r="AC77" i="22"/>
  <c r="AA80" i="22"/>
  <c r="Y83" i="22"/>
  <c r="AG83" i="22"/>
  <c r="AE86" i="22"/>
  <c r="AC89" i="22"/>
  <c r="AA92" i="22"/>
  <c r="Y95" i="22"/>
  <c r="AG95" i="22"/>
  <c r="AE98" i="22"/>
  <c r="AD59" i="28"/>
  <c r="X74" i="28"/>
  <c r="AB92" i="28"/>
  <c r="AF107" i="28"/>
  <c r="AB134" i="28"/>
  <c r="AA140" i="28"/>
  <c r="Y29" i="28"/>
  <c r="AG29" i="28"/>
  <c r="AE32" i="28"/>
  <c r="AC35" i="28"/>
  <c r="AA38" i="28"/>
  <c r="Y41" i="28"/>
  <c r="AG41" i="28"/>
  <c r="AE44" i="28"/>
  <c r="AC47" i="28"/>
  <c r="AA50" i="28"/>
  <c r="Y53" i="28"/>
  <c r="AG53" i="28"/>
  <c r="AE56" i="28"/>
  <c r="Y4" i="28"/>
  <c r="Z7" i="22"/>
  <c r="X62" i="22"/>
  <c r="AF62" i="22"/>
  <c r="AD65" i="22"/>
  <c r="AB68" i="22"/>
  <c r="Z71" i="22"/>
  <c r="X74" i="22"/>
  <c r="AF74" i="22"/>
  <c r="AD77" i="22"/>
  <c r="AB80" i="22"/>
  <c r="Z83" i="22"/>
  <c r="X86" i="22"/>
  <c r="AF86" i="22"/>
  <c r="AD89" i="22"/>
  <c r="AF74" i="28"/>
  <c r="Z95" i="28"/>
  <c r="AD113" i="28"/>
  <c r="AC134" i="28"/>
  <c r="AB140" i="28"/>
  <c r="Z29" i="28"/>
  <c r="X32" i="28"/>
  <c r="AF32" i="28"/>
  <c r="AD35" i="28"/>
  <c r="AB38" i="28"/>
  <c r="Z41" i="28"/>
  <c r="X44" i="28"/>
  <c r="AF44" i="28"/>
  <c r="AD47" i="28"/>
  <c r="AB50" i="28"/>
  <c r="Z53" i="28"/>
  <c r="X56" i="28"/>
  <c r="AF56" i="28"/>
  <c r="Z4" i="28"/>
  <c r="Z7" i="28"/>
  <c r="AD77" i="28"/>
  <c r="X98" i="28"/>
  <c r="AB110" i="28"/>
  <c r="AD134" i="28"/>
  <c r="AC140" i="28"/>
  <c r="AA29" i="28"/>
  <c r="Y32" i="28"/>
  <c r="AG32" i="28"/>
  <c r="AE35" i="28"/>
  <c r="AC38" i="28"/>
  <c r="AA41" i="28"/>
  <c r="Y44" i="28"/>
  <c r="AG44" i="28"/>
  <c r="AE47" i="28"/>
  <c r="AC50" i="28"/>
  <c r="AA53" i="28"/>
  <c r="Y56" i="28"/>
  <c r="AG56" i="28"/>
  <c r="AA4" i="28"/>
  <c r="AC59" i="22"/>
  <c r="AF62" i="28"/>
  <c r="Z83" i="28"/>
  <c r="AD101" i="28"/>
  <c r="X143" i="28"/>
  <c r="AG134" i="28"/>
  <c r="AE140" i="28"/>
  <c r="AC29" i="28"/>
  <c r="AA32" i="28"/>
  <c r="Y35" i="28"/>
  <c r="AG35" i="28"/>
  <c r="AE38" i="28"/>
  <c r="AC41" i="28"/>
  <c r="AA44" i="28"/>
  <c r="Y47" i="28"/>
  <c r="AG47" i="28"/>
  <c r="AE50" i="28"/>
  <c r="AC53" i="28"/>
  <c r="AA56" i="28"/>
  <c r="AF4" i="28"/>
  <c r="X4" i="28"/>
  <c r="AA4" i="22"/>
  <c r="AB140" i="22"/>
  <c r="AD134" i="22"/>
  <c r="AF131" i="22"/>
  <c r="X131" i="22"/>
  <c r="Z143" i="22"/>
  <c r="AB125" i="22"/>
  <c r="AD110" i="22"/>
  <c r="AF113" i="22"/>
  <c r="X113" i="22"/>
  <c r="Z107" i="22"/>
  <c r="AB119" i="22"/>
  <c r="AD116" i="22"/>
  <c r="AF101" i="22"/>
  <c r="X101" i="22"/>
  <c r="Y98" i="22"/>
  <c r="Z95" i="22"/>
  <c r="Z92" i="22"/>
  <c r="Z89" i="22"/>
  <c r="Z86" i="22"/>
  <c r="X83" i="22"/>
  <c r="X80" i="22"/>
  <c r="X77" i="22"/>
  <c r="AF71" i="22"/>
  <c r="AF68" i="22"/>
  <c r="AF65" i="22"/>
  <c r="AD62" i="22"/>
  <c r="AD7" i="22"/>
  <c r="AF50" i="28"/>
  <c r="AD41" i="28"/>
  <c r="AB32" i="28"/>
  <c r="AF143" i="28"/>
  <c r="Z4" i="22"/>
  <c r="AA140" i="22"/>
  <c r="AC134" i="22"/>
  <c r="AE131" i="22"/>
  <c r="AG143" i="22"/>
  <c r="Y143" i="22"/>
  <c r="AA125" i="22"/>
  <c r="AC110" i="22"/>
  <c r="AE113" i="22"/>
  <c r="AG107" i="22"/>
  <c r="Y107" i="22"/>
  <c r="AA119" i="22"/>
  <c r="AC116" i="22"/>
  <c r="AE101" i="22"/>
  <c r="AG98" i="22"/>
  <c r="X98" i="22"/>
  <c r="X95" i="22"/>
  <c r="Y92" i="22"/>
  <c r="Y89" i="22"/>
  <c r="Y86" i="22"/>
  <c r="AG80" i="22"/>
  <c r="AG77" i="22"/>
  <c r="AG74" i="22"/>
  <c r="AE71" i="22"/>
  <c r="AE68" i="22"/>
  <c r="AE65" i="22"/>
  <c r="AC62" i="22"/>
  <c r="AC7" i="22"/>
  <c r="AB4" i="28"/>
  <c r="AD50" i="28"/>
  <c r="AB41" i="28"/>
  <c r="Z32" i="28"/>
  <c r="Z125" i="28"/>
  <c r="Y4" i="22"/>
  <c r="Z140" i="22"/>
  <c r="AB134" i="22"/>
  <c r="AD131" i="22"/>
  <c r="AF143" i="22"/>
  <c r="X143" i="22"/>
  <c r="Z125" i="22"/>
  <c r="AB110" i="22"/>
  <c r="AD113" i="22"/>
  <c r="AF107" i="22"/>
  <c r="X107" i="22"/>
  <c r="Z119" i="22"/>
  <c r="AB116" i="22"/>
  <c r="AD101" i="22"/>
  <c r="AF98" i="22"/>
  <c r="AF95" i="22"/>
  <c r="AG92" i="22"/>
  <c r="X92" i="22"/>
  <c r="X89" i="22"/>
  <c r="AF83" i="22"/>
  <c r="AF80" i="22"/>
  <c r="AF77" i="22"/>
  <c r="AD74" i="22"/>
  <c r="AD71" i="22"/>
  <c r="AD68" i="22"/>
  <c r="AB65" i="22"/>
  <c r="AB62" i="22"/>
  <c r="AB7" i="22"/>
  <c r="AE4" i="28"/>
  <c r="X50" i="28"/>
  <c r="AF38" i="28"/>
  <c r="AD29" i="28"/>
  <c r="AB116" i="28"/>
  <c r="K26" i="28"/>
  <c r="I23" i="28"/>
  <c r="G20" i="28"/>
  <c r="E17" i="28"/>
  <c r="C14" i="28"/>
  <c r="K56" i="28"/>
  <c r="I53" i="28"/>
  <c r="G50" i="28"/>
  <c r="E47" i="28"/>
  <c r="C44" i="28"/>
  <c r="K38" i="28"/>
  <c r="I35" i="28"/>
  <c r="G32" i="28"/>
  <c r="E29" i="28"/>
  <c r="C140" i="28"/>
  <c r="K131" i="28"/>
  <c r="I143" i="28"/>
  <c r="E125" i="28"/>
  <c r="C110" i="28"/>
  <c r="K107" i="28"/>
  <c r="I119" i="28"/>
  <c r="G116" i="28"/>
  <c r="E101" i="28"/>
  <c r="K92" i="28"/>
  <c r="I89" i="28"/>
  <c r="G86" i="28"/>
  <c r="E83" i="28"/>
  <c r="K74" i="28"/>
  <c r="I71" i="28"/>
  <c r="G68" i="28"/>
  <c r="E65" i="28"/>
  <c r="C62" i="28"/>
  <c r="J26" i="28"/>
  <c r="H23" i="28"/>
  <c r="F20" i="28"/>
  <c r="D17" i="28"/>
  <c r="B14" i="28"/>
  <c r="J56" i="28"/>
  <c r="H53" i="28"/>
  <c r="F50" i="28"/>
  <c r="D47" i="28"/>
  <c r="B44" i="28"/>
  <c r="J38" i="28"/>
  <c r="H35" i="28"/>
  <c r="F32" i="28"/>
  <c r="D29" i="28"/>
  <c r="B140" i="28"/>
  <c r="J131" i="28"/>
  <c r="H143" i="28"/>
  <c r="D125" i="28"/>
  <c r="B110" i="28"/>
  <c r="J107" i="28"/>
  <c r="H119" i="28"/>
  <c r="F116" i="28"/>
  <c r="D101" i="28"/>
  <c r="J92" i="28"/>
  <c r="H89" i="28"/>
  <c r="F86" i="28"/>
  <c r="D83" i="28"/>
  <c r="J74" i="28"/>
  <c r="H71" i="28"/>
  <c r="F68" i="28"/>
  <c r="D65" i="28"/>
  <c r="B62" i="28"/>
  <c r="I26" i="28"/>
  <c r="G23" i="28"/>
  <c r="E20" i="28"/>
  <c r="C17" i="28"/>
  <c r="F11" i="28"/>
  <c r="I56" i="28"/>
  <c r="G53" i="28"/>
  <c r="E50" i="28"/>
  <c r="C47" i="28"/>
  <c r="K41" i="28"/>
  <c r="I38" i="28"/>
  <c r="G35" i="28"/>
  <c r="E32" i="28"/>
  <c r="C29" i="28"/>
  <c r="K134" i="28"/>
  <c r="I131" i="28"/>
  <c r="G143" i="28"/>
  <c r="C125" i="28"/>
  <c r="K113" i="28"/>
  <c r="I107" i="28"/>
  <c r="G119" i="28"/>
  <c r="E116" i="28"/>
  <c r="C101" i="28"/>
  <c r="K95" i="28"/>
  <c r="I92" i="28"/>
  <c r="G89" i="28"/>
  <c r="E86" i="28"/>
  <c r="C83" i="28"/>
  <c r="K77" i="28"/>
  <c r="I74" i="28"/>
  <c r="G71" i="28"/>
  <c r="E68" i="28"/>
  <c r="C65" i="28"/>
  <c r="H26" i="28"/>
  <c r="F23" i="28"/>
  <c r="D20" i="28"/>
  <c r="B17" i="28"/>
  <c r="E11" i="28"/>
  <c r="H56" i="28"/>
  <c r="F53" i="28"/>
  <c r="D50" i="28"/>
  <c r="B47" i="28"/>
  <c r="J41" i="28"/>
  <c r="H38" i="28"/>
  <c r="F35" i="28"/>
  <c r="D32" i="28"/>
  <c r="B29" i="28"/>
  <c r="J134" i="28"/>
  <c r="H131" i="28"/>
  <c r="F143" i="28"/>
  <c r="B125" i="28"/>
  <c r="J113" i="28"/>
  <c r="H107" i="28"/>
  <c r="F119" i="28"/>
  <c r="D116" i="28"/>
  <c r="B101" i="28"/>
  <c r="J95" i="28"/>
  <c r="H92" i="28"/>
  <c r="F89" i="28"/>
  <c r="D86" i="28"/>
  <c r="B83" i="28"/>
  <c r="J77" i="28"/>
  <c r="H74" i="28"/>
  <c r="F71" i="28"/>
  <c r="D68" i="28"/>
  <c r="B65" i="28"/>
  <c r="F26" i="28"/>
  <c r="D23" i="28"/>
  <c r="B20" i="28"/>
  <c r="J14" i="28"/>
  <c r="K11" i="28"/>
  <c r="F56" i="28"/>
  <c r="D53" i="28"/>
  <c r="B50" i="28"/>
  <c r="J44" i="28"/>
  <c r="H41" i="28"/>
  <c r="F38" i="28"/>
  <c r="D35" i="28"/>
  <c r="B32" i="28"/>
  <c r="J140" i="28"/>
  <c r="H134" i="28"/>
  <c r="F131" i="28"/>
  <c r="D143" i="28"/>
  <c r="J110" i="28"/>
  <c r="H113" i="28"/>
  <c r="F107" i="28"/>
  <c r="D119" i="28"/>
  <c r="B116" i="28"/>
  <c r="H95" i="28"/>
  <c r="F92" i="28"/>
  <c r="D89" i="28"/>
  <c r="B86" i="28"/>
  <c r="H77" i="28"/>
  <c r="F74" i="28"/>
  <c r="D71" i="28"/>
  <c r="B68" i="28"/>
  <c r="J62" i="28"/>
  <c r="E26" i="28"/>
  <c r="C23" i="28"/>
  <c r="K17" i="28"/>
  <c r="I14" i="28"/>
  <c r="I11" i="28"/>
  <c r="E56" i="28"/>
  <c r="C53" i="28"/>
  <c r="K47" i="28"/>
  <c r="I44" i="28"/>
  <c r="G41" i="28"/>
  <c r="E38" i="28"/>
  <c r="C35" i="28"/>
  <c r="K29" i="28"/>
  <c r="I140" i="28"/>
  <c r="G134" i="28"/>
  <c r="E131" i="28"/>
  <c r="C143" i="28"/>
  <c r="K125" i="28"/>
  <c r="I110" i="28"/>
  <c r="G113" i="28"/>
  <c r="E107" i="28"/>
  <c r="C119" i="28"/>
  <c r="K101" i="28"/>
  <c r="G95" i="28"/>
  <c r="E92" i="28"/>
  <c r="C89" i="28"/>
  <c r="D26" i="28"/>
  <c r="B23" i="28"/>
  <c r="J17" i="28"/>
  <c r="H14" i="28"/>
  <c r="J11" i="28"/>
  <c r="D56" i="28"/>
  <c r="B53" i="28"/>
  <c r="J47" i="28"/>
  <c r="H44" i="28"/>
  <c r="F41" i="28"/>
  <c r="D38" i="28"/>
  <c r="B35" i="28"/>
  <c r="J29" i="28"/>
  <c r="H140" i="28"/>
  <c r="F134" i="28"/>
  <c r="D131" i="28"/>
  <c r="B143" i="28"/>
  <c r="J125" i="28"/>
  <c r="H110" i="28"/>
  <c r="F113" i="28"/>
  <c r="D107" i="28"/>
  <c r="B119" i="28"/>
  <c r="J101" i="28"/>
  <c r="F95" i="28"/>
  <c r="D92" i="28"/>
  <c r="B89" i="28"/>
  <c r="J83" i="28"/>
  <c r="F77" i="28"/>
  <c r="D74" i="28"/>
  <c r="B71" i="28"/>
  <c r="J65" i="28"/>
  <c r="H62" i="28"/>
  <c r="C26" i="28"/>
  <c r="K20" i="28"/>
  <c r="I17" i="28"/>
  <c r="G14" i="28"/>
  <c r="H11" i="28"/>
  <c r="C56" i="28"/>
  <c r="K50" i="28"/>
  <c r="I47" i="28"/>
  <c r="G44" i="28"/>
  <c r="E41" i="28"/>
  <c r="C38" i="28"/>
  <c r="K32" i="28"/>
  <c r="I29" i="28"/>
  <c r="G140" i="28"/>
  <c r="E134" i="28"/>
  <c r="C131" i="28"/>
  <c r="I125" i="28"/>
  <c r="G110" i="28"/>
  <c r="E113" i="28"/>
  <c r="C107" i="28"/>
  <c r="K116" i="28"/>
  <c r="I101" i="28"/>
  <c r="E95" i="28"/>
  <c r="C92" i="28"/>
  <c r="K86" i="28"/>
  <c r="I83" i="28"/>
  <c r="E77" i="28"/>
  <c r="C74" i="28"/>
  <c r="K68" i="28"/>
  <c r="I65" i="28"/>
  <c r="G62" i="28"/>
  <c r="B26" i="28"/>
  <c r="J20" i="28"/>
  <c r="H17" i="28"/>
  <c r="F14" i="28"/>
  <c r="G11" i="28"/>
  <c r="B56" i="28"/>
  <c r="J50" i="28"/>
  <c r="H47" i="28"/>
  <c r="F44" i="28"/>
  <c r="D41" i="28"/>
  <c r="B38" i="28"/>
  <c r="J32" i="28"/>
  <c r="H29" i="28"/>
  <c r="F140" i="28"/>
  <c r="D134" i="28"/>
  <c r="B131" i="28"/>
  <c r="H125" i="28"/>
  <c r="F110" i="28"/>
  <c r="D113" i="28"/>
  <c r="B107" i="28"/>
  <c r="J116" i="28"/>
  <c r="H101" i="28"/>
  <c r="D95" i="28"/>
  <c r="B92" i="28"/>
  <c r="J86" i="28"/>
  <c r="H83" i="28"/>
  <c r="D77" i="28"/>
  <c r="B74" i="28"/>
  <c r="J68" i="28"/>
  <c r="H65" i="28"/>
  <c r="F62" i="28"/>
  <c r="K23" i="28"/>
  <c r="I20" i="28"/>
  <c r="G17" i="28"/>
  <c r="E14" i="28"/>
  <c r="C11" i="28"/>
  <c r="K53" i="28"/>
  <c r="I50" i="28"/>
  <c r="G47" i="28"/>
  <c r="E44" i="28"/>
  <c r="C41" i="28"/>
  <c r="K35" i="28"/>
  <c r="I32" i="28"/>
  <c r="G29" i="28"/>
  <c r="E140" i="28"/>
  <c r="C134" i="28"/>
  <c r="K143" i="28"/>
  <c r="G125" i="28"/>
  <c r="E110" i="28"/>
  <c r="C113" i="28"/>
  <c r="K119" i="28"/>
  <c r="I116" i="28"/>
  <c r="G101" i="28"/>
  <c r="C95" i="28"/>
  <c r="K89" i="28"/>
  <c r="I86" i="28"/>
  <c r="G83" i="28"/>
  <c r="C77" i="28"/>
  <c r="K71" i="28"/>
  <c r="I68" i="28"/>
  <c r="G65" i="28"/>
  <c r="E62" i="28"/>
  <c r="J23" i="28"/>
  <c r="H20" i="28"/>
  <c r="F17" i="28"/>
  <c r="D14" i="28"/>
  <c r="B11" i="28"/>
  <c r="J53" i="28"/>
  <c r="H50" i="28"/>
  <c r="F47" i="28"/>
  <c r="D44" i="28"/>
  <c r="B41" i="28"/>
  <c r="J35" i="28"/>
  <c r="H32" i="28"/>
  <c r="F29" i="28"/>
  <c r="D140" i="28"/>
  <c r="B134" i="28"/>
  <c r="J143" i="28"/>
  <c r="F125" i="28"/>
  <c r="D110" i="28"/>
  <c r="B113" i="28"/>
  <c r="J119" i="28"/>
  <c r="H116" i="28"/>
  <c r="F101" i="28"/>
  <c r="B95" i="28"/>
  <c r="J89" i="28"/>
  <c r="H86" i="28"/>
  <c r="F83" i="28"/>
  <c r="B77" i="28"/>
  <c r="J71" i="28"/>
  <c r="H68" i="28"/>
  <c r="F65" i="28"/>
  <c r="D62" i="28"/>
  <c r="E23" i="28"/>
  <c r="K140" i="28"/>
  <c r="E71" i="28"/>
  <c r="G23" i="22"/>
  <c r="G119" i="22"/>
  <c r="I92" i="22"/>
  <c r="K77" i="22"/>
  <c r="C20" i="28"/>
  <c r="I134" i="28"/>
  <c r="C71" i="28"/>
  <c r="H26" i="22"/>
  <c r="F23" i="22"/>
  <c r="D20" i="22"/>
  <c r="B17" i="22"/>
  <c r="J11" i="22"/>
  <c r="J134" i="22"/>
  <c r="H131" i="22"/>
  <c r="F143" i="22"/>
  <c r="B125" i="22"/>
  <c r="J113" i="22"/>
  <c r="H107" i="22"/>
  <c r="F119" i="22"/>
  <c r="D116" i="22"/>
  <c r="B101" i="22"/>
  <c r="J95" i="22"/>
  <c r="H92" i="22"/>
  <c r="F89" i="22"/>
  <c r="D86" i="22"/>
  <c r="B83" i="22"/>
  <c r="J77" i="22"/>
  <c r="H74" i="22"/>
  <c r="F71" i="22"/>
  <c r="D68" i="22"/>
  <c r="B65" i="22"/>
  <c r="G134" i="22"/>
  <c r="E107" i="22"/>
  <c r="G95" i="22"/>
  <c r="K83" i="22"/>
  <c r="C71" i="22"/>
  <c r="F77" i="22"/>
  <c r="E77" i="22"/>
  <c r="E110" i="22"/>
  <c r="C95" i="22"/>
  <c r="I68" i="22"/>
  <c r="E68" i="22"/>
  <c r="K14" i="28"/>
  <c r="G131" i="28"/>
  <c r="K110" i="28"/>
  <c r="C68" i="28"/>
  <c r="G26" i="22"/>
  <c r="E23" i="22"/>
  <c r="C20" i="22"/>
  <c r="K14" i="22"/>
  <c r="I11" i="22"/>
  <c r="K140" i="22"/>
  <c r="I134" i="22"/>
  <c r="G131" i="22"/>
  <c r="E143" i="22"/>
  <c r="K110" i="22"/>
  <c r="I113" i="22"/>
  <c r="G107" i="22"/>
  <c r="E119" i="22"/>
  <c r="C116" i="22"/>
  <c r="I95" i="22"/>
  <c r="G92" i="22"/>
  <c r="E89" i="22"/>
  <c r="C86" i="22"/>
  <c r="I77" i="22"/>
  <c r="G74" i="22"/>
  <c r="E71" i="22"/>
  <c r="C68" i="22"/>
  <c r="K62" i="22"/>
  <c r="K125" i="22"/>
  <c r="K101" i="22"/>
  <c r="C89" i="22"/>
  <c r="E74" i="22"/>
  <c r="I62" i="22"/>
  <c r="H62" i="22"/>
  <c r="K86" i="22"/>
  <c r="I65" i="22"/>
  <c r="C11" i="22"/>
  <c r="K119" i="22"/>
  <c r="G71" i="22"/>
  <c r="D11" i="28"/>
  <c r="E143" i="28"/>
  <c r="I113" i="28"/>
  <c r="K65" i="28"/>
  <c r="F26" i="22"/>
  <c r="D23" i="22"/>
  <c r="B20" i="22"/>
  <c r="J14" i="22"/>
  <c r="H11" i="22"/>
  <c r="J140" i="22"/>
  <c r="H134" i="22"/>
  <c r="F131" i="22"/>
  <c r="D143" i="22"/>
  <c r="J110" i="22"/>
  <c r="H113" i="22"/>
  <c r="F107" i="22"/>
  <c r="D119" i="22"/>
  <c r="B116" i="22"/>
  <c r="H95" i="22"/>
  <c r="F92" i="22"/>
  <c r="D89" i="22"/>
  <c r="B86" i="22"/>
  <c r="H77" i="22"/>
  <c r="F74" i="22"/>
  <c r="D71" i="22"/>
  <c r="B68" i="22"/>
  <c r="J62" i="22"/>
  <c r="C143" i="22"/>
  <c r="C119" i="22"/>
  <c r="E92" i="22"/>
  <c r="G77" i="22"/>
  <c r="K65" i="22"/>
  <c r="J65" i="22"/>
  <c r="C92" i="22"/>
  <c r="G62" i="22"/>
  <c r="G83" i="22"/>
  <c r="G56" i="28"/>
  <c r="G107" i="28"/>
  <c r="K62" i="28"/>
  <c r="E26" i="22"/>
  <c r="C23" i="22"/>
  <c r="K17" i="22"/>
  <c r="I14" i="22"/>
  <c r="G11" i="22"/>
  <c r="I140" i="22"/>
  <c r="E131" i="22"/>
  <c r="I110" i="22"/>
  <c r="G113" i="22"/>
  <c r="B71" i="22"/>
  <c r="C134" i="22"/>
  <c r="G101" i="22"/>
  <c r="K71" i="22"/>
  <c r="I74" i="22"/>
  <c r="E53" i="28"/>
  <c r="E119" i="28"/>
  <c r="I95" i="28"/>
  <c r="I62" i="28"/>
  <c r="D26" i="22"/>
  <c r="B23" i="22"/>
  <c r="J17" i="22"/>
  <c r="H14" i="22"/>
  <c r="F11" i="22"/>
  <c r="H140" i="22"/>
  <c r="F134" i="22"/>
  <c r="D131" i="22"/>
  <c r="B143" i="22"/>
  <c r="J125" i="22"/>
  <c r="H110" i="22"/>
  <c r="F113" i="22"/>
  <c r="D107" i="22"/>
  <c r="B119" i="22"/>
  <c r="J101" i="22"/>
  <c r="F95" i="22"/>
  <c r="D92" i="22"/>
  <c r="B89" i="22"/>
  <c r="J83" i="22"/>
  <c r="D74" i="22"/>
  <c r="C74" i="22"/>
  <c r="E140" i="22"/>
  <c r="I116" i="22"/>
  <c r="C77" i="22"/>
  <c r="C50" i="28"/>
  <c r="C116" i="28"/>
  <c r="G92" i="28"/>
  <c r="C26" i="22"/>
  <c r="K20" i="22"/>
  <c r="I17" i="22"/>
  <c r="G14" i="22"/>
  <c r="E11" i="22"/>
  <c r="G140" i="22"/>
  <c r="E134" i="22"/>
  <c r="C131" i="22"/>
  <c r="I125" i="22"/>
  <c r="G110" i="22"/>
  <c r="E113" i="22"/>
  <c r="C107" i="22"/>
  <c r="K116" i="22"/>
  <c r="I101" i="22"/>
  <c r="E95" i="22"/>
  <c r="I83" i="22"/>
  <c r="K68" i="22"/>
  <c r="G125" i="22"/>
  <c r="K89" i="22"/>
  <c r="G65" i="22"/>
  <c r="C65" i="22"/>
  <c r="K44" i="28"/>
  <c r="E89" i="28"/>
  <c r="B26" i="22"/>
  <c r="J20" i="22"/>
  <c r="H17" i="22"/>
  <c r="F14" i="22"/>
  <c r="D11" i="22"/>
  <c r="F140" i="22"/>
  <c r="D134" i="22"/>
  <c r="B131" i="22"/>
  <c r="H125" i="22"/>
  <c r="F110" i="22"/>
  <c r="D113" i="22"/>
  <c r="B107" i="22"/>
  <c r="J116" i="22"/>
  <c r="H101" i="22"/>
  <c r="D95" i="22"/>
  <c r="B92" i="22"/>
  <c r="J86" i="22"/>
  <c r="H83" i="22"/>
  <c r="D77" i="22"/>
  <c r="B74" i="22"/>
  <c r="J68" i="22"/>
  <c r="H65" i="22"/>
  <c r="F62" i="22"/>
  <c r="K23" i="22"/>
  <c r="G17" i="22"/>
  <c r="K143" i="22"/>
  <c r="E62" i="22"/>
  <c r="I41" i="28"/>
  <c r="C86" i="28"/>
  <c r="I77" i="28"/>
  <c r="I20" i="22"/>
  <c r="E14" i="22"/>
  <c r="C113" i="22"/>
  <c r="I86" i="22"/>
  <c r="G38" i="28"/>
  <c r="K83" i="28"/>
  <c r="G77" i="28"/>
  <c r="J23" i="22"/>
  <c r="H20" i="22"/>
  <c r="F17" i="22"/>
  <c r="D14" i="22"/>
  <c r="B11" i="22"/>
  <c r="D140" i="22"/>
  <c r="B134" i="22"/>
  <c r="J143" i="22"/>
  <c r="F125" i="22"/>
  <c r="D110" i="22"/>
  <c r="B113" i="22"/>
  <c r="J119" i="22"/>
  <c r="H116" i="22"/>
  <c r="F101" i="22"/>
  <c r="B95" i="22"/>
  <c r="J89" i="22"/>
  <c r="H86" i="22"/>
  <c r="F83" i="22"/>
  <c r="B77" i="22"/>
  <c r="J71" i="22"/>
  <c r="H68" i="22"/>
  <c r="F65" i="22"/>
  <c r="D62" i="22"/>
  <c r="I119" i="22"/>
  <c r="E101" i="22"/>
  <c r="K92" i="22"/>
  <c r="G86" i="22"/>
  <c r="K74" i="22"/>
  <c r="G68" i="22"/>
  <c r="C62" i="22"/>
  <c r="I26" i="22"/>
  <c r="K11" i="22"/>
  <c r="G143" i="22"/>
  <c r="I107" i="22"/>
  <c r="K95" i="22"/>
  <c r="C83" i="22"/>
  <c r="E35" i="28"/>
  <c r="G74" i="28"/>
  <c r="K26" i="22"/>
  <c r="I23" i="22"/>
  <c r="G20" i="22"/>
  <c r="E17" i="22"/>
  <c r="C14" i="22"/>
  <c r="C140" i="22"/>
  <c r="K131" i="22"/>
  <c r="I143" i="22"/>
  <c r="E125" i="22"/>
  <c r="C110" i="22"/>
  <c r="K107" i="22"/>
  <c r="G116" i="22"/>
  <c r="I89" i="22"/>
  <c r="E83" i="22"/>
  <c r="I71" i="22"/>
  <c r="E65" i="22"/>
  <c r="C17" i="22"/>
  <c r="K134" i="22"/>
  <c r="C125" i="22"/>
  <c r="E116" i="22"/>
  <c r="G89" i="22"/>
  <c r="G26" i="28"/>
  <c r="C32" i="28"/>
  <c r="E74" i="28"/>
  <c r="J26" i="22"/>
  <c r="H23" i="22"/>
  <c r="F20" i="22"/>
  <c r="D17" i="22"/>
  <c r="B14" i="22"/>
  <c r="B140" i="22"/>
  <c r="J131" i="22"/>
  <c r="H143" i="22"/>
  <c r="D125" i="22"/>
  <c r="B110" i="22"/>
  <c r="J107" i="22"/>
  <c r="H119" i="22"/>
  <c r="F116" i="22"/>
  <c r="D101" i="22"/>
  <c r="J92" i="22"/>
  <c r="H89" i="22"/>
  <c r="F86" i="22"/>
  <c r="D83" i="22"/>
  <c r="J74" i="22"/>
  <c r="H71" i="22"/>
  <c r="F68" i="22"/>
  <c r="D65" i="22"/>
  <c r="B62" i="22"/>
  <c r="E20" i="22"/>
  <c r="I131" i="22"/>
  <c r="K113" i="22"/>
  <c r="C101" i="22"/>
  <c r="E86" i="22"/>
  <c r="S110" i="22" l="1"/>
  <c r="T110" i="28"/>
  <c r="S95" i="28"/>
  <c r="R65" i="28"/>
  <c r="S56" i="28"/>
  <c r="M110" i="22"/>
  <c r="N59" i="22"/>
  <c r="Q47" i="28"/>
  <c r="N92" i="22"/>
  <c r="R113" i="28"/>
  <c r="N95" i="28"/>
  <c r="Q131" i="22"/>
  <c r="V83" i="22"/>
  <c r="O119" i="28"/>
  <c r="N77" i="28"/>
  <c r="Q53" i="28"/>
  <c r="P86" i="22"/>
  <c r="S92" i="22"/>
  <c r="Q62" i="28"/>
  <c r="T101" i="22"/>
  <c r="N131" i="28"/>
  <c r="O71" i="22"/>
  <c r="P110" i="28"/>
  <c r="S134" i="22"/>
  <c r="R95" i="22"/>
  <c r="U110" i="28"/>
  <c r="T86" i="28"/>
  <c r="S38" i="28"/>
  <c r="T74" i="22"/>
  <c r="Q89" i="22"/>
  <c r="T29" i="28"/>
  <c r="R32" i="28"/>
  <c r="U140" i="22"/>
  <c r="U110" i="22"/>
  <c r="Q134" i="28"/>
  <c r="N107" i="28"/>
  <c r="P125" i="22"/>
  <c r="O125" i="28"/>
  <c r="U77" i="22"/>
  <c r="V89" i="28"/>
  <c r="R29" i="28"/>
  <c r="N71" i="22"/>
  <c r="V71" i="22"/>
  <c r="T32" i="28"/>
  <c r="T62" i="28"/>
  <c r="V110" i="22"/>
  <c r="S125" i="22"/>
  <c r="R47" i="28"/>
  <c r="S89" i="28"/>
  <c r="V140" i="28"/>
  <c r="O68" i="28"/>
  <c r="P101" i="28"/>
  <c r="R101" i="28"/>
  <c r="N41" i="28"/>
  <c r="Q92" i="28"/>
  <c r="R83" i="22"/>
  <c r="P44" i="28"/>
  <c r="P74" i="28"/>
  <c r="V134" i="22"/>
  <c r="Q68" i="22"/>
  <c r="S71" i="28"/>
  <c r="V113" i="28"/>
  <c r="T68" i="22"/>
  <c r="T50" i="28"/>
  <c r="N131" i="22"/>
  <c r="M116" i="28"/>
  <c r="N95" i="22"/>
  <c r="V53" i="28"/>
  <c r="V83" i="28"/>
  <c r="O65" i="22"/>
  <c r="P86" i="28"/>
  <c r="R74" i="22"/>
  <c r="P134" i="22"/>
  <c r="S113" i="28"/>
  <c r="R62" i="22"/>
  <c r="R95" i="28"/>
  <c r="U125" i="22"/>
  <c r="M62" i="22"/>
  <c r="Q143" i="22"/>
  <c r="R71" i="28"/>
  <c r="X140" i="22"/>
  <c r="AE107" i="22"/>
  <c r="AD11" i="22"/>
  <c r="AC17" i="28"/>
  <c r="X17" i="22"/>
  <c r="AF140" i="22"/>
  <c r="AA62" i="22"/>
  <c r="Y140" i="22"/>
  <c r="AF11" i="22"/>
  <c r="AE20" i="28"/>
  <c r="Y11" i="22"/>
  <c r="AC68" i="22"/>
  <c r="AD14" i="22"/>
  <c r="AD17" i="28"/>
  <c r="X20" i="28"/>
  <c r="AG14" i="22"/>
  <c r="AF20" i="28"/>
  <c r="AA11" i="22"/>
  <c r="AG86" i="22"/>
  <c r="X14" i="22"/>
  <c r="X26" i="28"/>
  <c r="AG14" i="28"/>
  <c r="AE95" i="22"/>
  <c r="AE14" i="22"/>
  <c r="AE17" i="28"/>
  <c r="Y20" i="28"/>
  <c r="AG17" i="22"/>
  <c r="AG20" i="28"/>
  <c r="Z20" i="28"/>
  <c r="Y14" i="22"/>
  <c r="Y26" i="28"/>
  <c r="AB23" i="28"/>
  <c r="AA116" i="22"/>
  <c r="AB17" i="28"/>
  <c r="AC14" i="22"/>
  <c r="AD26" i="28"/>
  <c r="Z14" i="22"/>
  <c r="Z26" i="28"/>
  <c r="B12" i="22"/>
  <c r="F84" i="22"/>
  <c r="J129" i="22"/>
  <c r="D15" i="22"/>
  <c r="H87" i="22"/>
  <c r="B135" i="22"/>
  <c r="F18" i="22"/>
  <c r="J90" i="22"/>
  <c r="D141" i="22"/>
  <c r="Q86" i="28"/>
  <c r="R38" i="28"/>
  <c r="O86" i="22"/>
  <c r="S128" i="22"/>
  <c r="T77" i="28"/>
  <c r="M56" i="28"/>
  <c r="M125" i="22"/>
  <c r="M119" i="28"/>
  <c r="O98" i="22"/>
  <c r="V65" i="22"/>
  <c r="U113" i="22"/>
  <c r="U128" i="22"/>
  <c r="S98" i="28"/>
  <c r="Q83" i="22"/>
  <c r="T98" i="22"/>
  <c r="M95" i="28"/>
  <c r="Q38" i="28"/>
  <c r="N68" i="22"/>
  <c r="R128" i="28"/>
  <c r="T128" i="28"/>
  <c r="U89" i="28"/>
  <c r="P68" i="28"/>
  <c r="S134" i="28"/>
  <c r="R113" i="22"/>
  <c r="R110" i="22"/>
  <c r="U47" i="28"/>
  <c r="N83" i="22"/>
  <c r="Q131" i="28"/>
  <c r="M71" i="22"/>
  <c r="N98" i="22"/>
  <c r="Q119" i="28"/>
  <c r="T113" i="28"/>
  <c r="U65" i="22"/>
  <c r="R86" i="22"/>
  <c r="R26" i="28"/>
  <c r="N128" i="28"/>
  <c r="O116" i="28"/>
  <c r="R107" i="28"/>
  <c r="S62" i="22"/>
  <c r="S50" i="28"/>
  <c r="Y23" i="22"/>
  <c r="Z11" i="22"/>
  <c r="AD81" i="22"/>
  <c r="AF99" i="22"/>
  <c r="AA101" i="28"/>
  <c r="AG68" i="28"/>
  <c r="AB143" i="28"/>
  <c r="Z89" i="28"/>
  <c r="AG59" i="22"/>
  <c r="AE116" i="28"/>
  <c r="AE68" i="28"/>
  <c r="AF113" i="28"/>
  <c r="AF77" i="28"/>
  <c r="X128" i="28"/>
  <c r="AC92" i="28"/>
  <c r="Y128" i="22"/>
  <c r="Y80" i="22"/>
  <c r="AC125" i="22"/>
  <c r="AB89" i="22"/>
  <c r="AF134" i="22"/>
  <c r="AF35" i="28"/>
  <c r="AA101" i="22"/>
  <c r="Z65" i="22"/>
  <c r="AF119" i="22"/>
  <c r="AC71" i="22"/>
  <c r="Y125" i="22"/>
  <c r="X14" i="28"/>
  <c r="Y20" i="22"/>
  <c r="AG23" i="22"/>
  <c r="AD11" i="28"/>
  <c r="AE23" i="22"/>
  <c r="AC26" i="28"/>
  <c r="AF12" i="22"/>
  <c r="AE81" i="22"/>
  <c r="AG99" i="22"/>
  <c r="AF41" i="28"/>
  <c r="AE29" i="28"/>
  <c r="Y125" i="28"/>
  <c r="AC89" i="28"/>
  <c r="X119" i="28"/>
  <c r="AB77" i="28"/>
  <c r="AB128" i="28"/>
  <c r="AC98" i="28"/>
  <c r="Y68" i="28"/>
  <c r="AD125" i="28"/>
  <c r="AB86" i="28"/>
  <c r="AD128" i="22"/>
  <c r="AG101" i="28"/>
  <c r="AG65" i="28"/>
  <c r="Z107" i="28"/>
  <c r="X77" i="28"/>
  <c r="AF128" i="28"/>
  <c r="AE89" i="28"/>
  <c r="AG128" i="22"/>
  <c r="AA83" i="22"/>
  <c r="AA143" i="22"/>
  <c r="AD65" i="28"/>
  <c r="AC92" i="22"/>
  <c r="X47" i="28"/>
  <c r="Y116" i="22"/>
  <c r="Z68" i="22"/>
  <c r="Z110" i="22"/>
  <c r="AC74" i="22"/>
  <c r="AC131" i="22"/>
  <c r="AD23" i="28"/>
  <c r="Y26" i="22"/>
  <c r="AA26" i="22"/>
  <c r="AE20" i="22"/>
  <c r="AF17" i="22"/>
  <c r="AF23" i="22"/>
  <c r="AF81" i="22"/>
  <c r="X129" i="22"/>
  <c r="X41" i="28"/>
  <c r="AC56" i="28"/>
  <c r="AG140" i="28"/>
  <c r="AA110" i="28"/>
  <c r="AE86" i="28"/>
  <c r="AA128" i="22"/>
  <c r="Z116" i="28"/>
  <c r="AD74" i="28"/>
  <c r="Y134" i="28"/>
  <c r="AE95" i="28"/>
  <c r="AA65" i="28"/>
  <c r="AF110" i="28"/>
  <c r="AD83" i="28"/>
  <c r="Z59" i="28"/>
  <c r="AA98" i="28"/>
  <c r="Y65" i="28"/>
  <c r="AB119" i="28"/>
  <c r="Z74" i="28"/>
  <c r="AG143" i="28"/>
  <c r="AA83" i="28"/>
  <c r="Y128" i="28"/>
  <c r="AA86" i="22"/>
  <c r="Y131" i="22"/>
  <c r="X140" i="28"/>
  <c r="AB95" i="22"/>
  <c r="Z56" i="28"/>
  <c r="AG116" i="22"/>
  <c r="AB71" i="22"/>
  <c r="AD143" i="22"/>
  <c r="AE77" i="22"/>
  <c r="AA134" i="22"/>
  <c r="AF26" i="28"/>
  <c r="Z14" i="28"/>
  <c r="AB14" i="28"/>
  <c r="AG11" i="22"/>
  <c r="Y17" i="22"/>
  <c r="X17" i="28"/>
  <c r="AG81" i="22"/>
  <c r="Y129" i="22"/>
  <c r="X99" i="22"/>
  <c r="Z129" i="22"/>
  <c r="Y99" i="22"/>
  <c r="AA129" i="22"/>
  <c r="X81" i="22"/>
  <c r="Z99" i="22"/>
  <c r="AB129" i="22"/>
  <c r="AC23" i="28"/>
  <c r="X20" i="22"/>
  <c r="Z20" i="22"/>
  <c r="AE11" i="28"/>
  <c r="Y11" i="28"/>
  <c r="AA11" i="28"/>
  <c r="AE11" i="22"/>
  <c r="Y81" i="22"/>
  <c r="AA99" i="22"/>
  <c r="AC129" i="22"/>
  <c r="AE26" i="28"/>
  <c r="X26" i="22"/>
  <c r="Z26" i="22"/>
  <c r="AD20" i="22"/>
  <c r="AD23" i="22"/>
  <c r="Z17" i="22"/>
  <c r="AB23" i="22"/>
  <c r="Z81" i="22"/>
  <c r="AB99" i="22"/>
  <c r="AD129" i="22"/>
  <c r="X11" i="28"/>
  <c r="AC20" i="28"/>
  <c r="AA14" i="28"/>
  <c r="AB20" i="22"/>
  <c r="AF14" i="22"/>
  <c r="Z23" i="22"/>
  <c r="AA81" i="22"/>
  <c r="AC99" i="22"/>
  <c r="AE129" i="22"/>
  <c r="AB81" i="22"/>
  <c r="AD99" i="22"/>
  <c r="AF129" i="22"/>
  <c r="AC81" i="22"/>
  <c r="AE99" i="22"/>
  <c r="P119" i="22"/>
  <c r="P71" i="28"/>
  <c r="O134" i="28"/>
  <c r="M92" i="22"/>
  <c r="N62" i="28"/>
  <c r="S99" i="22"/>
  <c r="N113" i="28"/>
  <c r="R80" i="28"/>
  <c r="M131" i="22"/>
  <c r="N71" i="28"/>
  <c r="P92" i="22"/>
  <c r="Q92" i="22"/>
  <c r="P62" i="28"/>
  <c r="T116" i="22"/>
  <c r="V116" i="28"/>
  <c r="P134" i="28"/>
  <c r="S131" i="22"/>
  <c r="T35" i="28"/>
  <c r="M140" i="22"/>
  <c r="M98" i="22"/>
  <c r="Q35" i="28"/>
  <c r="M59" i="22"/>
  <c r="R71" i="22"/>
  <c r="T107" i="28"/>
  <c r="Q119" i="22"/>
  <c r="O53" i="28"/>
  <c r="M83" i="28"/>
  <c r="N116" i="22"/>
  <c r="R134" i="28"/>
  <c r="N68" i="28"/>
  <c r="U101" i="22"/>
  <c r="M131" i="28"/>
  <c r="U65" i="28"/>
  <c r="Q80" i="22"/>
  <c r="S101" i="28"/>
  <c r="V128" i="28"/>
  <c r="S35" i="28"/>
  <c r="O128" i="22"/>
  <c r="P50" i="28"/>
  <c r="P128" i="22"/>
  <c r="R81" i="22"/>
  <c r="T99" i="22"/>
  <c r="V129" i="22"/>
  <c r="V47" i="28"/>
  <c r="M119" i="22"/>
  <c r="M71" i="28"/>
  <c r="N128" i="22"/>
  <c r="U38" i="28"/>
  <c r="R53" i="28"/>
  <c r="Q81" i="22"/>
  <c r="T143" i="28"/>
  <c r="T101" i="28"/>
  <c r="O134" i="22"/>
  <c r="T80" i="28"/>
  <c r="V101" i="22"/>
  <c r="M116" i="22"/>
  <c r="V71" i="28"/>
  <c r="Q110" i="22"/>
  <c r="R110" i="28"/>
  <c r="V32" i="28"/>
  <c r="U62" i="28"/>
  <c r="U134" i="22"/>
  <c r="P47" i="28"/>
  <c r="P77" i="28"/>
  <c r="U92" i="22"/>
  <c r="S131" i="28"/>
  <c r="Q128" i="22"/>
  <c r="P68" i="22"/>
  <c r="R119" i="28"/>
  <c r="O116" i="22"/>
  <c r="M50" i="28"/>
  <c r="U77" i="28"/>
  <c r="V98" i="22"/>
  <c r="P131" i="28"/>
  <c r="S98" i="22"/>
  <c r="U125" i="28"/>
  <c r="S62" i="28"/>
  <c r="S65" i="22"/>
  <c r="Q98" i="28"/>
  <c r="N113" i="22"/>
  <c r="Q32" i="28"/>
  <c r="S143" i="22"/>
  <c r="T38" i="28"/>
  <c r="T59" i="28"/>
  <c r="S81" i="22"/>
  <c r="U99" i="22"/>
  <c r="O86" i="28"/>
  <c r="U116" i="28"/>
  <c r="U129" i="22"/>
  <c r="R50" i="28"/>
  <c r="P113" i="28"/>
  <c r="Q140" i="22"/>
  <c r="P92" i="28"/>
  <c r="S113" i="22"/>
  <c r="O71" i="28"/>
  <c r="T113" i="22"/>
  <c r="R83" i="28"/>
  <c r="N134" i="28"/>
  <c r="P74" i="22"/>
  <c r="Q74" i="28"/>
  <c r="T86" i="22"/>
  <c r="R98" i="28"/>
  <c r="Q86" i="22"/>
  <c r="Q143" i="28"/>
  <c r="U59" i="28"/>
  <c r="N65" i="22"/>
  <c r="T92" i="28"/>
  <c r="M101" i="22"/>
  <c r="U44" i="28"/>
  <c r="S74" i="28"/>
  <c r="T95" i="22"/>
  <c r="N143" i="28"/>
  <c r="T128" i="22"/>
  <c r="Q95" i="22"/>
  <c r="S110" i="28"/>
  <c r="U86" i="28"/>
  <c r="U119" i="22"/>
  <c r="U131" i="28"/>
  <c r="O110" i="22"/>
  <c r="V134" i="28"/>
  <c r="T98" i="28"/>
  <c r="N26" i="22"/>
  <c r="T81" i="22"/>
  <c r="V99" i="22"/>
  <c r="R89" i="28"/>
  <c r="U95" i="22"/>
  <c r="S41" i="28"/>
  <c r="Q71" i="28"/>
  <c r="V80" i="22"/>
  <c r="V110" i="28"/>
  <c r="P128" i="28"/>
  <c r="S80" i="22"/>
  <c r="Q113" i="28"/>
  <c r="S128" i="28"/>
  <c r="Q80" i="28"/>
  <c r="S116" i="22"/>
  <c r="Q101" i="28"/>
  <c r="V107" i="22"/>
  <c r="V107" i="28"/>
  <c r="T47" i="28"/>
  <c r="S77" i="28"/>
  <c r="Q17" i="22"/>
  <c r="U81" i="22"/>
  <c r="M129" i="22"/>
  <c r="O107" i="28"/>
  <c r="P59" i="28"/>
  <c r="U53" i="28"/>
  <c r="S65" i="28"/>
  <c r="Q101" i="22"/>
  <c r="O98" i="28"/>
  <c r="T119" i="22"/>
  <c r="T119" i="28"/>
  <c r="U98" i="28"/>
  <c r="S14" i="22"/>
  <c r="V81" i="22"/>
  <c r="N129" i="22"/>
  <c r="V14" i="22"/>
  <c r="M99" i="22"/>
  <c r="O129" i="22"/>
  <c r="N99" i="22"/>
  <c r="P129" i="22"/>
  <c r="N110" i="22"/>
  <c r="U92" i="28"/>
  <c r="T107" i="22"/>
  <c r="P35" i="28"/>
  <c r="N65" i="28"/>
  <c r="M83" i="22"/>
  <c r="O143" i="28"/>
  <c r="O128" i="28"/>
  <c r="V62" i="22"/>
  <c r="R92" i="28"/>
  <c r="N59" i="28"/>
  <c r="O92" i="28"/>
  <c r="P113" i="22"/>
  <c r="U35" i="28"/>
  <c r="U59" i="22"/>
  <c r="O80" i="22"/>
  <c r="S86" i="28"/>
  <c r="N80" i="22"/>
  <c r="N98" i="28"/>
  <c r="S77" i="22"/>
  <c r="M23" i="28"/>
  <c r="M81" i="22"/>
  <c r="O99" i="22"/>
  <c r="Q129" i="22"/>
  <c r="M107" i="22"/>
  <c r="Q110" i="28"/>
  <c r="M128" i="22"/>
  <c r="U71" i="22"/>
  <c r="Q83" i="28"/>
  <c r="T71" i="22"/>
  <c r="T89" i="28"/>
  <c r="U98" i="22"/>
  <c r="O17" i="28"/>
  <c r="N81" i="22"/>
  <c r="P99" i="22"/>
  <c r="R129" i="22"/>
  <c r="Q77" i="28"/>
  <c r="Q98" i="22"/>
  <c r="O113" i="28"/>
  <c r="Q59" i="28"/>
  <c r="O80" i="28"/>
  <c r="P65" i="22"/>
  <c r="N80" i="28"/>
  <c r="O81" i="22"/>
  <c r="Q99" i="22"/>
  <c r="S129" i="22"/>
  <c r="Q116" i="22"/>
  <c r="M47" i="28"/>
  <c r="M80" i="28"/>
  <c r="V77" i="22"/>
  <c r="T134" i="28"/>
  <c r="R128" i="22"/>
  <c r="M101" i="28"/>
  <c r="R107" i="22"/>
  <c r="P56" i="28"/>
  <c r="R74" i="28"/>
  <c r="O107" i="22"/>
  <c r="S47" i="28"/>
  <c r="O74" i="28"/>
  <c r="O95" i="22"/>
  <c r="M107" i="28"/>
  <c r="U128" i="28"/>
  <c r="M44" i="28"/>
  <c r="O62" i="28"/>
  <c r="R68" i="28"/>
  <c r="P81" i="22"/>
  <c r="R99" i="22"/>
  <c r="B59" i="22"/>
  <c r="D80" i="22"/>
  <c r="F98" i="22"/>
  <c r="H128" i="22"/>
  <c r="H59" i="28"/>
  <c r="J80" i="28"/>
  <c r="B128" i="28"/>
  <c r="C12" i="22"/>
  <c r="E15" i="22"/>
  <c r="G18" i="22"/>
  <c r="I21" i="22"/>
  <c r="K24" i="22"/>
  <c r="C60" i="22"/>
  <c r="E63" i="22"/>
  <c r="G66" i="22"/>
  <c r="I69" i="22"/>
  <c r="K72" i="22"/>
  <c r="C78" i="22"/>
  <c r="E81" i="22"/>
  <c r="G84" i="22"/>
  <c r="I87" i="22"/>
  <c r="K90" i="22"/>
  <c r="C96" i="22"/>
  <c r="E99" i="22"/>
  <c r="G102" i="22"/>
  <c r="I117" i="22"/>
  <c r="K120" i="22"/>
  <c r="C114" i="22"/>
  <c r="E111" i="22"/>
  <c r="G126" i="22"/>
  <c r="I144" i="22"/>
  <c r="K129" i="22"/>
  <c r="C135" i="22"/>
  <c r="E141" i="22"/>
  <c r="C59" i="22"/>
  <c r="E80" i="22"/>
  <c r="G98" i="22"/>
  <c r="I128" i="22"/>
  <c r="I59" i="28"/>
  <c r="K80" i="28"/>
  <c r="C128" i="28"/>
  <c r="D12" i="22"/>
  <c r="F15" i="22"/>
  <c r="H18" i="22"/>
  <c r="J21" i="22"/>
  <c r="B27" i="22"/>
  <c r="D60" i="22"/>
  <c r="F63" i="22"/>
  <c r="H66" i="22"/>
  <c r="J69" i="22"/>
  <c r="B75" i="22"/>
  <c r="D78" i="22"/>
  <c r="F81" i="22"/>
  <c r="H84" i="22"/>
  <c r="J87" i="22"/>
  <c r="B93" i="22"/>
  <c r="D96" i="22"/>
  <c r="F99" i="22"/>
  <c r="H102" i="22"/>
  <c r="J117" i="22"/>
  <c r="B108" i="22"/>
  <c r="D114" i="22"/>
  <c r="F111" i="22"/>
  <c r="H126" i="22"/>
  <c r="J144" i="22"/>
  <c r="B132" i="22"/>
  <c r="D135" i="22"/>
  <c r="F141" i="22"/>
  <c r="D59" i="22"/>
  <c r="F80" i="22"/>
  <c r="H98" i="22"/>
  <c r="J128" i="22"/>
  <c r="J59" i="28"/>
  <c r="B98" i="28"/>
  <c r="D128" i="28"/>
  <c r="E12" i="22"/>
  <c r="G15" i="22"/>
  <c r="I18" i="22"/>
  <c r="K21" i="22"/>
  <c r="C27" i="22"/>
  <c r="E60" i="22"/>
  <c r="G63" i="22"/>
  <c r="I66" i="22"/>
  <c r="K69" i="22"/>
  <c r="C75" i="22"/>
  <c r="E78" i="22"/>
  <c r="G81" i="22"/>
  <c r="I84" i="22"/>
  <c r="K87" i="22"/>
  <c r="C93" i="22"/>
  <c r="E96" i="22"/>
  <c r="G99" i="22"/>
  <c r="I102" i="22"/>
  <c r="K117" i="22"/>
  <c r="C108" i="22"/>
  <c r="E114" i="22"/>
  <c r="G111" i="22"/>
  <c r="I126" i="22"/>
  <c r="K144" i="22"/>
  <c r="C132" i="22"/>
  <c r="E135" i="22"/>
  <c r="G141" i="22"/>
  <c r="E59" i="22"/>
  <c r="G80" i="22"/>
  <c r="I98" i="22"/>
  <c r="K128" i="22"/>
  <c r="K59" i="28"/>
  <c r="C98" i="28"/>
  <c r="E128" i="28"/>
  <c r="F12" i="22"/>
  <c r="H15" i="22"/>
  <c r="J18" i="22"/>
  <c r="B24" i="22"/>
  <c r="D27" i="22"/>
  <c r="F60" i="22"/>
  <c r="H63" i="22"/>
  <c r="J66" i="22"/>
  <c r="B72" i="22"/>
  <c r="D75" i="22"/>
  <c r="F78" i="22"/>
  <c r="H81" i="22"/>
  <c r="J84" i="22"/>
  <c r="B90" i="22"/>
  <c r="D93" i="22"/>
  <c r="F96" i="22"/>
  <c r="H99" i="22"/>
  <c r="J102" i="22"/>
  <c r="B120" i="22"/>
  <c r="D108" i="22"/>
  <c r="F114" i="22"/>
  <c r="H111" i="22"/>
  <c r="J126" i="22"/>
  <c r="B129" i="22"/>
  <c r="D132" i="22"/>
  <c r="F135" i="22"/>
  <c r="H141" i="22"/>
  <c r="F59" i="22"/>
  <c r="H80" i="22"/>
  <c r="J98" i="22"/>
  <c r="B80" i="28"/>
  <c r="D98" i="28"/>
  <c r="F128" i="28"/>
  <c r="G12" i="22"/>
  <c r="I15" i="22"/>
  <c r="K18" i="22"/>
  <c r="C24" i="22"/>
  <c r="E27" i="22"/>
  <c r="G60" i="22"/>
  <c r="I63" i="22"/>
  <c r="K66" i="22"/>
  <c r="C72" i="22"/>
  <c r="E75" i="22"/>
  <c r="G78" i="22"/>
  <c r="I81" i="22"/>
  <c r="K84" i="22"/>
  <c r="C90" i="22"/>
  <c r="E93" i="22"/>
  <c r="G96" i="22"/>
  <c r="I99" i="22"/>
  <c r="K102" i="22"/>
  <c r="C120" i="22"/>
  <c r="E108" i="22"/>
  <c r="G114" i="22"/>
  <c r="I111" i="22"/>
  <c r="K126" i="22"/>
  <c r="C129" i="22"/>
  <c r="E132" i="22"/>
  <c r="G135" i="22"/>
  <c r="I141" i="22"/>
  <c r="G59" i="22"/>
  <c r="I80" i="22"/>
  <c r="K98" i="22"/>
  <c r="C80" i="28"/>
  <c r="E98" i="28"/>
  <c r="G128" i="28"/>
  <c r="H12" i="22"/>
  <c r="J15" i="22"/>
  <c r="B21" i="22"/>
  <c r="D24" i="22"/>
  <c r="F27" i="22"/>
  <c r="H60" i="22"/>
  <c r="J63" i="22"/>
  <c r="B69" i="22"/>
  <c r="D72" i="22"/>
  <c r="F75" i="22"/>
  <c r="H78" i="22"/>
  <c r="J81" i="22"/>
  <c r="B87" i="22"/>
  <c r="D90" i="22"/>
  <c r="F93" i="22"/>
  <c r="H96" i="22"/>
  <c r="J99" i="22"/>
  <c r="B117" i="22"/>
  <c r="D120" i="22"/>
  <c r="F108" i="22"/>
  <c r="H114" i="22"/>
  <c r="J111" i="22"/>
  <c r="B144" i="22"/>
  <c r="D129" i="22"/>
  <c r="F132" i="22"/>
  <c r="H135" i="22"/>
  <c r="J141" i="22"/>
  <c r="H59" i="22"/>
  <c r="J80" i="22"/>
  <c r="B128" i="22"/>
  <c r="B59" i="28"/>
  <c r="D80" i="28"/>
  <c r="F98" i="28"/>
  <c r="H128" i="28"/>
  <c r="I12" i="22"/>
  <c r="K15" i="22"/>
  <c r="C21" i="22"/>
  <c r="E24" i="22"/>
  <c r="G27" i="22"/>
  <c r="I60" i="22"/>
  <c r="K63" i="22"/>
  <c r="C69" i="22"/>
  <c r="E72" i="22"/>
  <c r="G75" i="22"/>
  <c r="I78" i="22"/>
  <c r="K81" i="22"/>
  <c r="C87" i="22"/>
  <c r="E90" i="22"/>
  <c r="G93" i="22"/>
  <c r="I96" i="22"/>
  <c r="K99" i="22"/>
  <c r="C117" i="22"/>
  <c r="E120" i="22"/>
  <c r="G108" i="22"/>
  <c r="I114" i="22"/>
  <c r="K111" i="22"/>
  <c r="C144" i="22"/>
  <c r="E129" i="22"/>
  <c r="G132" i="22"/>
  <c r="I135" i="22"/>
  <c r="K141" i="22"/>
  <c r="I59" i="22"/>
  <c r="K80" i="22"/>
  <c r="C128" i="22"/>
  <c r="C59" i="28"/>
  <c r="E80" i="28"/>
  <c r="G98" i="28"/>
  <c r="I128" i="28"/>
  <c r="J12" i="22"/>
  <c r="B18" i="22"/>
  <c r="D21" i="22"/>
  <c r="F24" i="22"/>
  <c r="H27" i="22"/>
  <c r="J60" i="22"/>
  <c r="B66" i="22"/>
  <c r="D69" i="22"/>
  <c r="F72" i="22"/>
  <c r="H75" i="22"/>
  <c r="J78" i="22"/>
  <c r="B84" i="22"/>
  <c r="D87" i="22"/>
  <c r="F90" i="22"/>
  <c r="H93" i="22"/>
  <c r="J96" i="22"/>
  <c r="B102" i="22"/>
  <c r="D117" i="22"/>
  <c r="F120" i="22"/>
  <c r="H108" i="22"/>
  <c r="J114" i="22"/>
  <c r="B126" i="22"/>
  <c r="D144" i="22"/>
  <c r="F129" i="22"/>
  <c r="H132" i="22"/>
  <c r="J135" i="22"/>
  <c r="J59" i="22"/>
  <c r="B98" i="22"/>
  <c r="D128" i="22"/>
  <c r="D59" i="28"/>
  <c r="F80" i="28"/>
  <c r="H98" i="28"/>
  <c r="J128" i="28"/>
  <c r="K12" i="22"/>
  <c r="C18" i="22"/>
  <c r="E21" i="22"/>
  <c r="G24" i="22"/>
  <c r="I27" i="22"/>
  <c r="K60" i="22"/>
  <c r="C66" i="22"/>
  <c r="E69" i="22"/>
  <c r="G72" i="22"/>
  <c r="I75" i="22"/>
  <c r="K78" i="22"/>
  <c r="C84" i="22"/>
  <c r="E87" i="22"/>
  <c r="G90" i="22"/>
  <c r="I93" i="22"/>
  <c r="K96" i="22"/>
  <c r="C102" i="22"/>
  <c r="E117" i="22"/>
  <c r="G120" i="22"/>
  <c r="I108" i="22"/>
  <c r="K114" i="22"/>
  <c r="C126" i="22"/>
  <c r="E144" i="22"/>
  <c r="G129" i="22"/>
  <c r="I132" i="22"/>
  <c r="K135" i="22"/>
  <c r="K59" i="22"/>
  <c r="C98" i="22"/>
  <c r="E128" i="22"/>
  <c r="E59" i="28"/>
  <c r="G80" i="28"/>
  <c r="I98" i="28"/>
  <c r="K128" i="28"/>
  <c r="B15" i="22"/>
  <c r="D18" i="22"/>
  <c r="F21" i="22"/>
  <c r="H24" i="22"/>
  <c r="J27" i="22"/>
  <c r="B63" i="22"/>
  <c r="D66" i="22"/>
  <c r="F69" i="22"/>
  <c r="H72" i="22"/>
  <c r="J75" i="22"/>
  <c r="B81" i="22"/>
  <c r="D84" i="22"/>
  <c r="F87" i="22"/>
  <c r="H90" i="22"/>
  <c r="J93" i="22"/>
  <c r="B99" i="22"/>
  <c r="D102" i="22"/>
  <c r="F117" i="22"/>
  <c r="H120" i="22"/>
  <c r="J108" i="22"/>
  <c r="B111" i="22"/>
  <c r="D126" i="22"/>
  <c r="F144" i="22"/>
  <c r="H129" i="22"/>
  <c r="J132" i="22"/>
  <c r="B141" i="22"/>
  <c r="B80" i="22"/>
  <c r="D98" i="22"/>
  <c r="F128" i="22"/>
  <c r="F59" i="28"/>
  <c r="H80" i="28"/>
  <c r="J98" i="28"/>
  <c r="C15" i="22"/>
  <c r="E18" i="22"/>
  <c r="G21" i="22"/>
  <c r="I24" i="22"/>
  <c r="K27" i="22"/>
  <c r="C63" i="22"/>
  <c r="E66" i="22"/>
  <c r="G69" i="22"/>
  <c r="I72" i="22"/>
  <c r="K75" i="22"/>
  <c r="C81" i="22"/>
  <c r="E84" i="22"/>
  <c r="G87" i="22"/>
  <c r="I90" i="22"/>
  <c r="K93" i="22"/>
  <c r="C99" i="22"/>
  <c r="E102" i="22"/>
  <c r="G117" i="22"/>
  <c r="I120" i="22"/>
  <c r="K108" i="22"/>
  <c r="C111" i="22"/>
  <c r="E126" i="22"/>
  <c r="G144" i="22"/>
  <c r="I129" i="22"/>
  <c r="K132" i="22"/>
  <c r="C141" i="22"/>
  <c r="Y86" i="28"/>
  <c r="AB59" i="22"/>
  <c r="AG62" i="22"/>
  <c r="Y101" i="22"/>
  <c r="AE134" i="22"/>
  <c r="X71" i="22"/>
  <c r="AF116" i="22"/>
  <c r="AA77" i="22"/>
  <c r="AC107" i="22"/>
  <c r="X86" i="28"/>
  <c r="AB113" i="22"/>
  <c r="AB29" i="28"/>
  <c r="AE83" i="22"/>
  <c r="AA110" i="22"/>
  <c r="X11" i="22"/>
  <c r="AA17" i="28"/>
  <c r="AF23" i="28"/>
  <c r="AE17" i="22"/>
  <c r="AB14" i="22"/>
  <c r="AC26" i="22"/>
  <c r="AG17" i="28"/>
  <c r="AB26" i="28"/>
  <c r="AE26" i="22"/>
  <c r="AB17" i="22"/>
  <c r="AB66" i="22"/>
  <c r="AD69" i="22"/>
  <c r="Y107" i="28"/>
  <c r="AG68" i="22"/>
  <c r="AE116" i="22"/>
  <c r="Z77" i="22"/>
  <c r="AB107" i="22"/>
  <c r="AC83" i="22"/>
  <c r="Y110" i="22"/>
  <c r="X38" i="28"/>
  <c r="AD86" i="22"/>
  <c r="X125" i="22"/>
  <c r="AF47" i="28"/>
  <c r="AG89" i="22"/>
  <c r="AG125" i="22"/>
  <c r="Z17" i="28"/>
  <c r="AE23" i="28"/>
  <c r="AD17" i="22"/>
  <c r="AA14" i="22"/>
  <c r="AB26" i="22"/>
  <c r="AF17" i="28"/>
  <c r="AA26" i="28"/>
  <c r="AD26" i="22"/>
  <c r="AA17" i="22"/>
  <c r="AC11" i="22"/>
  <c r="AF72" i="22"/>
  <c r="AB84" i="22"/>
  <c r="AF92" i="28"/>
  <c r="Z65" i="28"/>
  <c r="AC125" i="28"/>
  <c r="AG89" i="28"/>
  <c r="AA62" i="28"/>
  <c r="X113" i="28"/>
  <c r="AB83" i="28"/>
  <c r="AA119" i="28"/>
  <c r="AE77" i="28"/>
  <c r="AC59" i="28"/>
  <c r="Y74" i="22"/>
  <c r="AC119" i="22"/>
  <c r="Z113" i="22"/>
  <c r="AD140" i="28"/>
  <c r="AC86" i="22"/>
  <c r="AG110" i="22"/>
  <c r="Z47" i="28"/>
  <c r="AF89" i="22"/>
  <c r="AF125" i="22"/>
  <c r="AF92" i="22"/>
  <c r="AE143" i="22"/>
  <c r="Y17" i="28"/>
  <c r="AB20" i="28"/>
  <c r="AG26" i="28"/>
  <c r="AG20" i="22"/>
  <c r="AA20" i="22"/>
  <c r="AC14" i="28"/>
  <c r="X23" i="28"/>
  <c r="Z11" i="28"/>
  <c r="AF20" i="22"/>
  <c r="AA23" i="22"/>
  <c r="X78" i="22"/>
  <c r="AD87" i="22"/>
  <c r="Z102" i="22"/>
  <c r="AB11" i="22"/>
  <c r="AF90" i="22"/>
  <c r="AB117" i="22"/>
  <c r="AD120" i="22"/>
  <c r="AF108" i="22"/>
  <c r="AG141" i="22"/>
  <c r="AE96" i="22"/>
  <c r="AC27" i="22"/>
  <c r="AA24" i="22"/>
  <c r="Y21" i="22"/>
  <c r="AG15" i="22"/>
  <c r="AE12" i="22"/>
  <c r="AG135" i="22"/>
  <c r="AE132" i="22"/>
  <c r="AC144" i="22"/>
  <c r="Y126" i="22"/>
  <c r="AG114" i="22"/>
  <c r="AE108" i="22"/>
  <c r="AC120" i="22"/>
  <c r="AA117" i="22"/>
  <c r="Y102" i="22"/>
  <c r="AG93" i="22"/>
  <c r="AE90" i="22"/>
  <c r="AC87" i="22"/>
  <c r="AA84" i="22"/>
  <c r="AG75" i="22"/>
  <c r="AE72" i="22"/>
  <c r="AC69" i="22"/>
  <c r="AA66" i="22"/>
  <c r="Y63" i="22"/>
  <c r="AF141" i="22"/>
  <c r="AD96" i="22"/>
  <c r="AB27" i="22"/>
  <c r="Z24" i="22"/>
  <c r="X21" i="22"/>
  <c r="AF15" i="22"/>
  <c r="AD12" i="22"/>
  <c r="AF135" i="22"/>
  <c r="AD132" i="22"/>
  <c r="AB144" i="22"/>
  <c r="X126" i="22"/>
  <c r="AF114" i="22"/>
  <c r="AD108" i="22"/>
  <c r="AB120" i="22"/>
  <c r="Z117" i="22"/>
  <c r="X102" i="22"/>
  <c r="AF93" i="22"/>
  <c r="AD90" i="22"/>
  <c r="AB87" i="22"/>
  <c r="Z84" i="22"/>
  <c r="AF75" i="22"/>
  <c r="AD72" i="22"/>
  <c r="AB69" i="22"/>
  <c r="Z66" i="22"/>
  <c r="X63" i="22"/>
  <c r="AE141" i="22"/>
  <c r="AC96" i="22"/>
  <c r="AA27" i="22"/>
  <c r="Y24" i="22"/>
  <c r="AG18" i="22"/>
  <c r="AE15" i="22"/>
  <c r="AC12" i="22"/>
  <c r="AE135" i="22"/>
  <c r="AC132" i="22"/>
  <c r="AA144" i="22"/>
  <c r="AG111" i="22"/>
  <c r="AE114" i="22"/>
  <c r="AC108" i="22"/>
  <c r="AA120" i="22"/>
  <c r="Y117" i="22"/>
  <c r="AE93" i="22"/>
  <c r="AC90" i="22"/>
  <c r="AA87" i="22"/>
  <c r="Y84" i="22"/>
  <c r="AG78" i="22"/>
  <c r="AE75" i="22"/>
  <c r="AC72" i="22"/>
  <c r="AA69" i="22"/>
  <c r="Y66" i="22"/>
  <c r="AG60" i="22"/>
  <c r="AD141" i="22"/>
  <c r="AB96" i="22"/>
  <c r="Z27" i="22"/>
  <c r="X24" i="22"/>
  <c r="AF18" i="22"/>
  <c r="AD15" i="22"/>
  <c r="AB12" i="22"/>
  <c r="AD135" i="22"/>
  <c r="AB132" i="22"/>
  <c r="Z144" i="22"/>
  <c r="AF111" i="22"/>
  <c r="AD114" i="22"/>
  <c r="AB108" i="22"/>
  <c r="Z120" i="22"/>
  <c r="X117" i="22"/>
  <c r="AD93" i="22"/>
  <c r="AB90" i="22"/>
  <c r="Z87" i="22"/>
  <c r="X84" i="22"/>
  <c r="AF78" i="22"/>
  <c r="AD75" i="22"/>
  <c r="AB72" i="22"/>
  <c r="Z69" i="22"/>
  <c r="X66" i="22"/>
  <c r="AF60" i="22"/>
  <c r="AC141" i="22"/>
  <c r="AA96" i="22"/>
  <c r="Y27" i="22"/>
  <c r="AG21" i="22"/>
  <c r="AE18" i="22"/>
  <c r="AC15" i="22"/>
  <c r="AA12" i="22"/>
  <c r="AC135" i="22"/>
  <c r="AA132" i="22"/>
  <c r="Y144" i="22"/>
  <c r="AG126" i="22"/>
  <c r="AE111" i="22"/>
  <c r="AC114" i="22"/>
  <c r="AA108" i="22"/>
  <c r="Y120" i="22"/>
  <c r="AG102" i="22"/>
  <c r="AC93" i="22"/>
  <c r="AA90" i="22"/>
  <c r="Y87" i="22"/>
  <c r="AE78" i="22"/>
  <c r="AC75" i="22"/>
  <c r="AA72" i="22"/>
  <c r="Y69" i="22"/>
  <c r="AG63" i="22"/>
  <c r="AE60" i="22"/>
  <c r="AB141" i="22"/>
  <c r="Z96" i="22"/>
  <c r="X27" i="22"/>
  <c r="AF21" i="22"/>
  <c r="AD18" i="22"/>
  <c r="AB15" i="22"/>
  <c r="Z12" i="22"/>
  <c r="AB135" i="22"/>
  <c r="Z132" i="22"/>
  <c r="X144" i="22"/>
  <c r="AF126" i="22"/>
  <c r="AD111" i="22"/>
  <c r="AB114" i="22"/>
  <c r="Z108" i="22"/>
  <c r="X120" i="22"/>
  <c r="AF102" i="22"/>
  <c r="AB93" i="22"/>
  <c r="Z90" i="22"/>
  <c r="X87" i="22"/>
  <c r="AD78" i="22"/>
  <c r="AB75" i="22"/>
  <c r="Z72" i="22"/>
  <c r="X69" i="22"/>
  <c r="AF63" i="22"/>
  <c r="AD60" i="22"/>
  <c r="AA141" i="22"/>
  <c r="Y96" i="22"/>
  <c r="AG24" i="22"/>
  <c r="AE21" i="22"/>
  <c r="AC18" i="22"/>
  <c r="AA15" i="22"/>
  <c r="Y12" i="22"/>
  <c r="AA135" i="22"/>
  <c r="Y132" i="22"/>
  <c r="AE126" i="22"/>
  <c r="AC111" i="22"/>
  <c r="AA114" i="22"/>
  <c r="Y108" i="22"/>
  <c r="AG117" i="22"/>
  <c r="AE102" i="22"/>
  <c r="AA93" i="22"/>
  <c r="Y90" i="22"/>
  <c r="AG84" i="22"/>
  <c r="AC78" i="22"/>
  <c r="AA75" i="22"/>
  <c r="Y72" i="22"/>
  <c r="AG66" i="22"/>
  <c r="AE63" i="22"/>
  <c r="AC60" i="22"/>
  <c r="Z141" i="22"/>
  <c r="X96" i="22"/>
  <c r="AF24" i="22"/>
  <c r="AD21" i="22"/>
  <c r="AB18" i="22"/>
  <c r="Z15" i="22"/>
  <c r="X12" i="22"/>
  <c r="Z135" i="22"/>
  <c r="X132" i="22"/>
  <c r="AD126" i="22"/>
  <c r="AB111" i="22"/>
  <c r="Z114" i="22"/>
  <c r="X108" i="22"/>
  <c r="AF117" i="22"/>
  <c r="AD102" i="22"/>
  <c r="Z93" i="22"/>
  <c r="X90" i="22"/>
  <c r="AF84" i="22"/>
  <c r="AB78" i="22"/>
  <c r="Z75" i="22"/>
  <c r="X72" i="22"/>
  <c r="AF66" i="22"/>
  <c r="AD63" i="22"/>
  <c r="AB60" i="22"/>
  <c r="Y141" i="22"/>
  <c r="AG27" i="22"/>
  <c r="AE24" i="22"/>
  <c r="AC21" i="22"/>
  <c r="AA18" i="22"/>
  <c r="Y15" i="22"/>
  <c r="Y135" i="22"/>
  <c r="AG144" i="22"/>
  <c r="AC126" i="22"/>
  <c r="AA111" i="22"/>
  <c r="Y114" i="22"/>
  <c r="AG120" i="22"/>
  <c r="AE117" i="22"/>
  <c r="AC102" i="22"/>
  <c r="Y93" i="22"/>
  <c r="AG87" i="22"/>
  <c r="AE84" i="22"/>
  <c r="AA78" i="22"/>
  <c r="Y75" i="22"/>
  <c r="AG69" i="22"/>
  <c r="AE66" i="22"/>
  <c r="AC63" i="22"/>
  <c r="AA60" i="22"/>
  <c r="X141" i="22"/>
  <c r="AF27" i="22"/>
  <c r="AD24" i="22"/>
  <c r="AB21" i="22"/>
  <c r="Z18" i="22"/>
  <c r="X15" i="22"/>
  <c r="X135" i="22"/>
  <c r="AF144" i="22"/>
  <c r="AB126" i="22"/>
  <c r="Z111" i="22"/>
  <c r="X114" i="22"/>
  <c r="AF120" i="22"/>
  <c r="AD117" i="22"/>
  <c r="AB102" i="22"/>
  <c r="X93" i="22"/>
  <c r="AF87" i="22"/>
  <c r="AD84" i="22"/>
  <c r="Z78" i="22"/>
  <c r="X75" i="22"/>
  <c r="AF69" i="22"/>
  <c r="AD66" i="22"/>
  <c r="AB63" i="22"/>
  <c r="Z60" i="22"/>
  <c r="AG96" i="22"/>
  <c r="AE27" i="22"/>
  <c r="AC24" i="22"/>
  <c r="AA21" i="22"/>
  <c r="Y18" i="22"/>
  <c r="AG12" i="22"/>
  <c r="AG132" i="22"/>
  <c r="AE144" i="22"/>
  <c r="AA126" i="22"/>
  <c r="Y111" i="22"/>
  <c r="AG108" i="22"/>
  <c r="AE120" i="22"/>
  <c r="AC117" i="22"/>
  <c r="AA102" i="22"/>
  <c r="AG90" i="22"/>
  <c r="AE87" i="22"/>
  <c r="AC84" i="22"/>
  <c r="Y78" i="22"/>
  <c r="AG72" i="22"/>
  <c r="AE69" i="22"/>
  <c r="AC66" i="22"/>
  <c r="AA63" i="22"/>
  <c r="Y60" i="22"/>
  <c r="X111" i="22"/>
  <c r="AD144" i="22"/>
  <c r="X18" i="22"/>
  <c r="Z126" i="22"/>
  <c r="AF132" i="22"/>
  <c r="Z21" i="22"/>
  <c r="X23" i="22"/>
  <c r="AF14" i="28"/>
  <c r="AA23" i="28"/>
  <c r="AC11" i="28"/>
  <c r="AB24" i="22"/>
  <c r="X60" i="22"/>
  <c r="AD27" i="22"/>
  <c r="AG83" i="28"/>
  <c r="AD59" i="22"/>
  <c r="AF119" i="28"/>
  <c r="X59" i="28"/>
  <c r="AG116" i="28"/>
  <c r="AA77" i="28"/>
  <c r="AG59" i="28"/>
  <c r="X116" i="28"/>
  <c r="AB74" i="28"/>
  <c r="AE134" i="28"/>
  <c r="Y101" i="28"/>
  <c r="AC71" i="28"/>
  <c r="Z143" i="28"/>
  <c r="AD92" i="28"/>
  <c r="X65" i="28"/>
  <c r="AC110" i="28"/>
  <c r="AG86" i="28"/>
  <c r="AG131" i="22"/>
  <c r="X68" i="22"/>
  <c r="X116" i="22"/>
  <c r="AD140" i="22"/>
  <c r="AA74" i="22"/>
  <c r="AE119" i="22"/>
  <c r="AB77" i="22"/>
  <c r="AD107" i="22"/>
  <c r="AC113" i="22"/>
  <c r="AC23" i="22"/>
  <c r="Y14" i="28"/>
  <c r="AD20" i="28"/>
  <c r="AF11" i="28"/>
  <c r="AG26" i="22"/>
  <c r="AC20" i="22"/>
  <c r="AE14" i="28"/>
  <c r="Z23" i="28"/>
  <c r="AB11" i="28"/>
  <c r="AF26" i="22"/>
  <c r="Z63" i="22"/>
  <c r="AF96" i="22"/>
  <c r="U29" i="28"/>
  <c r="T116" i="28"/>
  <c r="P131" i="22"/>
  <c r="R62" i="28"/>
  <c r="T83" i="22"/>
  <c r="R44" i="28"/>
  <c r="M35" i="28"/>
  <c r="V56" i="28"/>
  <c r="O32" i="28"/>
  <c r="O83" i="28"/>
  <c r="R119" i="22"/>
  <c r="P53" i="28"/>
  <c r="P116" i="28"/>
  <c r="V59" i="28"/>
  <c r="M65" i="22"/>
  <c r="M125" i="28"/>
  <c r="M65" i="28"/>
  <c r="R92" i="22"/>
  <c r="N35" i="28"/>
  <c r="P89" i="28"/>
  <c r="M59" i="28"/>
  <c r="O92" i="22"/>
  <c r="Q44" i="28"/>
  <c r="M89" i="28"/>
  <c r="O77" i="22"/>
  <c r="S32" i="28"/>
  <c r="T143" i="22"/>
  <c r="S68" i="22"/>
  <c r="S143" i="28"/>
  <c r="P83" i="22"/>
  <c r="R35" i="28"/>
  <c r="R86" i="28"/>
  <c r="V125" i="28"/>
  <c r="O89" i="22"/>
  <c r="P140" i="22"/>
  <c r="M26" i="22"/>
  <c r="O17" i="22"/>
  <c r="T20" i="22"/>
  <c r="M11" i="28"/>
  <c r="Q26" i="28"/>
  <c r="S20" i="28"/>
  <c r="M17" i="28"/>
  <c r="R134" i="22"/>
  <c r="N74" i="28"/>
  <c r="P95" i="22"/>
  <c r="N56" i="28"/>
  <c r="O56" i="28"/>
  <c r="R65" i="22"/>
  <c r="T65" i="22"/>
  <c r="U74" i="22"/>
  <c r="M29" i="28"/>
  <c r="T92" i="22"/>
  <c r="N50" i="28"/>
  <c r="N101" i="28"/>
  <c r="U113" i="28"/>
  <c r="P89" i="22"/>
  <c r="V29" i="28"/>
  <c r="N86" i="28"/>
  <c r="M89" i="22"/>
  <c r="S29" i="28"/>
  <c r="U83" i="28"/>
  <c r="V143" i="22"/>
  <c r="M74" i="22"/>
  <c r="Q29" i="28"/>
  <c r="M74" i="28"/>
  <c r="R125" i="22"/>
  <c r="Q65" i="22"/>
  <c r="Q125" i="28"/>
  <c r="P32" i="28"/>
  <c r="R140" i="28"/>
  <c r="R23" i="22"/>
  <c r="N17" i="22"/>
  <c r="T17" i="22"/>
  <c r="Q11" i="28"/>
  <c r="P26" i="28"/>
  <c r="R20" i="28"/>
  <c r="V14" i="28"/>
  <c r="P29" i="28"/>
  <c r="N92" i="28"/>
  <c r="Q113" i="22"/>
  <c r="M53" i="28"/>
  <c r="V131" i="28"/>
  <c r="T140" i="22"/>
  <c r="T83" i="28"/>
  <c r="V116" i="22"/>
  <c r="T62" i="22"/>
  <c r="Q74" i="22"/>
  <c r="N77" i="22"/>
  <c r="P77" i="22"/>
  <c r="R143" i="22"/>
  <c r="S71" i="22"/>
  <c r="U134" i="28"/>
  <c r="U74" i="28"/>
  <c r="R89" i="22"/>
  <c r="V44" i="28"/>
  <c r="V95" i="28"/>
  <c r="P143" i="22"/>
  <c r="S107" i="28"/>
  <c r="O59" i="22"/>
  <c r="T140" i="28"/>
  <c r="R59" i="22"/>
  <c r="U83" i="22"/>
  <c r="Q140" i="28"/>
  <c r="T125" i="22"/>
  <c r="U68" i="22"/>
  <c r="O140" i="28"/>
  <c r="U68" i="28"/>
  <c r="P110" i="22"/>
  <c r="O62" i="22"/>
  <c r="S116" i="28"/>
  <c r="S59" i="28"/>
  <c r="V74" i="22"/>
  <c r="N29" i="28"/>
  <c r="T71" i="28"/>
  <c r="N38" i="28"/>
  <c r="M68" i="28"/>
  <c r="O140" i="22"/>
  <c r="Q23" i="22"/>
  <c r="M17" i="22"/>
  <c r="T14" i="22"/>
  <c r="P11" i="28"/>
  <c r="O26" i="28"/>
  <c r="Q20" i="28"/>
  <c r="T14" i="28"/>
  <c r="P23" i="22"/>
  <c r="O14" i="22"/>
  <c r="U11" i="22"/>
  <c r="O11" i="28"/>
  <c r="U23" i="28"/>
  <c r="P20" i="28"/>
  <c r="S14" i="28"/>
  <c r="U56" i="28"/>
  <c r="Q125" i="22"/>
  <c r="R68" i="22"/>
  <c r="N110" i="28"/>
  <c r="P65" i="28"/>
  <c r="M11" i="22"/>
  <c r="O23" i="22"/>
  <c r="N14" i="22"/>
  <c r="U26" i="22"/>
  <c r="N11" i="28"/>
  <c r="T23" i="28"/>
  <c r="O20" i="28"/>
  <c r="O14" i="28"/>
  <c r="M143" i="28"/>
  <c r="R11" i="22"/>
  <c r="N23" i="22"/>
  <c r="M14" i="22"/>
  <c r="U23" i="22"/>
  <c r="R11" i="28"/>
  <c r="S23" i="28"/>
  <c r="N20" i="28"/>
  <c r="N14" i="28"/>
  <c r="M113" i="22"/>
  <c r="R77" i="22"/>
  <c r="S140" i="28"/>
  <c r="Q11" i="22"/>
  <c r="P20" i="22"/>
  <c r="S11" i="22"/>
  <c r="U20" i="22"/>
  <c r="V11" i="28"/>
  <c r="R23" i="28"/>
  <c r="M20" i="28"/>
  <c r="M14" i="28"/>
  <c r="N89" i="22"/>
  <c r="U143" i="22"/>
  <c r="O38" i="28"/>
  <c r="P11" i="22"/>
  <c r="O20" i="22"/>
  <c r="S26" i="22"/>
  <c r="U17" i="22"/>
  <c r="V26" i="28"/>
  <c r="Q23" i="28"/>
  <c r="V17" i="28"/>
  <c r="S141" i="22"/>
  <c r="Q135" i="22"/>
  <c r="O132" i="22"/>
  <c r="M144" i="22"/>
  <c r="U126" i="22"/>
  <c r="S111" i="22"/>
  <c r="Q114" i="22"/>
  <c r="O108" i="22"/>
  <c r="M120" i="22"/>
  <c r="U102" i="22"/>
  <c r="Q96" i="22"/>
  <c r="O93" i="22"/>
  <c r="M90" i="22"/>
  <c r="U84" i="22"/>
  <c r="Q78" i="22"/>
  <c r="O75" i="22"/>
  <c r="M72" i="22"/>
  <c r="U66" i="22"/>
  <c r="S63" i="22"/>
  <c r="Q60" i="22"/>
  <c r="O27" i="22"/>
  <c r="M24" i="22"/>
  <c r="U18" i="22"/>
  <c r="S15" i="22"/>
  <c r="N12" i="22"/>
  <c r="R141" i="22"/>
  <c r="P135" i="22"/>
  <c r="N132" i="22"/>
  <c r="T126" i="22"/>
  <c r="R111" i="22"/>
  <c r="P114" i="22"/>
  <c r="N108" i="22"/>
  <c r="V117" i="22"/>
  <c r="T102" i="22"/>
  <c r="P96" i="22"/>
  <c r="N93" i="22"/>
  <c r="V87" i="22"/>
  <c r="T84" i="22"/>
  <c r="P78" i="22"/>
  <c r="N75" i="22"/>
  <c r="V69" i="22"/>
  <c r="T66" i="22"/>
  <c r="R63" i="22"/>
  <c r="P60" i="22"/>
  <c r="N27" i="22"/>
  <c r="V21" i="22"/>
  <c r="T18" i="22"/>
  <c r="R15" i="22"/>
  <c r="O12" i="22"/>
  <c r="Q141" i="22"/>
  <c r="O135" i="22"/>
  <c r="M132" i="22"/>
  <c r="S126" i="22"/>
  <c r="Q111" i="22"/>
  <c r="O114" i="22"/>
  <c r="M108" i="22"/>
  <c r="U117" i="22"/>
  <c r="S102" i="22"/>
  <c r="O96" i="22"/>
  <c r="M93" i="22"/>
  <c r="U87" i="22"/>
  <c r="S84" i="22"/>
  <c r="O78" i="22"/>
  <c r="M75" i="22"/>
  <c r="U69" i="22"/>
  <c r="S66" i="22"/>
  <c r="Q63" i="22"/>
  <c r="O60" i="22"/>
  <c r="M27" i="22"/>
  <c r="U21" i="22"/>
  <c r="S18" i="22"/>
  <c r="Q15" i="22"/>
  <c r="P12" i="22"/>
  <c r="P141" i="22"/>
  <c r="N135" i="22"/>
  <c r="V144" i="22"/>
  <c r="R126" i="22"/>
  <c r="P111" i="22"/>
  <c r="N114" i="22"/>
  <c r="V120" i="22"/>
  <c r="T117" i="22"/>
  <c r="R102" i="22"/>
  <c r="N96" i="22"/>
  <c r="V90" i="22"/>
  <c r="T87" i="22"/>
  <c r="R84" i="22"/>
  <c r="N78" i="22"/>
  <c r="V72" i="22"/>
  <c r="T69" i="22"/>
  <c r="R66" i="22"/>
  <c r="P63" i="22"/>
  <c r="N60" i="22"/>
  <c r="V24" i="22"/>
  <c r="T21" i="22"/>
  <c r="R18" i="22"/>
  <c r="P15" i="22"/>
  <c r="Q12" i="22"/>
  <c r="O141" i="22"/>
  <c r="M135" i="22"/>
  <c r="U144" i="22"/>
  <c r="Q126" i="22"/>
  <c r="O111" i="22"/>
  <c r="M114" i="22"/>
  <c r="U120" i="22"/>
  <c r="S117" i="22"/>
  <c r="Q102" i="22"/>
  <c r="M96" i="22"/>
  <c r="U90" i="22"/>
  <c r="S87" i="22"/>
  <c r="Q84" i="22"/>
  <c r="M78" i="22"/>
  <c r="U72" i="22"/>
  <c r="S69" i="22"/>
  <c r="Q66" i="22"/>
  <c r="O63" i="22"/>
  <c r="M60" i="22"/>
  <c r="U24" i="22"/>
  <c r="S21" i="22"/>
  <c r="Q18" i="22"/>
  <c r="O15" i="22"/>
  <c r="M12" i="22"/>
  <c r="N141" i="22"/>
  <c r="V132" i="22"/>
  <c r="T144" i="22"/>
  <c r="P126" i="22"/>
  <c r="N111" i="22"/>
  <c r="V108" i="22"/>
  <c r="T120" i="22"/>
  <c r="R117" i="22"/>
  <c r="P102" i="22"/>
  <c r="V93" i="22"/>
  <c r="T90" i="22"/>
  <c r="R87" i="22"/>
  <c r="P84" i="22"/>
  <c r="V75" i="22"/>
  <c r="T72" i="22"/>
  <c r="R69" i="22"/>
  <c r="P66" i="22"/>
  <c r="N63" i="22"/>
  <c r="V27" i="22"/>
  <c r="T24" i="22"/>
  <c r="R21" i="22"/>
  <c r="P18" i="22"/>
  <c r="N15" i="22"/>
  <c r="M141" i="22"/>
  <c r="U132" i="22"/>
  <c r="S144" i="22"/>
  <c r="O126" i="22"/>
  <c r="M111" i="22"/>
  <c r="U108" i="22"/>
  <c r="S120" i="22"/>
  <c r="Q117" i="22"/>
  <c r="O102" i="22"/>
  <c r="U93" i="22"/>
  <c r="S90" i="22"/>
  <c r="Q87" i="22"/>
  <c r="O84" i="22"/>
  <c r="U75" i="22"/>
  <c r="S72" i="22"/>
  <c r="Q69" i="22"/>
  <c r="O66" i="22"/>
  <c r="M63" i="22"/>
  <c r="U27" i="22"/>
  <c r="S24" i="22"/>
  <c r="Q21" i="22"/>
  <c r="O18" i="22"/>
  <c r="M15" i="22"/>
  <c r="V135" i="22"/>
  <c r="T132" i="22"/>
  <c r="R144" i="22"/>
  <c r="N126" i="22"/>
  <c r="V114" i="22"/>
  <c r="T108" i="22"/>
  <c r="R120" i="22"/>
  <c r="P117" i="22"/>
  <c r="N102" i="22"/>
  <c r="V96" i="22"/>
  <c r="T93" i="22"/>
  <c r="R90" i="22"/>
  <c r="P87" i="22"/>
  <c r="N84" i="22"/>
  <c r="V78" i="22"/>
  <c r="T75" i="22"/>
  <c r="R72" i="22"/>
  <c r="P69" i="22"/>
  <c r="N66" i="22"/>
  <c r="V60" i="22"/>
  <c r="T27" i="22"/>
  <c r="R24" i="22"/>
  <c r="P21" i="22"/>
  <c r="N18" i="22"/>
  <c r="V12" i="22"/>
  <c r="U135" i="22"/>
  <c r="S132" i="22"/>
  <c r="Q144" i="22"/>
  <c r="M126" i="22"/>
  <c r="U114" i="22"/>
  <c r="S108" i="22"/>
  <c r="Q120" i="22"/>
  <c r="O117" i="22"/>
  <c r="M102" i="22"/>
  <c r="U96" i="22"/>
  <c r="S93" i="22"/>
  <c r="Q90" i="22"/>
  <c r="O87" i="22"/>
  <c r="M84" i="22"/>
  <c r="U78" i="22"/>
  <c r="S75" i="22"/>
  <c r="Q72" i="22"/>
  <c r="O69" i="22"/>
  <c r="M66" i="22"/>
  <c r="U60" i="22"/>
  <c r="S27" i="22"/>
  <c r="Q24" i="22"/>
  <c r="O21" i="22"/>
  <c r="M18" i="22"/>
  <c r="U12" i="22"/>
  <c r="V141" i="22"/>
  <c r="T135" i="22"/>
  <c r="R132" i="22"/>
  <c r="P144" i="22"/>
  <c r="V111" i="22"/>
  <c r="T114" i="22"/>
  <c r="R108" i="22"/>
  <c r="P120" i="22"/>
  <c r="N117" i="22"/>
  <c r="T96" i="22"/>
  <c r="R93" i="22"/>
  <c r="P90" i="22"/>
  <c r="N87" i="22"/>
  <c r="T78" i="22"/>
  <c r="R75" i="22"/>
  <c r="P72" i="22"/>
  <c r="N69" i="22"/>
  <c r="V63" i="22"/>
  <c r="T60" i="22"/>
  <c r="R27" i="22"/>
  <c r="P24" i="22"/>
  <c r="N21" i="22"/>
  <c r="V15" i="22"/>
  <c r="T12" i="22"/>
  <c r="U141" i="22"/>
  <c r="S135" i="22"/>
  <c r="Q132" i="22"/>
  <c r="O144" i="22"/>
  <c r="U111" i="22"/>
  <c r="S114" i="22"/>
  <c r="Q108" i="22"/>
  <c r="O120" i="22"/>
  <c r="M117" i="22"/>
  <c r="S96" i="22"/>
  <c r="Q93" i="22"/>
  <c r="O90" i="22"/>
  <c r="M87" i="22"/>
  <c r="S78" i="22"/>
  <c r="Q75" i="22"/>
  <c r="O72" i="22"/>
  <c r="M69" i="22"/>
  <c r="U63" i="22"/>
  <c r="S60" i="22"/>
  <c r="Q27" i="22"/>
  <c r="O24" i="22"/>
  <c r="M21" i="22"/>
  <c r="U15" i="22"/>
  <c r="S12" i="22"/>
  <c r="T141" i="22"/>
  <c r="R135" i="22"/>
  <c r="P132" i="22"/>
  <c r="N144" i="22"/>
  <c r="V126" i="22"/>
  <c r="T111" i="22"/>
  <c r="R114" i="22"/>
  <c r="P108" i="22"/>
  <c r="N120" i="22"/>
  <c r="V102" i="22"/>
  <c r="R96" i="22"/>
  <c r="P93" i="22"/>
  <c r="N90" i="22"/>
  <c r="V84" i="22"/>
  <c r="R78" i="22"/>
  <c r="P75" i="22"/>
  <c r="N72" i="22"/>
  <c r="V66" i="22"/>
  <c r="T63" i="22"/>
  <c r="R60" i="22"/>
  <c r="P27" i="22"/>
  <c r="N24" i="22"/>
  <c r="V18" i="22"/>
  <c r="T15" i="22"/>
  <c r="R12" i="22"/>
  <c r="U14" i="28"/>
  <c r="P17" i="22"/>
  <c r="N17" i="28"/>
  <c r="P14" i="28"/>
  <c r="R17" i="28"/>
  <c r="T20" i="28"/>
  <c r="V23" i="28"/>
  <c r="U11" i="28"/>
  <c r="V23" i="22"/>
  <c r="T23" i="22"/>
  <c r="P14" i="22"/>
  <c r="Q20" i="22"/>
  <c r="Q26" i="22"/>
  <c r="R101" i="22"/>
  <c r="M134" i="22"/>
  <c r="Q107" i="28"/>
  <c r="V89" i="22"/>
  <c r="V131" i="22"/>
  <c r="P107" i="28"/>
  <c r="V74" i="28"/>
  <c r="P125" i="28"/>
  <c r="T56" i="28"/>
  <c r="Q65" i="28"/>
  <c r="U119" i="28"/>
  <c r="O47" i="28"/>
  <c r="S86" i="22"/>
  <c r="R59" i="28"/>
  <c r="O77" i="28"/>
  <c r="S125" i="28"/>
  <c r="O59" i="28"/>
  <c r="Q95" i="28"/>
  <c r="U32" i="28"/>
  <c r="O74" i="22"/>
  <c r="T110" i="22"/>
  <c r="P59" i="22"/>
  <c r="P38" i="28"/>
  <c r="T77" i="22"/>
  <c r="O143" i="22"/>
  <c r="Q89" i="28"/>
  <c r="U140" i="28"/>
  <c r="O68" i="22"/>
  <c r="S107" i="22"/>
  <c r="T74" i="28"/>
  <c r="N125" i="28"/>
  <c r="R56" i="28"/>
  <c r="V95" i="22"/>
  <c r="M62" i="28"/>
  <c r="Q116" i="28"/>
  <c r="U41" i="28"/>
  <c r="O83" i="22"/>
  <c r="N107" i="22"/>
  <c r="V86" i="28"/>
  <c r="N140" i="28"/>
  <c r="U62" i="22"/>
  <c r="N119" i="22"/>
  <c r="Q14" i="28"/>
  <c r="S17" i="28"/>
  <c r="U20" i="28"/>
  <c r="M26" i="28"/>
  <c r="T11" i="28"/>
  <c r="V26" i="22"/>
  <c r="T26" i="22"/>
  <c r="Q14" i="22"/>
  <c r="R20" i="22"/>
  <c r="R26" i="22"/>
  <c r="V38" i="28"/>
  <c r="N143" i="22"/>
  <c r="M143" i="22"/>
  <c r="R143" i="28"/>
  <c r="P101" i="22"/>
  <c r="S68" i="28"/>
  <c r="M113" i="28"/>
  <c r="Q50" i="28"/>
  <c r="U89" i="22"/>
  <c r="U143" i="28"/>
  <c r="S101" i="22"/>
  <c r="S59" i="22"/>
  <c r="M38" i="28"/>
  <c r="Q77" i="22"/>
  <c r="V125" i="22"/>
  <c r="N116" i="28"/>
  <c r="R41" i="28"/>
  <c r="S92" i="28"/>
  <c r="M32" i="28"/>
  <c r="Q71" i="22"/>
  <c r="V113" i="22"/>
  <c r="V77" i="28"/>
  <c r="P143" i="28"/>
  <c r="N101" i="22"/>
  <c r="O65" i="28"/>
  <c r="S119" i="28"/>
  <c r="R14" i="28"/>
  <c r="T17" i="28"/>
  <c r="V20" i="28"/>
  <c r="N26" i="28"/>
  <c r="S11" i="28"/>
  <c r="V11" i="22"/>
  <c r="T11" i="22"/>
  <c r="R14" i="22"/>
  <c r="M23" i="22"/>
  <c r="N11" i="22"/>
  <c r="Q107" i="22"/>
  <c r="O89" i="28"/>
  <c r="P107" i="22"/>
  <c r="N89" i="28"/>
  <c r="P83" i="28"/>
  <c r="T131" i="28"/>
  <c r="N62" i="22"/>
  <c r="R116" i="22"/>
  <c r="U71" i="28"/>
  <c r="O110" i="28"/>
  <c r="S53" i="28"/>
  <c r="M95" i="22"/>
  <c r="V59" i="22"/>
  <c r="S83" i="28"/>
  <c r="M134" i="28"/>
  <c r="Q62" i="22"/>
  <c r="U116" i="22"/>
  <c r="U101" i="28"/>
  <c r="O41" i="28"/>
  <c r="V62" i="28"/>
  <c r="P119" i="28"/>
  <c r="T44" i="28"/>
  <c r="N86" i="22"/>
  <c r="U95" i="28"/>
  <c r="O35" i="28"/>
  <c r="S74" i="22"/>
  <c r="N125" i="22"/>
  <c r="N83" i="28"/>
  <c r="R131" i="28"/>
  <c r="P116" i="22"/>
  <c r="Q68" i="28"/>
  <c r="U107" i="28"/>
  <c r="O50" i="28"/>
  <c r="S89" i="22"/>
  <c r="V86" i="22"/>
  <c r="T65" i="28"/>
  <c r="T131" i="22"/>
  <c r="V119" i="28"/>
  <c r="S44" i="28"/>
  <c r="O11" i="22"/>
  <c r="N20" i="22"/>
  <c r="S23" i="22"/>
  <c r="U14" i="22"/>
  <c r="U26" i="28"/>
  <c r="P23" i="28"/>
  <c r="U17" i="28"/>
  <c r="U86" i="22"/>
  <c r="O44" i="28"/>
  <c r="O95" i="28"/>
  <c r="O29" i="28"/>
  <c r="V92" i="22"/>
  <c r="N47" i="28"/>
  <c r="V65" i="28"/>
  <c r="N140" i="22"/>
  <c r="P26" i="22"/>
  <c r="M20" i="22"/>
  <c r="S20" i="22"/>
  <c r="V20" i="22"/>
  <c r="T26" i="28"/>
  <c r="O23" i="28"/>
  <c r="Q17" i="28"/>
  <c r="N53" i="28"/>
  <c r="T95" i="28"/>
  <c r="Q59" i="22"/>
  <c r="U50" i="28"/>
  <c r="T59" i="22"/>
  <c r="S83" i="22"/>
  <c r="M41" i="28"/>
  <c r="M92" i="28"/>
  <c r="M77" i="22"/>
  <c r="M140" i="28"/>
  <c r="M77" i="28"/>
  <c r="T89" i="22"/>
  <c r="V41" i="28"/>
  <c r="V92" i="28"/>
  <c r="R77" i="28"/>
  <c r="M68" i="22"/>
  <c r="O26" i="22"/>
  <c r="R17" i="22"/>
  <c r="S17" i="22"/>
  <c r="V17" i="22"/>
  <c r="S26" i="28"/>
  <c r="N23" i="28"/>
  <c r="P17"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tc={258133A0-6D55-47E8-9A7B-56428911FBC7}</author>
  </authors>
  <commentList>
    <comment ref="A52" authorId="0" shapeId="0" xr:uid="{258133A0-6D55-47E8-9A7B-56428911FBC7}">
      <text>
        <t>[Threaded comment]
Your version of Excel allows you to read this threaded comment; however, any edits to it will get removed if the file is opened in a newer version of Excel. Learn more: https://go.microsoft.com/fwlink/?linkid=870924
Comment:
    These are new for this week. I added them at the bottom for copy-paste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tc={41AA1F1D-94EB-4EAD-B2C3-C8F84E02122D}</author>
  </authors>
  <commentList>
    <comment ref="A50" authorId="0" shapeId="0" xr:uid="{41AA1F1D-94EB-4EAD-B2C3-C8F84E02122D}">
      <text>
        <t>[Threaded comment]
Your version of Excel allows you to read this threaded comment; however, any edits to it will get removed if the file is opened in a newer version of Excel. Learn more: https://go.microsoft.com/fwlink/?linkid=870924
Comment:
    These are new for this week. I added them at the bottom for copy-paste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tc={67D1A9DD-7A61-43CA-9B14-D430984C3971}</author>
  </authors>
  <commentList>
    <comment ref="A50" authorId="0" shapeId="0" xr:uid="{67D1A9DD-7A61-43CA-9B14-D430984C3971}">
      <text>
        <t>[Threaded comment]
Your version of Excel allows you to read this threaded comment; however, any edits to it will get removed if the file is opened in a newer version of Excel. Learn more: https://go.microsoft.com/fwlink/?linkid=870924
Comment:
    These are new for this week. I added them at the bottom for copy-paste</t>
      </text>
    </comment>
  </commentList>
</comments>
</file>

<file path=xl/sharedStrings.xml><?xml version="1.0" encoding="utf-8"?>
<sst xmlns="http://schemas.openxmlformats.org/spreadsheetml/2006/main" count="923" uniqueCount="140">
  <si>
    <t>Occupancy</t>
  </si>
  <si>
    <t>ADR</t>
  </si>
  <si>
    <t>RevPAR</t>
  </si>
  <si>
    <t>WD Total</t>
  </si>
  <si>
    <t>WE Total</t>
  </si>
  <si>
    <t>Total Week</t>
  </si>
  <si>
    <t>SUN</t>
  </si>
  <si>
    <t>MON</t>
  </si>
  <si>
    <t>TUE</t>
  </si>
  <si>
    <t>WED</t>
  </si>
  <si>
    <t>THU</t>
  </si>
  <si>
    <t>FRI</t>
  </si>
  <si>
    <t>SAT</t>
  </si>
  <si>
    <t>United States</t>
  </si>
  <si>
    <t>% Change Vs. 2024</t>
  </si>
  <si>
    <t>Virginia</t>
  </si>
  <si>
    <t>Virginia Class Scales</t>
  </si>
  <si>
    <t>Luxury</t>
  </si>
  <si>
    <t>Upper Upscale</t>
  </si>
  <si>
    <t>Upscale</t>
  </si>
  <si>
    <t>Upper Midscale</t>
  </si>
  <si>
    <t>Midscale</t>
  </si>
  <si>
    <t>Economy</t>
  </si>
  <si>
    <t>VTC Defined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</si>
  <si>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</si>
  <si>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</si>
  <si>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</si>
  <si>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</si>
  <si>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</si>
  <si>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</si>
  <si>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</si>
  <si>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</si>
  <si>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</si>
  <si>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</si>
  <si>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</si>
  <si>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</si>
  <si>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</si>
  <si>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Fairfax/Tysons Corner, VA</t>
  </si>
  <si>
    <t>Suburban Virginia Area</t>
  </si>
  <si>
    <t>I-95 Fredericksburg, VA</t>
  </si>
  <si>
    <t>Dulles Airport Area, VA</t>
  </si>
  <si>
    <t>Norfolk/Virginia Beach, VA</t>
  </si>
  <si>
    <t>Chesapeake/Suffolk, VA</t>
  </si>
  <si>
    <t>Newport News/Hampton, VA</t>
  </si>
  <si>
    <t>Norfolk/Portsmouth, VA</t>
  </si>
  <si>
    <t>Virginia Beach, VA</t>
  </si>
  <si>
    <t>Williamsburg, VA</t>
  </si>
  <si>
    <t>Virginia Area</t>
  </si>
  <si>
    <t>Virginia South Central</t>
  </si>
  <si>
    <t>Virginia Area (non-MSA)</t>
  </si>
  <si>
    <t>Lynchburg, VA</t>
  </si>
  <si>
    <t>Blacksburg &amp; Wytheville, VA</t>
  </si>
  <si>
    <t>Staunton &amp; Harrisonburg, VA</t>
  </si>
  <si>
    <t>Virginia Shenandoah Valley Regional</t>
  </si>
  <si>
    <t>Roanoke, VA</t>
  </si>
  <si>
    <t>Charlottesville, VA</t>
  </si>
  <si>
    <t>Bristol-Kingsport MSA</t>
  </si>
  <si>
    <t>Richmond - Petersburg, VA</t>
  </si>
  <si>
    <t>Petersburg/Chester, VA</t>
  </si>
  <si>
    <t>Richmond CBD, VA</t>
  </si>
  <si>
    <t>Richmond East-Airport</t>
  </si>
  <si>
    <t>Richmond North/Glen Allen, VA</t>
  </si>
  <si>
    <t>Richmond West/Midlothian, VA</t>
  </si>
  <si>
    <t>SOURCE: COSTAR REALTY INFORMATION, INC. 
REPUBLICATION OR OTHER RE-USE OF THIS DATA WITHOUT THE EXPRESS WRITTEN PERMISSION OF COSTAR IS STRICTLY PROHIBITED</t>
  </si>
  <si>
    <t>Tab 2 - Weekly Year Over Year Translation Table</t>
  </si>
  <si>
    <t>For the Week of May 18, 2025 to May 24, 2025</t>
  </si>
  <si>
    <t>Sun</t>
  </si>
  <si>
    <t>Mon</t>
  </si>
  <si>
    <t>Tue</t>
  </si>
  <si>
    <t>Wed</t>
  </si>
  <si>
    <t>Thu</t>
  </si>
  <si>
    <t>Fri</t>
  </si>
  <si>
    <t>Sat</t>
  </si>
  <si>
    <t>Apr / May</t>
  </si>
  <si>
    <t>→</t>
  </si>
  <si>
    <t>May</t>
  </si>
  <si>
    <t>May / Jun</t>
  </si>
  <si>
    <t>Jun</t>
  </si>
  <si>
    <t>This Year</t>
  </si>
  <si>
    <t>Last Year</t>
  </si>
  <si>
    <t>Sunday, May 11th</t>
  </si>
  <si>
    <t xml:space="preserve"> - Mother's Day</t>
  </si>
  <si>
    <t>Sunday, May 12th</t>
  </si>
  <si>
    <t>Monday, May 26th</t>
  </si>
  <si>
    <t xml:space="preserve"> - Memorial Day</t>
  </si>
  <si>
    <t>Monday, May 27th</t>
  </si>
  <si>
    <t>Number of Weekdays:</t>
  </si>
  <si>
    <t>Number of Weekend Days:</t>
  </si>
  <si>
    <r>
      <t>Note:</t>
    </r>
    <r>
      <rPr>
        <sz val="10"/>
        <rFont val="Arial"/>
      </rPr>
      <t xml:space="preserve"> Weekdays - Sunday through Thursday,  Weekends - Friday and Saturday</t>
    </r>
  </si>
  <si>
    <t>2025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2025 STR, LLC / STR Global, Ltd. trading as "STR".</t>
  </si>
  <si>
    <t>Update Current Week Date Here</t>
  </si>
  <si>
    <t>Week of May 18 to May 24, 2025</t>
  </si>
  <si>
    <t>Update Rolling 28 day period date here.</t>
  </si>
  <si>
    <t>April 27 - May 24, 2025
Rolling-28 Day Period</t>
  </si>
  <si>
    <t>Currency</t>
  </si>
  <si>
    <t>Current Week Occupancy (%)</t>
  </si>
  <si>
    <t>Current Week Occupancy Percent Change (%)</t>
  </si>
  <si>
    <t>Running 28 Day Occupancy (%)</t>
  </si>
  <si>
    <t>Running 28 Day Occupancy Percent Change (%)</t>
  </si>
  <si>
    <t>ISO Code</t>
  </si>
  <si>
    <t>Rate</t>
  </si>
  <si>
    <t>Tues</t>
  </si>
  <si>
    <t>Thur</t>
  </si>
  <si>
    <t>WD</t>
  </si>
  <si>
    <t>WE</t>
  </si>
  <si>
    <t>Total</t>
  </si>
  <si>
    <t>USD</t>
  </si>
  <si>
    <t>1.00000000</t>
  </si>
  <si>
    <t xml:space="preserve">Virginia </t>
  </si>
  <si>
    <t>Richmond/Petersburg, VA</t>
  </si>
  <si>
    <t xml:space="preserve">Virginia Area </t>
  </si>
  <si>
    <t xml:space="preserve">Washington, DC </t>
  </si>
  <si>
    <t xml:space="preserve">Arlington, VA </t>
  </si>
  <si>
    <t xml:space="preserve">Alexandria, VA </t>
  </si>
  <si>
    <t xml:space="preserve">Dulles Airport Area, VA </t>
  </si>
  <si>
    <t xml:space="preserve">Virginia Beach, VA </t>
  </si>
  <si>
    <t xml:space="preserve">Norfolk/Portsmouth, VA </t>
  </si>
  <si>
    <t xml:space="preserve">Chesapeake/Suffolk, VA </t>
  </si>
  <si>
    <t xml:space="preserve">Richmond North/Glen Allen, VA </t>
  </si>
  <si>
    <t>Virginia Regional</t>
  </si>
  <si>
    <t>Bristol/Kingsport, TN</t>
  </si>
  <si>
    <t>Virginia Luxury</t>
  </si>
  <si>
    <t>Virginia Upper Upscale</t>
  </si>
  <si>
    <t>Virginia Upscale</t>
  </si>
  <si>
    <t>Virginia Upper Midscale</t>
  </si>
  <si>
    <t>Virginia Midscale</t>
  </si>
  <si>
    <t>Virginia Economy</t>
  </si>
  <si>
    <t>Current Week ADR</t>
  </si>
  <si>
    <t>Current Week ADR Percent Change (%)</t>
  </si>
  <si>
    <t>Running 28 Day ADR</t>
  </si>
  <si>
    <t>Running 28 Day ADR Percent Change (%)</t>
  </si>
  <si>
    <t>Current Week RevPAR</t>
  </si>
  <si>
    <t>Current Week RevPAR Percent Change (%)</t>
  </si>
  <si>
    <t>Running 28 Day RevPAR</t>
  </si>
  <si>
    <t>Running 28 Day RevPAR Percent Change (%)</t>
  </si>
  <si>
    <t>Tab 21 - Help</t>
  </si>
  <si>
    <t>Glossary:</t>
  </si>
  <si>
    <t>Frequently Asked Questions (FAQ):</t>
  </si>
  <si>
    <t xml:space="preserve">Virginia Tourism Regions. </t>
  </si>
  <si>
    <t>Refer to tabs to the right for STR Submarket Maps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</si>
</sst>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
    <numFmt numFmtId="166" formatCode="&quot;$&quot;#,##0.00"/>
    <numFmt numFmtId="167" formatCode="0.0&quot;%&quot;"/>
    <numFmt numFmtId="168" formatCode="0.0%"/>
  </numFmts>
  <fonts count="31" x14ac:knownFonts="1">
    <font>
      <sz val="10"/>
      <name val="Arial"/>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sz val="10"/>
      <name val="Segoe UI"/>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b/>
      <sz val="14"/>
      <name val="Arial"/>
      <family val="2"/>
    </font>
    <font>
      <sz val="10"/>
      <name val="Arial"/>
      <family val="2"/>
    </font>
    <font>
      <sz val="10"/>
      <name val="Arial"/>
    </font>
    <font>
      <sz val="26"/>
      <name val="Arial"/>
    </font>
    <font>
      <sz val="11"/>
      <name val="Asap"/>
    </font>
    <font>
      <b/>
      <sz val="11"/>
      <name val="Asap"/>
    </font>
    <font>
      <b/>
      <sz val="11"/>
      <color theme="0"/>
      <name val="Asap"/>
    </font>
    <font>
      <sz val="8"/>
      <name val="Arial"/>
    </font>
  </fonts>
  <fills count="10">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indexed="55"/>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DC5858"/>
        <bgColor indexed="64"/>
      </patternFill>
    </fill>
    <fill>
      <patternFill patternType="solid">
        <fgColor theme="0" tint="-0.499984740745262"/>
        <bgColor indexed="64"/>
      </patternFill>
    </fill>
  </fills>
  <borders count="41">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right/>
      <top style="medium">
        <color indexed="64"/>
      </top>
      <bottom/>
      <diagonal/>
    </border>
  </borders>
  <cellStyleXfs count="2">
    <xf numFmtId="0" fontId="0" fillId="0" borderId="0"/>
    <xf numFmtId="9" fontId="24" fillId="0" borderId="0" applyFont="0" applyFill="0" applyBorder="0" applyAlignment="0" applyProtection="0"/>
  </cellStyleXfs>
  <cellXfs count="243">
    <xf numFmtId="0" fontId="0" fillId="0" borderId="0" xfId="0"/>
    <xf numFmtId="0" fontId="4" fillId="0" borderId="0" xfId="0" applyFont="1"/>
    <xf numFmtId="0" fontId="1" fillId="0" borderId="0" xfId="0" applyFont="1"/>
    <xf numFmtId="0" fontId="8" fillId="2" borderId="9" xfId="0" applyFont="1" applyFill="1" applyBorder="1" applyAlignment="1">
      <alignment horizontal="center"/>
    </xf>
    <xf numFmtId="0" fontId="6"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5" fillId="0" borderId="0" xfId="0" applyFont="1"/>
    <xf numFmtId="0" fontId="10" fillId="0" borderId="0" xfId="0" applyFont="1" applyAlignment="1">
      <alignment horizontal="center"/>
    </xf>
    <xf numFmtId="0" fontId="11" fillId="0" borderId="0" xfId="0" applyFont="1"/>
    <xf numFmtId="0" fontId="12" fillId="0" borderId="0" xfId="0" applyFont="1"/>
    <xf numFmtId="0" fontId="13" fillId="0" borderId="0" xfId="0" applyFont="1"/>
    <xf numFmtId="0" fontId="14" fillId="0" borderId="0" xfId="0" applyFont="1" applyAlignment="1">
      <alignment vertical="top"/>
    </xf>
    <xf numFmtId="0" fontId="15" fillId="0" borderId="0" xfId="0" applyFont="1"/>
    <xf numFmtId="0" fontId="16" fillId="0" borderId="0" xfId="0" applyFont="1"/>
    <xf numFmtId="0" fontId="16" fillId="0" borderId="0" xfId="0" applyFont="1" applyAlignment="1">
      <alignment vertical="top" wrapText="1"/>
    </xf>
    <xf numFmtId="0" fontId="11"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5" fillId="0" borderId="0" xfId="0" applyFont="1" applyAlignment="1">
      <alignment horizontal="center" vertical="center" wrapText="1"/>
    </xf>
    <xf numFmtId="0" fontId="9"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3" fillId="0" borderId="1" xfId="0" applyFont="1" applyBorder="1" applyAlignment="1">
      <alignment horizontal="center" wrapText="1"/>
    </xf>
    <xf numFmtId="0" fontId="3" fillId="0" borderId="6" xfId="0" applyFont="1" applyBorder="1" applyAlignment="1">
      <alignment horizontal="center" wrapText="1"/>
    </xf>
    <xf numFmtId="0" fontId="1" fillId="0" borderId="0" xfId="0" applyFont="1" applyAlignment="1">
      <alignment horizontal="center"/>
    </xf>
    <xf numFmtId="165" fontId="0" fillId="0" borderId="0" xfId="0" applyNumberFormat="1"/>
    <xf numFmtId="0" fontId="23" fillId="6" borderId="29" xfId="0" applyFont="1" applyFill="1" applyBorder="1"/>
    <xf numFmtId="0" fontId="23" fillId="6" borderId="29" xfId="0" applyFont="1" applyFill="1" applyBorder="1" applyAlignment="1">
      <alignment wrapText="1"/>
    </xf>
    <xf numFmtId="0" fontId="17" fillId="0" borderId="0" xfId="0" applyFont="1" applyAlignment="1">
      <alignment horizontal="left"/>
    </xf>
    <xf numFmtId="0" fontId="1" fillId="0" borderId="0" xfId="0" applyFont="1" applyAlignment="1">
      <alignment horizontal="left"/>
    </xf>
    <xf numFmtId="0" fontId="18" fillId="3" borderId="0" xfId="0" applyFont="1" applyFill="1"/>
    <xf numFmtId="0" fontId="18" fillId="3" borderId="0" xfId="0" applyFont="1" applyFill="1" applyAlignment="1">
      <alignment vertical="center"/>
    </xf>
    <xf numFmtId="0" fontId="19" fillId="3" borderId="0" xfId="0" applyFont="1" applyFill="1" applyAlignment="1">
      <alignment horizontal="center"/>
    </xf>
    <xf numFmtId="0" fontId="3" fillId="3" borderId="0" xfId="0" applyFont="1" applyFill="1" applyAlignment="1">
      <alignment horizontal="center"/>
    </xf>
    <xf numFmtId="0" fontId="4" fillId="3" borderId="0" xfId="0" applyFont="1" applyFill="1" applyAlignment="1">
      <alignment horizontal="center"/>
    </xf>
    <xf numFmtId="0" fontId="21" fillId="3" borderId="0" xfId="0" applyFont="1" applyFill="1" applyAlignment="1">
      <alignment horizontal="center"/>
    </xf>
    <xf numFmtId="0" fontId="4" fillId="5" borderId="0" xfId="0" applyFont="1" applyFill="1" applyAlignment="1">
      <alignment horizontal="center"/>
    </xf>
    <xf numFmtId="0" fontId="4" fillId="0" borderId="0" xfId="0" applyFont="1" applyAlignment="1">
      <alignment horizontal="center"/>
    </xf>
    <xf numFmtId="16" fontId="4" fillId="3" borderId="0" xfId="0" applyNumberFormat="1" applyFont="1" applyFill="1" applyAlignment="1">
      <alignment horizontal="right"/>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0" xfId="0" applyFont="1" applyFill="1" applyAlignment="1">
      <alignment horizontal="center" vertical="center"/>
    </xf>
    <xf numFmtId="0" fontId="2" fillId="4" borderId="5"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0" xfId="0" applyFont="1" applyFill="1" applyAlignment="1">
      <alignment horizontal="center" vertical="center"/>
    </xf>
    <xf numFmtId="0" fontId="2" fillId="3" borderId="5" xfId="0" applyFont="1" applyFill="1" applyBorder="1" applyAlignment="1">
      <alignment horizontal="center" vertical="center"/>
    </xf>
    <xf numFmtId="0" fontId="2" fillId="0" borderId="4" xfId="0" applyFont="1" applyBorder="1" applyAlignment="1">
      <alignment horizontal="center" vertical="center"/>
    </xf>
    <xf numFmtId="0" fontId="2" fillId="0" borderId="0" xfId="0" applyFont="1" applyAlignment="1">
      <alignment horizontal="center" vertical="center"/>
    </xf>
    <xf numFmtId="0" fontId="2" fillId="0" borderId="5" xfId="0" applyFont="1" applyBorder="1" applyAlignment="1">
      <alignment horizontal="center" vertical="center"/>
    </xf>
    <xf numFmtId="0" fontId="4" fillId="3" borderId="0" xfId="0" applyFont="1" applyFill="1"/>
    <xf numFmtId="0" fontId="4" fillId="5" borderId="0" xfId="0" applyFont="1" applyFill="1"/>
    <xf numFmtId="49" fontId="4" fillId="3" borderId="0" xfId="0" applyNumberFormat="1" applyFont="1" applyFill="1" applyAlignment="1">
      <alignment horizontal="left"/>
    </xf>
    <xf numFmtId="49" fontId="1" fillId="3" borderId="0" xfId="0" applyNumberFormat="1" applyFont="1" applyFill="1" applyAlignment="1">
      <alignment horizontal="left"/>
    </xf>
    <xf numFmtId="0" fontId="5" fillId="3" borderId="0" xfId="0" applyFont="1" applyFill="1" applyAlignment="1">
      <alignment horizontal="right"/>
    </xf>
    <xf numFmtId="0" fontId="22" fillId="3" borderId="0" xfId="0" applyFont="1" applyFill="1" applyAlignment="1">
      <alignment horizontal="left" indent="2"/>
    </xf>
    <xf numFmtId="0" fontId="22" fillId="3" borderId="0" xfId="0" applyFont="1" applyFill="1"/>
    <xf numFmtId="0" fontId="5" fillId="3" borderId="0" xfId="0" applyFont="1" applyFill="1" applyAlignment="1">
      <alignment horizontal="left" indent="2"/>
    </xf>
    <xf numFmtId="0" fontId="21" fillId="4" borderId="4" xfId="0" applyFont="1" applyFill="1" applyBorder="1" applyAlignment="1">
      <alignment horizontal="center" vertical="center"/>
    </xf>
    <xf numFmtId="0" fontId="21" fillId="4" borderId="0" xfId="0" applyFont="1" applyFill="1" applyAlignment="1">
      <alignment horizontal="center" vertical="center"/>
    </xf>
    <xf numFmtId="0" fontId="21" fillId="4" borderId="5" xfId="0" applyFont="1" applyFill="1" applyBorder="1" applyAlignment="1">
      <alignment horizontal="center" vertical="center"/>
    </xf>
    <xf numFmtId="0" fontId="2" fillId="4" borderId="26" xfId="0" applyFont="1" applyFill="1" applyBorder="1" applyAlignment="1">
      <alignment horizontal="center" vertical="center"/>
    </xf>
    <xf numFmtId="0" fontId="2" fillId="4" borderId="27" xfId="0" applyFont="1" applyFill="1" applyBorder="1" applyAlignment="1">
      <alignment horizontal="center" vertical="center"/>
    </xf>
    <xf numFmtId="0" fontId="2" fillId="4" borderId="28" xfId="0" applyFont="1" applyFill="1" applyBorder="1" applyAlignment="1">
      <alignment horizontal="center" vertical="center"/>
    </xf>
    <xf numFmtId="0" fontId="25" fillId="3" borderId="0" xfId="0" applyFont="1" applyFill="1"/>
    <xf numFmtId="0" fontId="25" fillId="5" borderId="0" xfId="0" applyFont="1" applyFill="1"/>
    <xf numFmtId="0" fontId="25" fillId="3" borderId="0" xfId="0" applyFont="1" applyFill="1" applyAlignment="1">
      <alignment horizontal="center"/>
    </xf>
    <xf numFmtId="0" fontId="25" fillId="3" borderId="0" xfId="0" applyFont="1" applyFill="1" applyAlignment="1">
      <alignment horizontal="left"/>
    </xf>
    <xf numFmtId="0" fontId="23" fillId="6" borderId="29" xfId="0" applyFont="1" applyFill="1" applyBorder="1" applyAlignment="1">
      <alignment vertical="center" wrapText="1"/>
    </xf>
    <xf numFmtId="165" fontId="25" fillId="0" borderId="1" xfId="0" applyNumberFormat="1" applyFont="1" applyBorder="1" applyAlignment="1">
      <alignment horizontal="center"/>
    </xf>
    <xf numFmtId="165" fontId="25" fillId="0" borderId="2" xfId="0" applyNumberFormat="1" applyFont="1" applyBorder="1" applyAlignment="1">
      <alignment horizontal="center"/>
    </xf>
    <xf numFmtId="165" fontId="25" fillId="0" borderId="3" xfId="0" applyNumberFormat="1" applyFont="1" applyBorder="1" applyAlignment="1">
      <alignment horizontal="center"/>
    </xf>
    <xf numFmtId="165" fontId="25" fillId="0" borderId="0" xfId="0" applyNumberFormat="1" applyFont="1" applyAlignment="1">
      <alignment horizontal="center"/>
    </xf>
    <xf numFmtId="165" fontId="25" fillId="4" borderId="1" xfId="0" applyNumberFormat="1" applyFont="1" applyFill="1" applyBorder="1" applyAlignment="1">
      <alignment horizontal="center"/>
    </xf>
    <xf numFmtId="165" fontId="25" fillId="4" borderId="2" xfId="0" applyNumberFormat="1" applyFont="1" applyFill="1" applyBorder="1" applyAlignment="1">
      <alignment horizontal="center"/>
    </xf>
    <xf numFmtId="165" fontId="25" fillId="4" borderId="3" xfId="0" applyNumberFormat="1" applyFont="1" applyFill="1" applyBorder="1" applyAlignment="1">
      <alignment horizontal="center"/>
    </xf>
    <xf numFmtId="165" fontId="25" fillId="0" borderId="10" xfId="0" applyNumberFormat="1" applyFont="1" applyBorder="1" applyAlignment="1">
      <alignment horizontal="center"/>
    </xf>
    <xf numFmtId="0" fontId="25" fillId="0" borderId="0" xfId="0" applyFont="1" applyAlignment="1">
      <alignment horizontal="center"/>
    </xf>
    <xf numFmtId="165" fontId="25" fillId="0" borderId="4" xfId="0" applyNumberFormat="1" applyFont="1" applyBorder="1" applyAlignment="1">
      <alignment horizontal="center"/>
    </xf>
    <xf numFmtId="165" fontId="25" fillId="0" borderId="5" xfId="0" applyNumberFormat="1" applyFont="1" applyBorder="1" applyAlignment="1">
      <alignment horizontal="center"/>
    </xf>
    <xf numFmtId="165" fontId="25" fillId="4" borderId="4" xfId="0" applyNumberFormat="1" applyFont="1" applyFill="1" applyBorder="1" applyAlignment="1">
      <alignment horizontal="center"/>
    </xf>
    <xf numFmtId="165" fontId="25" fillId="4" borderId="0" xfId="0" applyNumberFormat="1" applyFont="1" applyFill="1" applyAlignment="1">
      <alignment horizontal="center"/>
    </xf>
    <xf numFmtId="165" fontId="25" fillId="4" borderId="5" xfId="0" applyNumberFormat="1" applyFont="1" applyFill="1" applyBorder="1" applyAlignment="1">
      <alignment horizontal="center"/>
    </xf>
    <xf numFmtId="165" fontId="25" fillId="0" borderId="14" xfId="0" applyNumberFormat="1" applyFont="1" applyBorder="1" applyAlignment="1">
      <alignment horizontal="center"/>
    </xf>
    <xf numFmtId="165" fontId="25" fillId="0" borderId="15" xfId="0" applyNumberFormat="1" applyFont="1" applyBorder="1" applyAlignment="1">
      <alignment horizontal="center"/>
    </xf>
    <xf numFmtId="165" fontId="25" fillId="0" borderId="16" xfId="0" applyNumberFormat="1" applyFont="1" applyBorder="1" applyAlignment="1">
      <alignment horizontal="center"/>
    </xf>
    <xf numFmtId="165" fontId="25" fillId="0" borderId="17" xfId="0" applyNumberFormat="1" applyFont="1" applyBorder="1" applyAlignment="1">
      <alignment horizontal="center"/>
    </xf>
    <xf numFmtId="165" fontId="25" fillId="4" borderId="15" xfId="0" applyNumberFormat="1" applyFont="1" applyFill="1" applyBorder="1" applyAlignment="1">
      <alignment horizontal="center"/>
    </xf>
    <xf numFmtId="165" fontId="25" fillId="4" borderId="16" xfId="0" applyNumberFormat="1" applyFont="1" applyFill="1" applyBorder="1" applyAlignment="1">
      <alignment horizontal="center"/>
    </xf>
    <xf numFmtId="165" fontId="25" fillId="4" borderId="17" xfId="0" applyNumberFormat="1" applyFont="1" applyFill="1" applyBorder="1" applyAlignment="1">
      <alignment horizontal="center"/>
    </xf>
    <xf numFmtId="165" fontId="25" fillId="0" borderId="11" xfId="0" applyNumberFormat="1" applyFont="1" applyBorder="1" applyAlignment="1">
      <alignment horizontal="center"/>
    </xf>
    <xf numFmtId="2" fontId="25" fillId="0" borderId="1" xfId="0" applyNumberFormat="1" applyFont="1" applyBorder="1" applyAlignment="1">
      <alignment horizontal="center"/>
    </xf>
    <xf numFmtId="2" fontId="25" fillId="0" borderId="2" xfId="0" applyNumberFormat="1" applyFont="1" applyBorder="1" applyAlignment="1">
      <alignment horizontal="center"/>
    </xf>
    <xf numFmtId="2" fontId="25" fillId="0" borderId="3" xfId="0" applyNumberFormat="1" applyFont="1" applyBorder="1" applyAlignment="1">
      <alignment horizontal="center"/>
    </xf>
    <xf numFmtId="2" fontId="25" fillId="0" borderId="0" xfId="0" applyNumberFormat="1" applyFont="1" applyAlignment="1">
      <alignment horizontal="center"/>
    </xf>
    <xf numFmtId="2" fontId="25" fillId="4" borderId="1" xfId="0" applyNumberFormat="1" applyFont="1" applyFill="1" applyBorder="1" applyAlignment="1">
      <alignment horizontal="center"/>
    </xf>
    <xf numFmtId="2" fontId="25" fillId="4" borderId="2" xfId="0" applyNumberFormat="1" applyFont="1" applyFill="1" applyBorder="1" applyAlignment="1">
      <alignment horizontal="center"/>
    </xf>
    <xf numFmtId="2" fontId="25" fillId="4" borderId="3" xfId="0" applyNumberFormat="1" applyFont="1" applyFill="1" applyBorder="1" applyAlignment="1">
      <alignment horizontal="center"/>
    </xf>
    <xf numFmtId="2" fontId="25" fillId="0" borderId="10" xfId="0" applyNumberFormat="1" applyFont="1" applyBorder="1" applyAlignment="1">
      <alignment horizontal="center"/>
    </xf>
    <xf numFmtId="2" fontId="25" fillId="0" borderId="4" xfId="0" applyNumberFormat="1" applyFont="1" applyBorder="1" applyAlignment="1">
      <alignment horizontal="center"/>
    </xf>
    <xf numFmtId="2" fontId="25" fillId="0" borderId="5" xfId="0" applyNumberFormat="1" applyFont="1" applyBorder="1" applyAlignment="1">
      <alignment horizontal="center"/>
    </xf>
    <xf numFmtId="2" fontId="25" fillId="4" borderId="4" xfId="0" applyNumberFormat="1" applyFont="1" applyFill="1" applyBorder="1" applyAlignment="1">
      <alignment horizontal="center"/>
    </xf>
    <xf numFmtId="2" fontId="25" fillId="4" borderId="0" xfId="0" applyNumberFormat="1" applyFont="1" applyFill="1" applyAlignment="1">
      <alignment horizontal="center"/>
    </xf>
    <xf numFmtId="2" fontId="25" fillId="4" borderId="5" xfId="0" applyNumberFormat="1" applyFont="1" applyFill="1" applyBorder="1" applyAlignment="1">
      <alignment horizontal="center"/>
    </xf>
    <xf numFmtId="2" fontId="25" fillId="0" borderId="14" xfId="0" applyNumberFormat="1" applyFont="1" applyBorder="1" applyAlignment="1">
      <alignment horizontal="center"/>
    </xf>
    <xf numFmtId="2" fontId="25" fillId="0" borderId="15" xfId="0" applyNumberFormat="1" applyFont="1" applyBorder="1" applyAlignment="1">
      <alignment horizontal="center"/>
    </xf>
    <xf numFmtId="2" fontId="25" fillId="0" borderId="16" xfId="0" applyNumberFormat="1" applyFont="1" applyBorder="1" applyAlignment="1">
      <alignment horizontal="center"/>
    </xf>
    <xf numFmtId="2" fontId="25" fillId="0" borderId="17" xfId="0" applyNumberFormat="1" applyFont="1" applyBorder="1" applyAlignment="1">
      <alignment horizontal="center"/>
    </xf>
    <xf numFmtId="2" fontId="25" fillId="4" borderId="15" xfId="0" applyNumberFormat="1" applyFont="1" applyFill="1" applyBorder="1" applyAlignment="1">
      <alignment horizontal="center"/>
    </xf>
    <xf numFmtId="2" fontId="25" fillId="4" borderId="16" xfId="0" applyNumberFormat="1" applyFont="1" applyFill="1" applyBorder="1" applyAlignment="1">
      <alignment horizontal="center"/>
    </xf>
    <xf numFmtId="2" fontId="25" fillId="4" borderId="17" xfId="0" applyNumberFormat="1" applyFont="1" applyFill="1" applyBorder="1" applyAlignment="1">
      <alignment horizontal="center"/>
    </xf>
    <xf numFmtId="2" fontId="25" fillId="0" borderId="11" xfId="0" applyNumberFormat="1" applyFont="1" applyBorder="1" applyAlignment="1">
      <alignment horizontal="center"/>
    </xf>
    <xf numFmtId="168" fontId="27" fillId="7" borderId="18" xfId="1" applyNumberFormat="1" applyFont="1" applyFill="1" applyBorder="1" applyAlignment="1">
      <alignment horizontal="center" vertical="center"/>
    </xf>
    <xf numFmtId="168" fontId="27" fillId="7" borderId="0" xfId="1" applyNumberFormat="1" applyFont="1" applyFill="1" applyBorder="1" applyAlignment="1">
      <alignment horizontal="center" vertical="center"/>
    </xf>
    <xf numFmtId="168" fontId="27" fillId="7" borderId="0" xfId="0" applyNumberFormat="1" applyFont="1" applyFill="1" applyAlignment="1">
      <alignment horizontal="center" vertical="center"/>
    </xf>
    <xf numFmtId="168" fontId="27" fillId="7" borderId="19" xfId="1" applyNumberFormat="1" applyFont="1" applyFill="1" applyBorder="1" applyAlignment="1">
      <alignment horizontal="center" vertical="center"/>
    </xf>
    <xf numFmtId="168" fontId="27" fillId="0" borderId="18" xfId="0" applyNumberFormat="1" applyFont="1" applyBorder="1" applyAlignment="1">
      <alignment horizontal="center" vertical="center"/>
    </xf>
    <xf numFmtId="168" fontId="28" fillId="0" borderId="19" xfId="0" applyNumberFormat="1" applyFont="1" applyBorder="1" applyAlignment="1">
      <alignment horizontal="center" vertical="center"/>
    </xf>
    <xf numFmtId="168" fontId="27" fillId="7" borderId="20" xfId="1" applyNumberFormat="1" applyFont="1" applyFill="1" applyBorder="1" applyAlignment="1">
      <alignment horizontal="center" vertical="center"/>
    </xf>
    <xf numFmtId="168" fontId="27" fillId="7" borderId="21" xfId="1" applyNumberFormat="1" applyFont="1" applyFill="1" applyBorder="1" applyAlignment="1">
      <alignment horizontal="center" vertical="center"/>
    </xf>
    <xf numFmtId="168" fontId="27" fillId="7" borderId="21" xfId="0" applyNumberFormat="1" applyFont="1" applyFill="1" applyBorder="1" applyAlignment="1">
      <alignment horizontal="center" vertical="center"/>
    </xf>
    <xf numFmtId="168" fontId="27" fillId="7" borderId="22" xfId="1" applyNumberFormat="1" applyFont="1" applyFill="1" applyBorder="1" applyAlignment="1">
      <alignment horizontal="center" vertical="center"/>
    </xf>
    <xf numFmtId="168" fontId="27" fillId="0" borderId="0" xfId="0" applyNumberFormat="1" applyFont="1" applyAlignment="1">
      <alignment horizontal="center" vertical="center"/>
    </xf>
    <xf numFmtId="168" fontId="28" fillId="0" borderId="0" xfId="0" applyNumberFormat="1" applyFont="1" applyAlignment="1">
      <alignment horizontal="center" vertical="center"/>
    </xf>
    <xf numFmtId="0" fontId="27" fillId="7" borderId="38" xfId="0" applyFont="1" applyFill="1" applyBorder="1" applyAlignment="1">
      <alignment horizontal="right" vertical="center"/>
    </xf>
    <xf numFmtId="0" fontId="27" fillId="0" borderId="0" xfId="0" applyFont="1" applyAlignment="1">
      <alignment vertical="center"/>
    </xf>
    <xf numFmtId="0" fontId="28" fillId="0" borderId="0" xfId="0" applyFont="1" applyAlignment="1">
      <alignment horizontal="center" vertical="center"/>
    </xf>
    <xf numFmtId="166" fontId="27" fillId="0" borderId="0" xfId="0" applyNumberFormat="1" applyFont="1" applyAlignment="1">
      <alignment vertical="center"/>
    </xf>
    <xf numFmtId="0" fontId="27" fillId="7" borderId="30" xfId="0" applyFont="1" applyFill="1" applyBorder="1" applyAlignment="1">
      <alignment horizontal="right" vertical="center"/>
    </xf>
    <xf numFmtId="0" fontId="28" fillId="0" borderId="40" xfId="0" applyFont="1" applyBorder="1" applyAlignment="1">
      <alignment horizontal="center" vertical="center"/>
    </xf>
    <xf numFmtId="0" fontId="28" fillId="0" borderId="18" xfId="0" applyFont="1" applyBorder="1" applyAlignment="1">
      <alignment vertical="center"/>
    </xf>
    <xf numFmtId="0" fontId="28" fillId="0" borderId="0" xfId="0" applyFont="1" applyAlignment="1">
      <alignment vertical="center"/>
    </xf>
    <xf numFmtId="0" fontId="28" fillId="0" borderId="0" xfId="0" applyFont="1" applyAlignment="1">
      <alignment vertical="center" wrapText="1"/>
    </xf>
    <xf numFmtId="0" fontId="28" fillId="0" borderId="36" xfId="0" applyFont="1" applyBorder="1" applyAlignment="1">
      <alignment vertical="center"/>
    </xf>
    <xf numFmtId="0" fontId="28" fillId="0" borderId="32" xfId="0" applyFont="1" applyBorder="1" applyAlignment="1">
      <alignment vertical="center"/>
    </xf>
    <xf numFmtId="0" fontId="28" fillId="0" borderId="32" xfId="0" applyFont="1" applyBorder="1" applyAlignment="1">
      <alignment vertical="center" wrapText="1"/>
    </xf>
    <xf numFmtId="0" fontId="28" fillId="0" borderId="33" xfId="0" applyFont="1" applyBorder="1" applyAlignment="1">
      <alignment horizontal="center" vertical="center"/>
    </xf>
    <xf numFmtId="0" fontId="28" fillId="0" borderId="34" xfId="0" applyFont="1" applyBorder="1" applyAlignment="1">
      <alignment horizontal="center" vertical="center"/>
    </xf>
    <xf numFmtId="0" fontId="28" fillId="0" borderId="34" xfId="0" applyFont="1" applyBorder="1" applyAlignment="1">
      <alignment horizontal="center" vertical="center" wrapText="1"/>
    </xf>
    <xf numFmtId="0" fontId="28" fillId="0" borderId="38" xfId="0" applyFont="1" applyBorder="1" applyAlignment="1">
      <alignment horizontal="right" vertical="center"/>
    </xf>
    <xf numFmtId="168" fontId="27" fillId="0" borderId="18" xfId="1" applyNumberFormat="1" applyFont="1" applyBorder="1" applyAlignment="1">
      <alignment horizontal="center" vertical="center"/>
    </xf>
    <xf numFmtId="168" fontId="27" fillId="0" borderId="0" xfId="1" applyNumberFormat="1" applyFont="1" applyBorder="1" applyAlignment="1">
      <alignment horizontal="center" vertical="center"/>
    </xf>
    <xf numFmtId="168" fontId="28" fillId="0" borderId="0" xfId="1" applyNumberFormat="1" applyFont="1" applyBorder="1" applyAlignment="1">
      <alignment horizontal="center" vertical="center"/>
    </xf>
    <xf numFmtId="168" fontId="28" fillId="0" borderId="19" xfId="1" applyNumberFormat="1" applyFont="1" applyBorder="1" applyAlignment="1">
      <alignment horizontal="center" vertical="center"/>
    </xf>
    <xf numFmtId="166" fontId="27" fillId="0" borderId="18" xfId="0" applyNumberFormat="1" applyFont="1" applyBorder="1" applyAlignment="1">
      <alignment horizontal="center" vertical="center"/>
    </xf>
    <xf numFmtId="166" fontId="27" fillId="0" borderId="0" xfId="0" applyNumberFormat="1" applyFont="1" applyAlignment="1">
      <alignment horizontal="center" vertical="center"/>
    </xf>
    <xf numFmtId="166" fontId="28" fillId="0" borderId="0" xfId="0" applyNumberFormat="1" applyFont="1" applyAlignment="1">
      <alignment horizontal="center" vertical="center"/>
    </xf>
    <xf numFmtId="166" fontId="28" fillId="0" borderId="19" xfId="0" applyNumberFormat="1" applyFont="1" applyBorder="1" applyAlignment="1">
      <alignment horizontal="center" vertical="center"/>
    </xf>
    <xf numFmtId="168" fontId="27" fillId="0" borderId="18" xfId="1" applyNumberFormat="1" applyFont="1" applyFill="1" applyBorder="1" applyAlignment="1">
      <alignment horizontal="center" vertical="center"/>
    </xf>
    <xf numFmtId="168" fontId="27" fillId="0" borderId="0" xfId="1" applyNumberFormat="1" applyFont="1" applyFill="1" applyBorder="1" applyAlignment="1">
      <alignment horizontal="center" vertical="center"/>
    </xf>
    <xf numFmtId="168" fontId="28" fillId="0" borderId="0" xfId="1" applyNumberFormat="1" applyFont="1" applyFill="1" applyBorder="1" applyAlignment="1">
      <alignment horizontal="center" vertical="center"/>
    </xf>
    <xf numFmtId="168" fontId="28" fillId="0" borderId="19" xfId="1" applyNumberFormat="1" applyFont="1" applyFill="1" applyBorder="1" applyAlignment="1">
      <alignment horizontal="center" vertical="center"/>
    </xf>
    <xf numFmtId="0" fontId="28" fillId="9" borderId="38" xfId="0" applyFont="1" applyFill="1" applyBorder="1" applyAlignment="1">
      <alignment horizontal="right" vertical="center"/>
    </xf>
    <xf numFmtId="167" fontId="27" fillId="9" borderId="18" xfId="0" applyNumberFormat="1" applyFont="1" applyFill="1" applyBorder="1" applyAlignment="1">
      <alignment horizontal="center" vertical="center"/>
    </xf>
    <xf numFmtId="167" fontId="27" fillId="9" borderId="0" xfId="0" applyNumberFormat="1" applyFont="1" applyFill="1" applyAlignment="1">
      <alignment horizontal="center" vertical="center"/>
    </xf>
    <xf numFmtId="167" fontId="28" fillId="9" borderId="0" xfId="0" applyNumberFormat="1" applyFont="1" applyFill="1" applyAlignment="1">
      <alignment horizontal="center" vertical="center"/>
    </xf>
    <xf numFmtId="167" fontId="28" fillId="9" borderId="19" xfId="0" applyNumberFormat="1" applyFont="1" applyFill="1" applyBorder="1" applyAlignment="1">
      <alignment horizontal="center" vertical="center"/>
    </xf>
    <xf numFmtId="0" fontId="28" fillId="0" borderId="38" xfId="0" applyFont="1" applyBorder="1" applyAlignment="1">
      <alignment horizontal="left" vertical="center"/>
    </xf>
    <xf numFmtId="167" fontId="27" fillId="0" borderId="18" xfId="0" applyNumberFormat="1" applyFont="1" applyBorder="1" applyAlignment="1">
      <alignment horizontal="center" vertical="center"/>
    </xf>
    <xf numFmtId="167" fontId="27" fillId="0" borderId="0" xfId="0" applyNumberFormat="1" applyFont="1" applyAlignment="1">
      <alignment horizontal="center" vertical="center"/>
    </xf>
    <xf numFmtId="167" fontId="28" fillId="0" borderId="0" xfId="0" applyNumberFormat="1" applyFont="1" applyAlignment="1">
      <alignment horizontal="center" vertical="center"/>
    </xf>
    <xf numFmtId="167" fontId="28" fillId="0" borderId="19" xfId="0" applyNumberFormat="1" applyFont="1" applyBorder="1" applyAlignment="1">
      <alignment horizontal="center" vertical="center"/>
    </xf>
    <xf numFmtId="0" fontId="27" fillId="0" borderId="38" xfId="0" applyFont="1" applyBorder="1" applyAlignment="1">
      <alignment horizontal="right" vertical="center"/>
    </xf>
    <xf numFmtId="1" fontId="27" fillId="0" borderId="38" xfId="0" applyNumberFormat="1" applyFont="1" applyBorder="1" applyAlignment="1">
      <alignment horizontal="right" vertical="center"/>
    </xf>
    <xf numFmtId="168" fontId="27" fillId="0" borderId="19" xfId="1" applyNumberFormat="1" applyFont="1" applyBorder="1" applyAlignment="1">
      <alignment horizontal="center" vertical="center"/>
    </xf>
    <xf numFmtId="0" fontId="27" fillId="0" borderId="38" xfId="0" applyFont="1" applyBorder="1" applyAlignment="1">
      <alignment vertical="center"/>
    </xf>
    <xf numFmtId="0" fontId="28" fillId="0" borderId="38" xfId="0" applyFont="1" applyBorder="1" applyAlignment="1">
      <alignment vertical="center"/>
    </xf>
    <xf numFmtId="0" fontId="27" fillId="0" borderId="19" xfId="0" applyFont="1" applyBorder="1" applyAlignment="1">
      <alignment vertical="center"/>
    </xf>
    <xf numFmtId="0" fontId="27" fillId="0" borderId="21" xfId="0" applyFont="1" applyBorder="1" applyAlignment="1">
      <alignment vertical="center"/>
    </xf>
    <xf numFmtId="0" fontId="28" fillId="0" borderId="21" xfId="0" applyFont="1" applyBorder="1" applyAlignment="1">
      <alignment vertical="center"/>
    </xf>
    <xf numFmtId="0" fontId="27" fillId="0" borderId="22" xfId="0" applyFont="1" applyBorder="1" applyAlignment="1">
      <alignment vertical="center"/>
    </xf>
    <xf numFmtId="10" fontId="28" fillId="0" borderId="0" xfId="0" applyNumberFormat="1" applyFont="1" applyAlignment="1">
      <alignment vertical="center"/>
    </xf>
    <xf numFmtId="10" fontId="27" fillId="0" borderId="0" xfId="0" applyNumberFormat="1" applyFont="1" applyAlignment="1">
      <alignment vertical="center"/>
    </xf>
    <xf numFmtId="10" fontId="27" fillId="0" borderId="21" xfId="0" applyNumberFormat="1" applyFont="1" applyBorder="1" applyAlignment="1">
      <alignment vertical="center"/>
    </xf>
    <xf numFmtId="10" fontId="28" fillId="0" borderId="21" xfId="0" applyNumberFormat="1" applyFont="1" applyBorder="1" applyAlignment="1">
      <alignment vertical="center"/>
    </xf>
    <xf numFmtId="10" fontId="27" fillId="0" borderId="19" xfId="0" applyNumberFormat="1" applyFont="1" applyBorder="1" applyAlignment="1">
      <alignment vertical="center"/>
    </xf>
    <xf numFmtId="10" fontId="27" fillId="0" borderId="22" xfId="0" applyNumberFormat="1" applyFont="1" applyBorder="1" applyAlignment="1">
      <alignment vertical="center"/>
    </xf>
    <xf numFmtId="0" fontId="29" fillId="9" borderId="38" xfId="0" applyFont="1" applyFill="1" applyBorder="1" applyAlignment="1">
      <alignment horizontal="center" vertical="center"/>
    </xf>
    <xf numFmtId="0" fontId="25" fillId="0" borderId="14" xfId="0" applyFont="1" applyBorder="1"/>
    <xf numFmtId="0" fontId="25" fillId="0" borderId="11" xfId="0" applyFont="1" applyBorder="1"/>
    <xf numFmtId="0" fontId="28" fillId="0" borderId="18" xfId="0" applyFont="1" applyBorder="1" applyAlignment="1">
      <alignment horizontal="left" vertical="center" wrapText="1"/>
    </xf>
    <xf numFmtId="0" fontId="28" fillId="0" borderId="0" xfId="0" applyFont="1" applyAlignment="1">
      <alignment horizontal="left" vertical="center" wrapText="1"/>
    </xf>
    <xf numFmtId="0" fontId="28" fillId="0" borderId="20" xfId="0" applyFont="1" applyBorder="1" applyAlignment="1">
      <alignment horizontal="left" vertical="center" wrapText="1"/>
    </xf>
    <xf numFmtId="0" fontId="28" fillId="0" borderId="21" xfId="0" applyFont="1" applyBorder="1" applyAlignment="1">
      <alignment horizontal="left" vertical="center" wrapText="1"/>
    </xf>
    <xf numFmtId="0" fontId="28" fillId="0" borderId="37" xfId="0" applyFont="1" applyBorder="1" applyAlignment="1">
      <alignment horizontal="left" vertical="center" wrapText="1"/>
    </xf>
    <xf numFmtId="0" fontId="28" fillId="0" borderId="38" xfId="0" applyFont="1" applyBorder="1" applyAlignment="1">
      <alignment horizontal="left" vertical="center" wrapText="1"/>
    </xf>
    <xf numFmtId="0" fontId="28" fillId="0" borderId="39" xfId="0" applyFont="1" applyBorder="1" applyAlignment="1">
      <alignment horizontal="left" vertical="center" wrapText="1"/>
    </xf>
    <xf numFmtId="0" fontId="28" fillId="0" borderId="0" xfId="0" applyFont="1" applyAlignment="1">
      <alignment horizontal="center" vertical="center" wrapText="1"/>
    </xf>
    <xf numFmtId="0" fontId="28" fillId="0" borderId="34" xfId="0" applyFont="1" applyBorder="1" applyAlignment="1">
      <alignment horizontal="center" vertical="center" wrapText="1"/>
    </xf>
    <xf numFmtId="0" fontId="28" fillId="0" borderId="19" xfId="0" applyFont="1" applyBorder="1" applyAlignment="1">
      <alignment horizontal="center" vertical="center" wrapText="1"/>
    </xf>
    <xf numFmtId="0" fontId="28" fillId="0" borderId="35" xfId="0" applyFont="1" applyBorder="1" applyAlignment="1">
      <alignment horizontal="center" vertical="center" wrapText="1"/>
    </xf>
    <xf numFmtId="0" fontId="29" fillId="8" borderId="23" xfId="0" applyFont="1" applyFill="1" applyBorder="1" applyAlignment="1">
      <alignment horizontal="center" vertical="center"/>
    </xf>
    <xf numFmtId="0" fontId="29" fillId="8" borderId="24" xfId="0" applyFont="1" applyFill="1" applyBorder="1" applyAlignment="1">
      <alignment horizontal="center" vertical="center"/>
    </xf>
    <xf numFmtId="0" fontId="29" fillId="8" borderId="25" xfId="0" applyFont="1" applyFill="1" applyBorder="1" applyAlignment="1">
      <alignment horizontal="center" vertical="center"/>
    </xf>
    <xf numFmtId="0" fontId="28" fillId="0" borderId="32" xfId="0" applyFont="1" applyBorder="1" applyAlignment="1">
      <alignment horizontal="center" vertical="center" wrapText="1"/>
    </xf>
    <xf numFmtId="0" fontId="28" fillId="0" borderId="31" xfId="0" applyFont="1" applyBorder="1" applyAlignment="1">
      <alignment horizontal="center" vertical="center" wrapText="1"/>
    </xf>
    <xf numFmtId="49" fontId="20" fillId="2" borderId="0" xfId="0" applyNumberFormat="1" applyFont="1" applyFill="1" applyAlignment="1">
      <alignment horizontal="center"/>
    </xf>
    <xf numFmtId="0" fontId="1" fillId="3" borderId="0" xfId="0" applyFont="1" applyFill="1" applyAlignment="1">
      <alignment horizontal="right"/>
    </xf>
    <xf numFmtId="0" fontId="26" fillId="3" borderId="0" xfId="0" applyFont="1" applyFill="1" applyAlignment="1">
      <alignment horizontal="center" vertical="center"/>
    </xf>
    <xf numFmtId="0" fontId="25" fillId="3" borderId="0" xfId="0" applyFont="1" applyFill="1" applyAlignment="1">
      <alignment horizontal="center" vertical="center"/>
    </xf>
    <xf numFmtId="0" fontId="5" fillId="3" borderId="0" xfId="0" applyFont="1" applyFill="1" applyAlignment="1">
      <alignment horizontal="center"/>
    </xf>
    <xf numFmtId="0" fontId="25" fillId="0" borderId="0" xfId="0" applyFont="1" applyAlignment="1">
      <alignment horizontal="right"/>
    </xf>
    <xf numFmtId="0" fontId="6" fillId="3" borderId="0" xfId="0" applyFont="1" applyFill="1" applyAlignment="1">
      <alignment horizontal="left" vertical="center" wrapText="1"/>
    </xf>
    <xf numFmtId="0" fontId="5" fillId="0" borderId="2"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3" xfId="0" applyFont="1" applyBorder="1" applyAlignment="1">
      <alignment horizontal="center" wrapText="1"/>
    </xf>
    <xf numFmtId="0" fontId="5" fillId="0" borderId="7" xfId="0" applyFont="1" applyBorder="1" applyAlignment="1">
      <alignment horizontal="center" wrapText="1"/>
    </xf>
    <xf numFmtId="0" fontId="5" fillId="0" borderId="1" xfId="0" applyFont="1" applyBorder="1" applyAlignment="1">
      <alignment horizontal="center" vertical="center" wrapText="1"/>
    </xf>
    <xf numFmtId="0" fontId="5" fillId="0" borderId="6" xfId="0" applyFont="1" applyBorder="1" applyAlignment="1">
      <alignment horizontal="center" vertical="center" wrapText="1"/>
    </xf>
    <xf numFmtId="0" fontId="8" fillId="2" borderId="8" xfId="0" applyFont="1" applyFill="1" applyBorder="1" applyAlignment="1">
      <alignment horizontal="center"/>
    </xf>
    <xf numFmtId="0" fontId="8" fillId="2" borderId="9" xfId="0" applyFont="1" applyFill="1" applyBorder="1" applyAlignment="1">
      <alignment horizontal="center"/>
    </xf>
    <xf numFmtId="0" fontId="5" fillId="0" borderId="10" xfId="0" applyFont="1" applyBorder="1" applyAlignment="1">
      <alignment horizontal="center" wrapText="1"/>
    </xf>
    <xf numFmtId="0" fontId="5" fillId="0" borderId="13" xfId="0" applyFont="1" applyBorder="1" applyAlignment="1">
      <alignment horizontal="center" wrapText="1"/>
    </xf>
    <xf numFmtId="0" fontId="3" fillId="0" borderId="10" xfId="0" applyFont="1" applyBorder="1" applyAlignment="1">
      <alignment horizontal="center" wrapText="1"/>
    </xf>
    <xf numFmtId="0" fontId="3" fillId="0" borderId="13" xfId="0" applyFont="1" applyBorder="1" applyAlignment="1">
      <alignment horizontal="center" wrapText="1"/>
    </xf>
    <xf numFmtId="0" fontId="7" fillId="2" borderId="6" xfId="0" applyFont="1" applyFill="1" applyBorder="1" applyAlignment="1">
      <alignment horizontal="center" vertical="center"/>
    </xf>
    <xf numFmtId="0" fontId="7" fillId="2" borderId="7" xfId="0" applyFont="1" applyFill="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164" fontId="5" fillId="0" borderId="10" xfId="0" applyNumberFormat="1" applyFont="1" applyBorder="1" applyAlignment="1">
      <alignment horizontal="center" vertical="center"/>
    </xf>
    <xf numFmtId="164" fontId="5" fillId="0" borderId="11" xfId="0" applyNumberFormat="1" applyFont="1" applyBorder="1" applyAlignment="1">
      <alignment horizontal="center" vertical="center"/>
    </xf>
    <xf numFmtId="0" fontId="3" fillId="0" borderId="11" xfId="0" applyFont="1" applyBorder="1" applyAlignment="1">
      <alignment horizontal="center" wrapText="1"/>
    </xf>
    <xf numFmtId="0" fontId="5" fillId="0" borderId="16" xfId="0" applyFont="1" applyBorder="1" applyAlignment="1">
      <alignment horizontal="center" vertical="center" wrapText="1"/>
    </xf>
    <xf numFmtId="0" fontId="5" fillId="0" borderId="17" xfId="0" applyFont="1" applyBorder="1" applyAlignment="1">
      <alignment horizontal="center" wrapText="1"/>
    </xf>
    <xf numFmtId="0" fontId="5" fillId="0" borderId="15" xfId="0" applyFont="1" applyBorder="1" applyAlignment="1">
      <alignment horizontal="center" vertical="center" wrapText="1"/>
    </xf>
    <xf numFmtId="0" fontId="5" fillId="0" borderId="11" xfId="0" applyFont="1" applyBorder="1" applyAlignment="1">
      <alignment horizontal="center" wrapText="1"/>
    </xf>
    <xf numFmtId="0" fontId="9" fillId="0" borderId="0" xfId="0" applyFont="1" applyAlignment="1">
      <alignment horizontal="left" vertical="top" wrapText="1"/>
    </xf>
    <xf numFmtId="0" fontId="9" fillId="0" borderId="0" xfId="0" applyFont="1" applyAlignment="1">
      <alignment horizontal="left"/>
    </xf>
  </cellXfs>
  <cellStyles count="2">
    <cellStyle name="Normal" xfId="0" builtinId="0"/>
    <cellStyle name="Percent" xfId="1"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9ED6C3"/>
      <color rgb="FF73C3A8"/>
      <color rgb="FF1D7A8F"/>
      <color rgb="FFDC5858"/>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28</xdr:col>
      <xdr:colOff>171449</xdr:colOff>
      <xdr:row>144</xdr:row>
      <xdr:rowOff>85726</xdr:rowOff>
    </xdr:from>
    <xdr:to>
      <xdr:col>32</xdr:col>
      <xdr:colOff>447674</xdr:colOff>
      <xdr:row>146</xdr:row>
      <xdr:rowOff>66671</xdr:rowOff>
    </xdr:to>
    <xdr:pic>
      <xdr:nvPicPr>
        <xdr:cNvPr id="3" name="Picture 2">
          <a:extLst>
            <a:ext uri="{FF2B5EF4-FFF2-40B4-BE49-F238E27FC236}">
              <a16:creationId xmlns:a16="http://schemas.microsoft.com/office/drawing/2014/main" id="{540205F6-610C-0028-08FE-F6623D4D25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516599" y="28394026"/>
          <a:ext cx="2676525" cy="37147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19</xdr:col>
      <xdr:colOff>279611</xdr:colOff>
      <xdr:row>35</xdr:row>
      <xdr:rowOff>133350</xdr:rowOff>
    </xdr:to>
    <xdr:pic>
      <xdr:nvPicPr>
        <xdr:cNvPr id="2" name="Picture 1">
          <a:extLst>
            <a:ext uri="{FF2B5EF4-FFF2-40B4-BE49-F238E27FC236}">
              <a16:creationId xmlns:a16="http://schemas.microsoft.com/office/drawing/2014/main" id="{F1C6A269-9BA4-9C45-2A81-A4489AE4DD7A}"/>
            </a:ext>
          </a:extLst>
        </xdr:cNvPr>
        <xdr:cNvPicPr>
          <a:picLocks noChangeAspect="1"/>
        </xdr:cNvPicPr>
      </xdr:nvPicPr>
      <xdr:blipFill>
        <a:blip xmlns:r="http://schemas.openxmlformats.org/officeDocument/2006/relationships" r:embed="rId1"/>
        <a:stretch>
          <a:fillRect/>
        </a:stretch>
      </xdr:blipFill>
      <xdr:spPr>
        <a:xfrm>
          <a:off x="0" y="161925"/>
          <a:ext cx="11862011" cy="5638800"/>
        </a:xfrm>
        <a:prstGeom prst="rect">
          <a:avLst/>
        </a:prstGeom>
      </xdr:spPr>
    </xdr:pic>
    <xdr:clientData/>
  </xdr:twoCellAnchor>
  <xdr:twoCellAnchor>
    <xdr:from>
      <xdr:col>7</xdr:col>
      <xdr:colOff>428625</xdr:colOff>
      <xdr:row>25</xdr:row>
      <xdr:rowOff>104775</xdr:rowOff>
    </xdr:from>
    <xdr:to>
      <xdr:col>12</xdr:col>
      <xdr:colOff>447675</xdr:colOff>
      <xdr:row>29</xdr:row>
      <xdr:rowOff>152400</xdr:rowOff>
    </xdr:to>
    <xdr:sp macro="" textlink="">
      <xdr:nvSpPr>
        <xdr:cNvPr id="3" name="TextBox 2">
          <a:extLst>
            <a:ext uri="{FF2B5EF4-FFF2-40B4-BE49-F238E27FC236}">
              <a16:creationId xmlns:a16="http://schemas.microsoft.com/office/drawing/2014/main" id="{B2811038-62EB-4DB7-A958-1D5DF3983E1F}"/>
            </a:ext>
          </a:extLst>
        </xdr:cNvPr>
        <xdr:cNvSpPr txBox="1"/>
      </xdr:nvSpPr>
      <xdr:spPr>
        <a:xfrm>
          <a:off x="4695825" y="4152900"/>
          <a:ext cx="3067050" cy="695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Virginia South Central</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419100</xdr:colOff>
      <xdr:row>9</xdr:row>
      <xdr:rowOff>47624</xdr:rowOff>
    </xdr:from>
    <xdr:to>
      <xdr:col>24</xdr:col>
      <xdr:colOff>242410</xdr:colOff>
      <xdr:row>38</xdr:row>
      <xdr:rowOff>161924</xdr:rowOff>
    </xdr:to>
    <xdr:pic>
      <xdr:nvPicPr>
        <xdr:cNvPr id="3" name="Picture 2">
          <a:extLst>
            <a:ext uri="{FF2B5EF4-FFF2-40B4-BE49-F238E27FC236}">
              <a16:creationId xmlns:a16="http://schemas.microsoft.com/office/drawing/2014/main" id="{E01F1D5B-63C2-7A53-E4CC-22AE54EBC7C9}"/>
            </a:ext>
          </a:extLst>
        </xdr:cNvPr>
        <xdr:cNvPicPr>
          <a:picLocks noChangeAspect="1"/>
        </xdr:cNvPicPr>
      </xdr:nvPicPr>
      <xdr:blipFill>
        <a:blip xmlns:r="http://schemas.openxmlformats.org/officeDocument/2006/relationships" r:embed="rId2"/>
        <a:stretch>
          <a:fillRect/>
        </a:stretch>
      </xdr:blipFill>
      <xdr:spPr>
        <a:xfrm>
          <a:off x="8343900" y="1504949"/>
          <a:ext cx="6528910" cy="4810125"/>
        </a:xfrm>
        <a:prstGeom prst="rect">
          <a:avLst/>
        </a:prstGeom>
      </xdr:spPr>
    </xdr:pic>
    <xdr:clientData/>
  </xdr:twoCellAnchor>
  <xdr:twoCellAnchor>
    <xdr:from>
      <xdr:col>18</xdr:col>
      <xdr:colOff>600074</xdr:colOff>
      <xdr:row>20</xdr:row>
      <xdr:rowOff>133350</xdr:rowOff>
    </xdr:from>
    <xdr:to>
      <xdr:col>21</xdr:col>
      <xdr:colOff>47625</xdr:colOff>
      <xdr:row>25</xdr:row>
      <xdr:rowOff>19050</xdr:rowOff>
    </xdr:to>
    <xdr:sp macro="" textlink="">
      <xdr:nvSpPr>
        <xdr:cNvPr id="4" name="TextBox 3">
          <a:extLst>
            <a:ext uri="{FF2B5EF4-FFF2-40B4-BE49-F238E27FC236}">
              <a16:creationId xmlns:a16="http://schemas.microsoft.com/office/drawing/2014/main" id="{31C0E293-2EC2-0D75-04C7-428384AD2B72}"/>
            </a:ext>
          </a:extLst>
        </xdr:cNvPr>
        <xdr:cNvSpPr txBox="1"/>
      </xdr:nvSpPr>
      <xdr:spPr>
        <a:xfrm>
          <a:off x="11572874" y="3371850"/>
          <a:ext cx="1276351" cy="695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Richmond</a:t>
          </a:r>
          <a:r>
            <a:rPr lang="en-US" sz="1600" b="1" baseline="0">
              <a:solidFill>
                <a:schemeClr val="bg1"/>
              </a:solidFill>
            </a:rPr>
            <a:t> East-Airport</a:t>
          </a:r>
          <a:endParaRPr lang="en-US" sz="1600" b="1">
            <a:solidFill>
              <a:schemeClr val="bg1"/>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28</xdr:col>
      <xdr:colOff>168671</xdr:colOff>
      <xdr:row>144</xdr:row>
      <xdr:rowOff>138906</xdr:rowOff>
    </xdr:from>
    <xdr:to>
      <xdr:col>32</xdr:col>
      <xdr:colOff>463946</xdr:colOff>
      <xdr:row>146</xdr:row>
      <xdr:rowOff>123423</xdr:rowOff>
    </xdr:to>
    <xdr:pic>
      <xdr:nvPicPr>
        <xdr:cNvPr id="2" name="Picture 1">
          <a:extLst>
            <a:ext uri="{FF2B5EF4-FFF2-40B4-BE49-F238E27FC236}">
              <a16:creationId xmlns:a16="http://schemas.microsoft.com/office/drawing/2014/main" id="{A1B66679-994C-4F7E-8002-0AE5C2DDBFB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286015" y="28277344"/>
          <a:ext cx="2676525" cy="3714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twoCellAnchor>
    <xdr:from>
      <xdr:col>0</xdr:col>
      <xdr:colOff>3092824</xdr:colOff>
      <xdr:row>0</xdr:row>
      <xdr:rowOff>22411</xdr:rowOff>
    </xdr:from>
    <xdr:to>
      <xdr:col>0</xdr:col>
      <xdr:colOff>3395383</xdr:colOff>
      <xdr:row>0</xdr:row>
      <xdr:rowOff>190500</xdr:rowOff>
    </xdr:to>
    <xdr:sp macro="" textlink="">
      <xdr:nvSpPr>
        <xdr:cNvPr id="4" name="Arrow: Right 3">
          <a:extLst>
            <a:ext uri="{FF2B5EF4-FFF2-40B4-BE49-F238E27FC236}">
              <a16:creationId xmlns:a16="http://schemas.microsoft.com/office/drawing/2014/main" id="{A7FE7878-2691-47ED-9133-7B85DAD4055C}"/>
            </a:ext>
          </a:extLst>
        </xdr:cNvPr>
        <xdr:cNvSpPr/>
      </xdr:nvSpPr>
      <xdr:spPr bwMode="auto">
        <a:xfrm>
          <a:off x="1864099" y="22411"/>
          <a:ext cx="7284"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5" name="Arrow: Right 4">
          <a:extLst>
            <a:ext uri="{FF2B5EF4-FFF2-40B4-BE49-F238E27FC236}">
              <a16:creationId xmlns:a16="http://schemas.microsoft.com/office/drawing/2014/main" id="{5FBA6FA8-F8BB-49E6-B424-E00F6FB655B5}"/>
            </a:ext>
          </a:extLst>
        </xdr:cNvPr>
        <xdr:cNvSpPr/>
      </xdr:nvSpPr>
      <xdr:spPr bwMode="auto">
        <a:xfrm>
          <a:off x="1864323" y="288665"/>
          <a:ext cx="7284"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xdr:colOff>
      <xdr:row>1</xdr:row>
      <xdr:rowOff>84604</xdr:rowOff>
    </xdr:from>
    <xdr:to>
      <xdr:col>15</xdr:col>
      <xdr:colOff>42582</xdr:colOff>
      <xdr:row>48</xdr:row>
      <xdr:rowOff>10358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246529"/>
          <a:ext cx="8996082" cy="75362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381001</xdr:colOff>
      <xdr:row>0</xdr:row>
      <xdr:rowOff>1</xdr:rowOff>
    </xdr:from>
    <xdr:to>
      <xdr:col>9</xdr:col>
      <xdr:colOff>357435</xdr:colOff>
      <xdr:row>36</xdr:row>
      <xdr:rowOff>19051</xdr:rowOff>
    </xdr:to>
    <xdr:pic>
      <xdr:nvPicPr>
        <xdr:cNvPr id="2" name="Picture 1">
          <a:extLst>
            <a:ext uri="{FF2B5EF4-FFF2-40B4-BE49-F238E27FC236}">
              <a16:creationId xmlns:a16="http://schemas.microsoft.com/office/drawing/2014/main" id="{CDDB9736-8EFA-9D20-8510-418A11DF7942}"/>
            </a:ext>
          </a:extLst>
        </xdr:cNvPr>
        <xdr:cNvPicPr>
          <a:picLocks noChangeAspect="1"/>
        </xdr:cNvPicPr>
      </xdr:nvPicPr>
      <xdr:blipFill>
        <a:blip xmlns:r="http://schemas.openxmlformats.org/officeDocument/2006/relationships" r:embed="rId1"/>
        <a:stretch>
          <a:fillRect/>
        </a:stretch>
      </xdr:blipFill>
      <xdr:spPr>
        <a:xfrm>
          <a:off x="381001" y="1"/>
          <a:ext cx="5462834" cy="58483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52" dT="2025-05-29T15:27:27.11" personId="{00000000-0000-0000-0000-000000000000}" id="{258133A0-6D55-47E8-9A7B-56428911FBC7}">
    <text>These are new for this week. I added them at the bottom for copy-paste</text>
  </threadedComment>
</ThreadedComments>
</file>

<file path=xl/threadedComments/threadedComment2.xml><?xml version="1.0" encoding="utf-8"?>
<ThreadedComments xmlns="http://schemas.microsoft.com/office/spreadsheetml/2018/threadedcomments" xmlns:x="http://schemas.openxmlformats.org/spreadsheetml/2006/main">
  <threadedComment ref="A50" dT="2025-05-29T15:27:27.11" personId="{00000000-0000-0000-0000-000000000000}" id="{41AA1F1D-94EB-4EAD-B2C3-C8F84E02122D}">
    <text>These are new for this week. I added them at the bottom for copy-paste</text>
  </threadedComment>
</ThreadedComments>
</file>

<file path=xl/threadedComments/threadedComment3.xml><?xml version="1.0" encoding="utf-8"?>
<ThreadedComments xmlns="http://schemas.microsoft.com/office/spreadsheetml/2018/threadedcomments" xmlns:x="http://schemas.openxmlformats.org/spreadsheetml/2006/main">
  <threadedComment ref="A50" dT="2025-05-29T15:27:27.11" personId="{00000000-0000-0000-0000-000000000000}" id="{67D1A9DD-7A61-43CA-9B14-D430984C3971}">
    <text>These are new for this week. I added them at the bottom for copy-paste</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sheetPr>
  <dimension ref="A1:AH147"/>
  <sheetViews>
    <sheetView showGridLines="0" tabSelected="1" zoomScaleNormal="100" zoomScaleSheetLayoutView="100" workbookViewId="0">
      <pane xSplit="1" ySplit="3" topLeftCell="B7" activePane="bottomRight" state="frozen"/>
      <selection pane="topRight" activeCell="B1" sqref="B1"/>
      <selection pane="bottomLeft" activeCell="A4" sqref="A4"/>
      <selection pane="bottomRight" activeCell="L1" sqref="L1"/>
    </sheetView>
  </sheetViews>
  <sheetFormatPr defaultColWidth="9.140625" defaultRowHeight="16.5" x14ac:dyDescent="0.2"/>
  <cols>
    <col min="1" max="1" width="44.7109375" style="140" customWidth="1"/>
    <col min="2" max="6" width="9" style="140" customWidth="1"/>
    <col min="7" max="7" width="9" style="146" customWidth="1"/>
    <col min="8" max="9" width="9" style="140" customWidth="1"/>
    <col min="10" max="11" width="9" style="146" customWidth="1"/>
    <col min="12" max="12" width="2.7109375" style="140" customWidth="1"/>
    <col min="13" max="17" width="9" style="140" customWidth="1"/>
    <col min="18" max="18" width="9" style="146" customWidth="1"/>
    <col min="19" max="22" width="9" style="140" customWidth="1"/>
    <col min="23" max="23" width="2.7109375" style="140" customWidth="1"/>
    <col min="24" max="33" width="9" style="140" customWidth="1"/>
    <col min="34" max="16384" width="9.140625" style="140"/>
  </cols>
  <sheetData>
    <row r="1" spans="1:34" x14ac:dyDescent="0.2">
      <c r="A1" s="199" t="str">
        <f>'Occupancy Raw Data'!B1</f>
        <v>Week of May 18 to May 24, 2025</v>
      </c>
      <c r="B1" s="206" t="s">
        <v>0</v>
      </c>
      <c r="C1" s="207"/>
      <c r="D1" s="207"/>
      <c r="E1" s="207"/>
      <c r="F1" s="207"/>
      <c r="G1" s="207"/>
      <c r="H1" s="207"/>
      <c r="I1" s="207"/>
      <c r="J1" s="207"/>
      <c r="K1" s="208"/>
      <c r="L1" s="144"/>
      <c r="M1" s="206" t="s">
        <v>1</v>
      </c>
      <c r="N1" s="207"/>
      <c r="O1" s="207"/>
      <c r="P1" s="207"/>
      <c r="Q1" s="207"/>
      <c r="R1" s="207"/>
      <c r="S1" s="207"/>
      <c r="T1" s="207"/>
      <c r="U1" s="207"/>
      <c r="V1" s="208"/>
      <c r="W1" s="144"/>
      <c r="X1" s="206" t="s">
        <v>2</v>
      </c>
      <c r="Y1" s="207"/>
      <c r="Z1" s="207"/>
      <c r="AA1" s="207"/>
      <c r="AB1" s="207"/>
      <c r="AC1" s="207"/>
      <c r="AD1" s="207"/>
      <c r="AE1" s="207"/>
      <c r="AF1" s="207"/>
      <c r="AG1" s="208"/>
      <c r="AH1" s="141"/>
    </row>
    <row r="2" spans="1:34" x14ac:dyDescent="0.2">
      <c r="A2" s="200"/>
      <c r="B2" s="145"/>
      <c r="C2" s="146"/>
      <c r="D2" s="146"/>
      <c r="E2" s="146"/>
      <c r="F2" s="147"/>
      <c r="G2" s="202" t="s">
        <v>3</v>
      </c>
      <c r="H2" s="146"/>
      <c r="I2" s="146"/>
      <c r="J2" s="202" t="s">
        <v>4</v>
      </c>
      <c r="K2" s="204" t="s">
        <v>5</v>
      </c>
      <c r="L2" s="141"/>
      <c r="M2" s="145"/>
      <c r="N2" s="146"/>
      <c r="O2" s="146"/>
      <c r="P2" s="146"/>
      <c r="Q2" s="146"/>
      <c r="R2" s="202" t="s">
        <v>3</v>
      </c>
      <c r="S2" s="146"/>
      <c r="T2" s="146"/>
      <c r="U2" s="202" t="s">
        <v>4</v>
      </c>
      <c r="V2" s="204" t="s">
        <v>5</v>
      </c>
      <c r="W2" s="141"/>
      <c r="X2" s="148"/>
      <c r="Y2" s="149"/>
      <c r="Z2" s="149"/>
      <c r="AA2" s="149"/>
      <c r="AB2" s="149"/>
      <c r="AC2" s="209" t="s">
        <v>3</v>
      </c>
      <c r="AD2" s="150"/>
      <c r="AE2" s="150"/>
      <c r="AF2" s="209" t="s">
        <v>4</v>
      </c>
      <c r="AG2" s="210" t="s">
        <v>5</v>
      </c>
      <c r="AH2" s="141"/>
    </row>
    <row r="3" spans="1:34" x14ac:dyDescent="0.2">
      <c r="A3" s="201"/>
      <c r="B3" s="151" t="s">
        <v>6</v>
      </c>
      <c r="C3" s="152" t="s">
        <v>7</v>
      </c>
      <c r="D3" s="152" t="s">
        <v>8</v>
      </c>
      <c r="E3" s="152" t="s">
        <v>9</v>
      </c>
      <c r="F3" s="153" t="s">
        <v>10</v>
      </c>
      <c r="G3" s="203"/>
      <c r="H3" s="152" t="s">
        <v>11</v>
      </c>
      <c r="I3" s="152" t="s">
        <v>12</v>
      </c>
      <c r="J3" s="203"/>
      <c r="K3" s="205"/>
      <c r="L3" s="141"/>
      <c r="M3" s="151" t="s">
        <v>6</v>
      </c>
      <c r="N3" s="152" t="s">
        <v>7</v>
      </c>
      <c r="O3" s="152" t="s">
        <v>8</v>
      </c>
      <c r="P3" s="152" t="s">
        <v>9</v>
      </c>
      <c r="Q3" s="152" t="s">
        <v>10</v>
      </c>
      <c r="R3" s="203"/>
      <c r="S3" s="152" t="s">
        <v>11</v>
      </c>
      <c r="T3" s="152" t="s">
        <v>12</v>
      </c>
      <c r="U3" s="203"/>
      <c r="V3" s="205"/>
      <c r="W3" s="141"/>
      <c r="X3" s="151" t="s">
        <v>6</v>
      </c>
      <c r="Y3" s="152" t="s">
        <v>7</v>
      </c>
      <c r="Z3" s="152" t="s">
        <v>8</v>
      </c>
      <c r="AA3" s="152" t="s">
        <v>9</v>
      </c>
      <c r="AB3" s="152" t="s">
        <v>10</v>
      </c>
      <c r="AC3" s="203"/>
      <c r="AD3" s="153" t="s">
        <v>11</v>
      </c>
      <c r="AE3" s="153" t="s">
        <v>12</v>
      </c>
      <c r="AF3" s="203"/>
      <c r="AG3" s="205"/>
      <c r="AH3" s="141"/>
    </row>
    <row r="4" spans="1:34" x14ac:dyDescent="0.2">
      <c r="A4" s="172" t="s">
        <v>13</v>
      </c>
      <c r="B4" s="155">
        <f>(VLOOKUP($A4,'Occupancy Raw Data'!$B$8:$BE$45,'Occupancy Raw Data'!G$3,FALSE))/100</f>
        <v>0.563682965195762</v>
      </c>
      <c r="C4" s="156">
        <f>(VLOOKUP($A4,'Occupancy Raw Data'!$B$8:$BE$45,'Occupancy Raw Data'!H$3,FALSE))/100</f>
        <v>0.65822811944386406</v>
      </c>
      <c r="D4" s="156">
        <f>(VLOOKUP($A4,'Occupancy Raw Data'!$B$8:$BE$45,'Occupancy Raw Data'!I$3,FALSE))/100</f>
        <v>0.6886719886541719</v>
      </c>
      <c r="E4" s="156">
        <f>(VLOOKUP($A4,'Occupancy Raw Data'!$B$8:$BE$45,'Occupancy Raw Data'!J$3,FALSE))/100</f>
        <v>0.66330810443841803</v>
      </c>
      <c r="F4" s="156">
        <f>(VLOOKUP($A4,'Occupancy Raw Data'!$B$8:$BE$45,'Occupancy Raw Data'!K$3,FALSE))/100</f>
        <v>0.62012999675008107</v>
      </c>
      <c r="G4" s="157">
        <f>(VLOOKUP($A4,'Occupancy Raw Data'!$B$8:$BE$45,'Occupancy Raw Data'!L$3,FALSE))/100</f>
        <v>0.63880359539822695</v>
      </c>
      <c r="H4" s="137">
        <f>(VLOOKUP($A4,'Occupancy Raw Data'!$B$8:$BE$45,'Occupancy Raw Data'!N$3,FALSE))/100</f>
        <v>0.720265983367958</v>
      </c>
      <c r="I4" s="137">
        <f>(VLOOKUP($A4,'Occupancy Raw Data'!$B$8:$BE$45,'Occupancy Raw Data'!O$3,FALSE))/100</f>
        <v>0.80815669740887097</v>
      </c>
      <c r="J4" s="157">
        <f>(VLOOKUP($A4,'Occupancy Raw Data'!$B$8:$BE$45,'Occupancy Raw Data'!P$3,FALSE))/100</f>
        <v>0.76421178042538107</v>
      </c>
      <c r="K4" s="158">
        <f>(VLOOKUP($A4,'Occupancy Raw Data'!$B$8:$BE$45,'Occupancy Raw Data'!R$3,FALSE))/100</f>
        <v>0.67463775634491396</v>
      </c>
      <c r="M4" s="159">
        <f>VLOOKUP($A4,'ADR Raw Data'!$B$6:$BE$43,'ADR Raw Data'!G$1,FALSE)</f>
        <v>160.41012643847</v>
      </c>
      <c r="N4" s="160">
        <f>VLOOKUP($A4,'ADR Raw Data'!$B$6:$BE$43,'ADR Raw Data'!H$1,FALSE)</f>
        <v>165.291159651746</v>
      </c>
      <c r="O4" s="160">
        <f>VLOOKUP($A4,'ADR Raw Data'!$B$6:$BE$43,'ADR Raw Data'!I$1,FALSE)</f>
        <v>166.51451205509201</v>
      </c>
      <c r="P4" s="160">
        <f>VLOOKUP($A4,'ADR Raw Data'!$B$6:$BE$43,'ADR Raw Data'!J$1,FALSE)</f>
        <v>156.20623056541501</v>
      </c>
      <c r="Q4" s="160">
        <f>VLOOKUP($A4,'ADR Raw Data'!$B$6:$BE$43,'ADR Raw Data'!K$1,FALSE)</f>
        <v>144.898593726299</v>
      </c>
      <c r="R4" s="161">
        <f>VLOOKUP($A4,'ADR Raw Data'!$B$6:$BE$43,'ADR Raw Data'!L$1,FALSE)</f>
        <v>158.847087810261</v>
      </c>
      <c r="S4" s="160">
        <f>VLOOKUP($A4,'ADR Raw Data'!$B$6:$BE$43,'ADR Raw Data'!N$1,FALSE)</f>
        <v>168.23544885636301</v>
      </c>
      <c r="T4" s="160">
        <f>VLOOKUP($A4,'ADR Raw Data'!$B$6:$BE$43,'ADR Raw Data'!O$1,FALSE)</f>
        <v>183.897127583555</v>
      </c>
      <c r="U4" s="161">
        <f>VLOOKUP($A4,'ADR Raw Data'!$B$6:$BE$43,'ADR Raw Data'!P$1,FALSE)</f>
        <v>176.516672477344</v>
      </c>
      <c r="V4" s="162">
        <f>VLOOKUP($A4,'ADR Raw Data'!$B$6:$BE$43,'ADR Raw Data'!R$1,FALSE)</f>
        <v>164.56636023707301</v>
      </c>
      <c r="X4" s="159">
        <f>VLOOKUP($A4,'RevPAR Raw Data'!$B$6:$BE$43,'RevPAR Raw Data'!G$1,FALSE)</f>
        <v>90.420455718264293</v>
      </c>
      <c r="Y4" s="160">
        <f>VLOOKUP($A4,'RevPAR Raw Data'!$B$6:$BE$43,'RevPAR Raw Data'!H$1,FALSE)</f>
        <v>108.799289178264</v>
      </c>
      <c r="Z4" s="160">
        <f>VLOOKUP($A4,'RevPAR Raw Data'!$B$6:$BE$43,'RevPAR Raw Data'!I$1,FALSE)</f>
        <v>114.67388015676001</v>
      </c>
      <c r="AA4" s="160">
        <f>VLOOKUP($A4,'RevPAR Raw Data'!$B$6:$BE$43,'RevPAR Raw Data'!J$1,FALSE)</f>
        <v>103.61285869781599</v>
      </c>
      <c r="AB4" s="160">
        <f>VLOOKUP($A4,'RevPAR Raw Data'!$B$6:$BE$43,'RevPAR Raw Data'!K$1,FALSE)</f>
        <v>89.855964456581205</v>
      </c>
      <c r="AC4" s="161">
        <f>VLOOKUP($A4,'RevPAR Raw Data'!$B$6:$BE$43,'RevPAR Raw Data'!L$1,FALSE)</f>
        <v>101.472090811733</v>
      </c>
      <c r="AD4" s="160">
        <f>VLOOKUP($A4,'RevPAR Raw Data'!$B$6:$BE$43,'RevPAR Raw Data'!N$1,FALSE)</f>
        <v>121.174271007878</v>
      </c>
      <c r="AE4" s="160">
        <f>VLOOKUP($A4,'RevPAR Raw Data'!$B$6:$BE$43,'RevPAR Raw Data'!O$1,FALSE)</f>
        <v>148.61769529090299</v>
      </c>
      <c r="AF4" s="161">
        <f>VLOOKUP($A4,'RevPAR Raw Data'!$B$6:$BE$43,'RevPAR Raw Data'!P$1,FALSE)</f>
        <v>134.89612054867499</v>
      </c>
      <c r="AG4" s="162">
        <f>VLOOKUP($A4,'RevPAR Raw Data'!$B$6:$BE$43,'RevPAR Raw Data'!R$1,FALSE)</f>
        <v>111.02268004018801</v>
      </c>
    </row>
    <row r="5" spans="1:34" x14ac:dyDescent="0.2">
      <c r="A5" s="139" t="s">
        <v>14</v>
      </c>
      <c r="B5" s="127">
        <f>(VLOOKUP($A4,'Occupancy Raw Data'!$B$8:$BE$51,'Occupancy Raw Data'!T$3,FALSE))/100</f>
        <v>3.9119615318952104E-3</v>
      </c>
      <c r="C5" s="128">
        <f>(VLOOKUP($A4,'Occupancy Raw Data'!$B$8:$BE$51,'Occupancy Raw Data'!U$3,FALSE))/100</f>
        <v>2.47357118408044E-5</v>
      </c>
      <c r="D5" s="128">
        <f>(VLOOKUP($A4,'Occupancy Raw Data'!$B$8:$BE$51,'Occupancy Raw Data'!V$3,FALSE))/100</f>
        <v>-4.8860494450256699E-3</v>
      </c>
      <c r="E5" s="128">
        <f>(VLOOKUP($A4,'Occupancy Raw Data'!$B$8:$BE$51,'Occupancy Raw Data'!W$3,FALSE))/100</f>
        <v>-9.2984629890221198E-3</v>
      </c>
      <c r="F5" s="128">
        <f>(VLOOKUP($A4,'Occupancy Raw Data'!$B$8:$BE$51,'Occupancy Raw Data'!X$3,FALSE))/100</f>
        <v>-3.9393806044107898E-3</v>
      </c>
      <c r="G5" s="128">
        <f>(VLOOKUP($A4,'Occupancy Raw Data'!$B$8:$BE$51,'Occupancy Raw Data'!Y$3,FALSE))/100</f>
        <v>-3.0740186870602199E-3</v>
      </c>
      <c r="H5" s="129">
        <f>(VLOOKUP($A4,'Occupancy Raw Data'!$B$8:$BE$51,'Occupancy Raw Data'!AA$3,FALSE))/100</f>
        <v>-5.2399732286976895E-3</v>
      </c>
      <c r="I5" s="129">
        <f>(VLOOKUP($A4,'Occupancy Raw Data'!$B$8:$BE$51,'Occupancy Raw Data'!AB$3,FALSE))/100</f>
        <v>-5.4443463466682992E-3</v>
      </c>
      <c r="J5" s="128">
        <f>(VLOOKUP($A4,'Occupancy Raw Data'!$B$8:$BE$51,'Occupancy Raw Data'!AC$3,FALSE))/100</f>
        <v>-5.3474736808727698E-3</v>
      </c>
      <c r="K5" s="130">
        <f>(VLOOKUP($A4,'Occupancy Raw Data'!$B$8:$BE$51,'Occupancy Raw Data'!AE$3,FALSE))/100</f>
        <v>-3.8130750337255596E-3</v>
      </c>
      <c r="M5" s="127">
        <f>(VLOOKUP($A4,'ADR Raw Data'!$B$6:$BE$43,'ADR Raw Data'!T$1,FALSE))/100</f>
        <v>1.19389384716472E-2</v>
      </c>
      <c r="N5" s="128">
        <f>(VLOOKUP($A4,'ADR Raw Data'!$B$6:$BE$43,'ADR Raw Data'!U$1,FALSE))/100</f>
        <v>3.5956619707699297E-2</v>
      </c>
      <c r="O5" s="128">
        <f>(VLOOKUP($A4,'ADR Raw Data'!$B$6:$BE$43,'ADR Raw Data'!V$1,FALSE))/100</f>
        <v>3.9934986495010996E-2</v>
      </c>
      <c r="P5" s="128">
        <f>(VLOOKUP($A4,'ADR Raw Data'!$B$6:$BE$43,'ADR Raw Data'!W$1,FALSE))/100</f>
        <v>2.0061158061401997E-2</v>
      </c>
      <c r="Q5" s="128">
        <f>(VLOOKUP($A4,'ADR Raw Data'!$B$6:$BE$43,'ADR Raw Data'!X$1,FALSE))/100</f>
        <v>-1.172174998537E-3</v>
      </c>
      <c r="R5" s="128">
        <f>(VLOOKUP($A4,'ADR Raw Data'!$B$6:$BE$43,'ADR Raw Data'!Y$1,FALSE))/100</f>
        <v>2.2590998240648901E-2</v>
      </c>
      <c r="S5" s="129">
        <f>(VLOOKUP($A4,'ADR Raw Data'!$B$6:$BE$43,'ADR Raw Data'!AA$1,FALSE))/100</f>
        <v>-1.3244112663542901E-3</v>
      </c>
      <c r="T5" s="129">
        <f>(VLOOKUP($A4,'ADR Raw Data'!$B$6:$BE$43,'ADR Raw Data'!AB$1,FALSE))/100</f>
        <v>3.4811591882206198E-3</v>
      </c>
      <c r="U5" s="128">
        <f>(VLOOKUP($A4,'ADR Raw Data'!$B$6:$BE$43,'ADR Raw Data'!AC$1,FALSE))/100</f>
        <v>1.3132172579641899E-3</v>
      </c>
      <c r="V5" s="130">
        <f>(VLOOKUP($A4,'ADR Raw Data'!$B$6:$BE$43,'ADR Raw Data'!AE$1,FALSE))/100</f>
        <v>1.50348616327613E-2</v>
      </c>
      <c r="X5" s="127">
        <f>(VLOOKUP($A4,'RevPAR Raw Data'!$B$6:$BE$43,'RevPAR Raw Data'!T$1,FALSE))/100</f>
        <v>1.5897604671575201E-2</v>
      </c>
      <c r="Y5" s="128">
        <f>(VLOOKUP($A4,'RevPAR Raw Data'!$B$6:$BE$43,'RevPAR Raw Data'!U$1,FALSE))/100</f>
        <v>3.5982244832123901E-2</v>
      </c>
      <c r="Z5" s="128">
        <f>(VLOOKUP($A4,'RevPAR Raw Data'!$B$6:$BE$43,'RevPAR Raw Data'!V$1,FALSE))/100</f>
        <v>3.4853812731384298E-2</v>
      </c>
      <c r="AA5" s="128">
        <f>(VLOOKUP($A4,'RevPAR Raw Data'!$B$6:$BE$43,'RevPAR Raw Data'!W$1,FALSE))/100</f>
        <v>1.0576157136629001E-2</v>
      </c>
      <c r="AB5" s="128">
        <f>(VLOOKUP($A4,'RevPAR Raw Data'!$B$6:$BE$43,'RevPAR Raw Data'!X$1,FALSE))/100</f>
        <v>-5.1069379594935902E-3</v>
      </c>
      <c r="AC5" s="128">
        <f>(VLOOKUP($A4,'RevPAR Raw Data'!$B$6:$BE$43,'RevPAR Raw Data'!Y$1,FALSE))/100</f>
        <v>1.9447534402837599E-2</v>
      </c>
      <c r="AD5" s="129">
        <f>(VLOOKUP($A4,'RevPAR Raw Data'!$B$6:$BE$43,'RevPAR Raw Data'!AA$1,FALSE))/100</f>
        <v>-6.5574446154724993E-3</v>
      </c>
      <c r="AE5" s="129">
        <f>(VLOOKUP($A4,'RevPAR Raw Data'!$B$6:$BE$43,'RevPAR Raw Data'!AB$1,FALSE))/100</f>
        <v>-1.98213979475623E-3</v>
      </c>
      <c r="AF5" s="128">
        <f>(VLOOKUP($A4,'RevPAR Raw Data'!$B$6:$BE$43,'RevPAR Raw Data'!AC$1,FALSE))/100</f>
        <v>-4.0412788176328006E-3</v>
      </c>
      <c r="AG5" s="130">
        <f>(VLOOKUP($A4,'RevPAR Raw Data'!$B$6:$BE$43,'RevPAR Raw Data'!AE$1,FALSE))/100</f>
        <v>1.11644575435083E-2</v>
      </c>
    </row>
    <row r="6" spans="1:34" x14ac:dyDescent="0.2">
      <c r="A6" s="154"/>
      <c r="B6" s="155"/>
      <c r="C6" s="156"/>
      <c r="D6" s="156"/>
      <c r="E6" s="156"/>
      <c r="F6" s="156"/>
      <c r="G6" s="157"/>
      <c r="H6" s="137"/>
      <c r="I6" s="137"/>
      <c r="J6" s="157"/>
      <c r="K6" s="158"/>
      <c r="M6" s="159"/>
      <c r="N6" s="160"/>
      <c r="O6" s="160"/>
      <c r="P6" s="160"/>
      <c r="Q6" s="160"/>
      <c r="R6" s="161"/>
      <c r="S6" s="160"/>
      <c r="T6" s="160"/>
      <c r="U6" s="161"/>
      <c r="V6" s="162"/>
      <c r="X6" s="159"/>
      <c r="Y6" s="160"/>
      <c r="Z6" s="160"/>
      <c r="AA6" s="160"/>
      <c r="AB6" s="160"/>
      <c r="AC6" s="161"/>
      <c r="AD6" s="160"/>
      <c r="AE6" s="160"/>
      <c r="AF6" s="161"/>
      <c r="AG6" s="162"/>
    </row>
    <row r="7" spans="1:34" x14ac:dyDescent="0.2">
      <c r="A7" s="172" t="s">
        <v>15</v>
      </c>
      <c r="B7" s="163">
        <f>(VLOOKUP($A7,'Occupancy Raw Data'!$B$8:$BE$45,'Occupancy Raw Data'!G$3,FALSE))/100</f>
        <v>0.56087974371611604</v>
      </c>
      <c r="C7" s="164">
        <f>(VLOOKUP($A7,'Occupancy Raw Data'!$B$8:$BE$45,'Occupancy Raw Data'!H$3,FALSE))/100</f>
        <v>0.68646500739280403</v>
      </c>
      <c r="D7" s="164">
        <f>(VLOOKUP($A7,'Occupancy Raw Data'!$B$8:$BE$45,'Occupancy Raw Data'!I$3,FALSE))/100</f>
        <v>0.72406357811729904</v>
      </c>
      <c r="E7" s="164">
        <f>(VLOOKUP($A7,'Occupancy Raw Data'!$B$8:$BE$45,'Occupancy Raw Data'!J$3,FALSE))/100</f>
        <v>0.70183587974371608</v>
      </c>
      <c r="F7" s="164">
        <f>(VLOOKUP($A7,'Occupancy Raw Data'!$B$8:$BE$45,'Occupancy Raw Data'!K$3,FALSE))/100</f>
        <v>0.62857934943321803</v>
      </c>
      <c r="G7" s="165">
        <f>(VLOOKUP($A7,'Occupancy Raw Data'!$B$8:$BE$45,'Occupancy Raw Data'!L$3,FALSE))/100</f>
        <v>0.66036471168063005</v>
      </c>
      <c r="H7" s="137">
        <f>(VLOOKUP($A7,'Occupancy Raw Data'!$B$8:$BE$45,'Occupancy Raw Data'!N$3,FALSE))/100</f>
        <v>0.73098201084277903</v>
      </c>
      <c r="I7" s="137">
        <f>(VLOOKUP($A7,'Occupancy Raw Data'!$B$8:$BE$45,'Occupancy Raw Data'!O$3,FALSE))/100</f>
        <v>0.83379743716116295</v>
      </c>
      <c r="J7" s="165">
        <f>(VLOOKUP($A7,'Occupancy Raw Data'!$B$8:$BE$45,'Occupancy Raw Data'!P$3,FALSE))/100</f>
        <v>0.78238972400197104</v>
      </c>
      <c r="K7" s="166">
        <f>(VLOOKUP($A7,'Occupancy Raw Data'!$B$8:$BE$45,'Occupancy Raw Data'!R$3,FALSE))/100</f>
        <v>0.69522900091529904</v>
      </c>
      <c r="M7" s="159">
        <f>VLOOKUP($A7,'ADR Raw Data'!$B$6:$BE$43,'ADR Raw Data'!G$1,FALSE)</f>
        <v>128.934687070802</v>
      </c>
      <c r="N7" s="160">
        <f>VLOOKUP($A7,'ADR Raw Data'!$B$6:$BE$43,'ADR Raw Data'!H$1,FALSE)</f>
        <v>139.58551050463501</v>
      </c>
      <c r="O7" s="160">
        <f>VLOOKUP($A7,'ADR Raw Data'!$B$6:$BE$43,'ADR Raw Data'!I$1,FALSE)</f>
        <v>146.69139527099401</v>
      </c>
      <c r="P7" s="160">
        <f>VLOOKUP($A7,'ADR Raw Data'!$B$6:$BE$43,'ADR Raw Data'!J$1,FALSE)</f>
        <v>140.012164988325</v>
      </c>
      <c r="Q7" s="160">
        <f>VLOOKUP($A7,'ADR Raw Data'!$B$6:$BE$43,'ADR Raw Data'!K$1,FALSE)</f>
        <v>124.80855704638699</v>
      </c>
      <c r="R7" s="161">
        <f>VLOOKUP($A7,'ADR Raw Data'!$B$6:$BE$43,'ADR Raw Data'!L$1,FALSE)</f>
        <v>136.61207326271699</v>
      </c>
      <c r="S7" s="160">
        <f>VLOOKUP($A7,'ADR Raw Data'!$B$6:$BE$43,'ADR Raw Data'!N$1,FALSE)</f>
        <v>146.66639996881599</v>
      </c>
      <c r="T7" s="160">
        <f>VLOOKUP($A7,'ADR Raw Data'!$B$6:$BE$43,'ADR Raw Data'!O$1,FALSE)</f>
        <v>158.53105947082199</v>
      </c>
      <c r="U7" s="161">
        <f>VLOOKUP($A7,'ADR Raw Data'!$B$6:$BE$43,'ADR Raw Data'!P$1,FALSE)</f>
        <v>152.98851948424101</v>
      </c>
      <c r="V7" s="162">
        <f>VLOOKUP($A7,'ADR Raw Data'!$B$6:$BE$43,'ADR Raw Data'!R$1,FALSE)</f>
        <v>141.87766128069299</v>
      </c>
      <c r="X7" s="159">
        <f>VLOOKUP($A7,'RevPAR Raw Data'!$B$6:$BE$43,'RevPAR Raw Data'!G$1,FALSE)</f>
        <v>72.316854240389304</v>
      </c>
      <c r="Y7" s="160">
        <f>VLOOKUP($A7,'RevPAR Raw Data'!$B$6:$BE$43,'RevPAR Raw Data'!H$1,FALSE)</f>
        <v>95.820568500492797</v>
      </c>
      <c r="Z7" s="160">
        <f>VLOOKUP($A7,'RevPAR Raw Data'!$B$6:$BE$43,'RevPAR Raw Data'!I$1,FALSE)</f>
        <v>106.213896538935</v>
      </c>
      <c r="AA7" s="160">
        <f>VLOOKUP($A7,'RevPAR Raw Data'!$B$6:$BE$43,'RevPAR Raw Data'!J$1,FALSE)</f>
        <v>98.265560989403596</v>
      </c>
      <c r="AB7" s="160">
        <f>VLOOKUP($A7,'RevPAR Raw Data'!$B$6:$BE$43,'RevPAR Raw Data'!K$1,FALSE)</f>
        <v>78.452081591917207</v>
      </c>
      <c r="AC7" s="161">
        <f>VLOOKUP($A7,'RevPAR Raw Data'!$B$6:$BE$43,'RevPAR Raw Data'!L$1,FALSE)</f>
        <v>90.213792372227601</v>
      </c>
      <c r="AD7" s="160">
        <f>VLOOKUP($A7,'RevPAR Raw Data'!$B$6:$BE$43,'RevPAR Raw Data'!N$1,FALSE)</f>
        <v>107.210499972276</v>
      </c>
      <c r="AE7" s="160">
        <f>VLOOKUP($A7,'RevPAR Raw Data'!$B$6:$BE$43,'RevPAR Raw Data'!O$1,FALSE)</f>
        <v>132.18279109721499</v>
      </c>
      <c r="AF7" s="161">
        <f>VLOOKUP($A7,'RevPAR Raw Data'!$B$6:$BE$43,'RevPAR Raw Data'!P$1,FALSE)</f>
        <v>119.696645534746</v>
      </c>
      <c r="AG7" s="162">
        <f>VLOOKUP($A7,'RevPAR Raw Data'!$B$6:$BE$43,'RevPAR Raw Data'!R$1,FALSE)</f>
        <v>98.637464704375802</v>
      </c>
    </row>
    <row r="8" spans="1:34" x14ac:dyDescent="0.2">
      <c r="A8" s="139" t="s">
        <v>14</v>
      </c>
      <c r="B8" s="127">
        <f>(VLOOKUP($A7,'Occupancy Raw Data'!$B$8:$BE$51,'Occupancy Raw Data'!T$3,FALSE))/100</f>
        <v>1.00550839864885E-2</v>
      </c>
      <c r="C8" s="128">
        <f>(VLOOKUP($A7,'Occupancy Raw Data'!$B$8:$BE$51,'Occupancy Raw Data'!U$3,FALSE))/100</f>
        <v>7.4205757572280498E-3</v>
      </c>
      <c r="D8" s="128">
        <f>(VLOOKUP($A7,'Occupancy Raw Data'!$B$8:$BE$51,'Occupancy Raw Data'!V$3,FALSE))/100</f>
        <v>2.9213220907362901E-3</v>
      </c>
      <c r="E8" s="128">
        <f>(VLOOKUP($A7,'Occupancy Raw Data'!$B$8:$BE$51,'Occupancy Raw Data'!W$3,FALSE))/100</f>
        <v>2.51334222268542E-3</v>
      </c>
      <c r="F8" s="128">
        <f>(VLOOKUP($A7,'Occupancy Raw Data'!$B$8:$BE$51,'Occupancy Raw Data'!X$3,FALSE))/100</f>
        <v>1.3953105292008801E-2</v>
      </c>
      <c r="G8" s="128">
        <f>(VLOOKUP($A7,'Occupancy Raw Data'!$B$8:$BE$51,'Occupancy Raw Data'!Y$3,FALSE))/100</f>
        <v>7.0634014011418502E-3</v>
      </c>
      <c r="H8" s="129">
        <f>(VLOOKUP($A7,'Occupancy Raw Data'!$B$8:$BE$51,'Occupancy Raw Data'!AA$3,FALSE))/100</f>
        <v>1.8916410270688001E-2</v>
      </c>
      <c r="I8" s="129">
        <f>(VLOOKUP($A7,'Occupancy Raw Data'!$B$8:$BE$51,'Occupancy Raw Data'!AB$3,FALSE))/100</f>
        <v>1.19151167242429E-2</v>
      </c>
      <c r="J8" s="128">
        <f>(VLOOKUP($A7,'Occupancy Raw Data'!$B$8:$BE$51,'Occupancy Raw Data'!AC$3,FALSE))/100</f>
        <v>1.5173736279580302E-2</v>
      </c>
      <c r="K8" s="130">
        <f>(VLOOKUP($A7,'Occupancy Raw Data'!$B$8:$BE$51,'Occupancy Raw Data'!AE$3,FALSE))/100</f>
        <v>9.656980387080601E-3</v>
      </c>
      <c r="M8" s="127">
        <f>(VLOOKUP($A7,'ADR Raw Data'!$B$6:$BE$43,'ADR Raw Data'!T$1,FALSE))/100</f>
        <v>-2.3488091129826798E-2</v>
      </c>
      <c r="N8" s="128">
        <f>(VLOOKUP($A7,'ADR Raw Data'!$B$6:$BE$43,'ADR Raw Data'!U$1,FALSE))/100</f>
        <v>-9.9135081612355905E-3</v>
      </c>
      <c r="O8" s="128">
        <f>(VLOOKUP($A7,'ADR Raw Data'!$B$6:$BE$43,'ADR Raw Data'!V$1,FALSE))/100</f>
        <v>8.7134712623265394E-3</v>
      </c>
      <c r="P8" s="128">
        <f>(VLOOKUP($A7,'ADR Raw Data'!$B$6:$BE$43,'ADR Raw Data'!W$1,FALSE))/100</f>
        <v>8.2653910454066996E-3</v>
      </c>
      <c r="Q8" s="128">
        <f>(VLOOKUP($A7,'ADR Raw Data'!$B$6:$BE$43,'ADR Raw Data'!X$1,FALSE))/100</f>
        <v>-9.1205306117362814E-3</v>
      </c>
      <c r="R8" s="128">
        <f>(VLOOKUP($A7,'ADR Raw Data'!$B$6:$BE$43,'ADR Raw Data'!Y$1,FALSE))/100</f>
        <v>-3.9383930914457599E-3</v>
      </c>
      <c r="S8" s="129">
        <f>(VLOOKUP($A7,'ADR Raw Data'!$B$6:$BE$43,'ADR Raw Data'!AA$1,FALSE))/100</f>
        <v>-6.7486529408715204E-3</v>
      </c>
      <c r="T8" s="129">
        <f>(VLOOKUP($A7,'ADR Raw Data'!$B$6:$BE$43,'ADR Raw Data'!AB$1,FALSE))/100</f>
        <v>-4.9030356706921598E-3</v>
      </c>
      <c r="U8" s="128">
        <f>(VLOOKUP($A7,'ADR Raw Data'!$B$6:$BE$43,'ADR Raw Data'!AC$1,FALSE))/100</f>
        <v>-5.8595769880865102E-3</v>
      </c>
      <c r="V8" s="130">
        <f>(VLOOKUP($A7,'ADR Raw Data'!$B$6:$BE$43,'ADR Raw Data'!AE$1,FALSE))/100</f>
        <v>-4.4010489973224497E-3</v>
      </c>
      <c r="X8" s="127">
        <f>(VLOOKUP($A7,'RevPAR Raw Data'!$B$6:$BE$43,'RevPAR Raw Data'!T$1,FALSE))/100</f>
        <v>-1.3669181872330899E-2</v>
      </c>
      <c r="Y8" s="128">
        <f>(VLOOKUP($A7,'RevPAR Raw Data'!$B$6:$BE$43,'RevPAR Raw Data'!U$1,FALSE))/100</f>
        <v>-2.5664963423378899E-3</v>
      </c>
      <c r="Z8" s="128">
        <f>(VLOOKUP($A7,'RevPAR Raw Data'!$B$6:$BE$43,'RevPAR Raw Data'!V$1,FALSE))/100</f>
        <v>1.16602482091484E-2</v>
      </c>
      <c r="AA8" s="128">
        <f>(VLOOKUP($A7,'RevPAR Raw Data'!$B$6:$BE$43,'RevPAR Raw Data'!W$1,FALSE))/100</f>
        <v>1.0799507024393499E-2</v>
      </c>
      <c r="AB8" s="128">
        <f>(VLOOKUP($A7,'RevPAR Raw Data'!$B$6:$BE$43,'RevPAR Raw Data'!X$1,FALSE))/100</f>
        <v>4.7053149563280302E-3</v>
      </c>
      <c r="AC8" s="128">
        <f>(VLOOKUP($A7,'RevPAR Raw Data'!$B$6:$BE$43,'RevPAR Raw Data'!Y$1,FALSE))/100</f>
        <v>3.0971898584157198E-3</v>
      </c>
      <c r="AD8" s="129">
        <f>(VLOOKUP($A7,'RevPAR Raw Data'!$B$6:$BE$43,'RevPAR Raw Data'!AA$1,FALSE))/100</f>
        <v>1.2040097042012501E-2</v>
      </c>
      <c r="AE8" s="129">
        <f>(VLOOKUP($A7,'RevPAR Raw Data'!$B$6:$BE$43,'RevPAR Raw Data'!AB$1,FALSE))/100</f>
        <v>6.9536608112314002E-3</v>
      </c>
      <c r="AF8" s="128">
        <f>(VLOOKUP($A7,'RevPAR Raw Data'!$B$6:$BE$43,'RevPAR Raw Data'!AC$1,FALSE))/100</f>
        <v>9.2252476155667198E-3</v>
      </c>
      <c r="AG8" s="130">
        <f>(VLOOKUP($A7,'RevPAR Raw Data'!$B$6:$BE$43,'RevPAR Raw Data'!AE$1,FALSE))/100</f>
        <v>5.2134305459084198E-3</v>
      </c>
    </row>
    <row r="9" spans="1:34" x14ac:dyDescent="0.2">
      <c r="A9" s="167"/>
      <c r="B9" s="168"/>
      <c r="C9" s="169"/>
      <c r="D9" s="169"/>
      <c r="E9" s="169"/>
      <c r="F9" s="169"/>
      <c r="G9" s="170"/>
      <c r="H9" s="169"/>
      <c r="I9" s="169"/>
      <c r="J9" s="170"/>
      <c r="K9" s="171"/>
      <c r="M9" s="168"/>
      <c r="N9" s="169"/>
      <c r="O9" s="169"/>
      <c r="P9" s="169"/>
      <c r="Q9" s="169"/>
      <c r="R9" s="170"/>
      <c r="S9" s="169"/>
      <c r="T9" s="169"/>
      <c r="U9" s="170"/>
      <c r="V9" s="171"/>
      <c r="X9" s="168"/>
      <c r="Y9" s="169"/>
      <c r="Z9" s="169"/>
      <c r="AA9" s="169"/>
      <c r="AB9" s="169"/>
      <c r="AC9" s="170"/>
      <c r="AD9" s="169"/>
      <c r="AE9" s="169"/>
      <c r="AF9" s="170"/>
      <c r="AG9" s="171"/>
    </row>
    <row r="10" spans="1:34" x14ac:dyDescent="0.2">
      <c r="A10" s="172" t="s">
        <v>16</v>
      </c>
      <c r="B10" s="173"/>
      <c r="C10" s="174"/>
      <c r="D10" s="174"/>
      <c r="E10" s="174"/>
      <c r="F10" s="174"/>
      <c r="G10" s="175"/>
      <c r="H10" s="174"/>
      <c r="I10" s="174"/>
      <c r="J10" s="175"/>
      <c r="K10" s="176"/>
      <c r="M10" s="159"/>
      <c r="N10" s="160"/>
      <c r="O10" s="160"/>
      <c r="P10" s="160"/>
      <c r="Q10" s="160"/>
      <c r="R10" s="161"/>
      <c r="S10" s="160"/>
      <c r="T10" s="160"/>
      <c r="U10" s="161"/>
      <c r="V10" s="162"/>
      <c r="X10" s="159"/>
      <c r="Y10" s="160"/>
      <c r="Z10" s="160"/>
      <c r="AA10" s="160"/>
      <c r="AB10" s="160"/>
      <c r="AC10" s="161"/>
      <c r="AD10" s="160"/>
      <c r="AE10" s="160"/>
      <c r="AF10" s="161"/>
      <c r="AG10" s="162"/>
    </row>
    <row r="11" spans="1:34" x14ac:dyDescent="0.2">
      <c r="A11" s="154" t="s">
        <v>17</v>
      </c>
      <c r="B11" s="131">
        <f>(VLOOKUP($A11,'Occupancy Raw Data'!$B$8:$BE$51,'Occupancy Raw Data'!G$3,FALSE))/100</f>
        <v>0.56453851492019402</v>
      </c>
      <c r="C11" s="137">
        <f>(VLOOKUP($A11,'Occupancy Raw Data'!$B$8:$BE$51,'Occupancy Raw Data'!H$3,FALSE))/100</f>
        <v>0.77099236641221291</v>
      </c>
      <c r="D11" s="137">
        <f>(VLOOKUP($A11,'Occupancy Raw Data'!$B$8:$BE$51,'Occupancy Raw Data'!I$3,FALSE))/100</f>
        <v>0.85843164469118605</v>
      </c>
      <c r="E11" s="137">
        <f>(VLOOKUP($A11,'Occupancy Raw Data'!$B$8:$BE$51,'Occupancy Raw Data'!J$3,FALSE))/100</f>
        <v>0.78868841082581498</v>
      </c>
      <c r="F11" s="137">
        <f>(VLOOKUP($A11,'Occupancy Raw Data'!$B$8:$BE$51,'Occupancy Raw Data'!K$3,FALSE))/100</f>
        <v>0.571825121443442</v>
      </c>
      <c r="G11" s="138">
        <f>(VLOOKUP($A11,'Occupancy Raw Data'!$B$8:$BE$51,'Occupancy Raw Data'!L$3,FALSE))/100</f>
        <v>0.71089521165856995</v>
      </c>
      <c r="H11" s="137">
        <f>(VLOOKUP($A11,'Occupancy Raw Data'!$B$8:$BE$51,'Occupancy Raw Data'!N$3,FALSE))/100</f>
        <v>0.68875780707841694</v>
      </c>
      <c r="I11" s="137">
        <f>(VLOOKUP($A11,'Occupancy Raw Data'!$B$8:$BE$51,'Occupancy Raw Data'!O$3,FALSE))/100</f>
        <v>0.8178348369188061</v>
      </c>
      <c r="J11" s="138">
        <f>(VLOOKUP($A11,'Occupancy Raw Data'!$B$8:$BE$51,'Occupancy Raw Data'!P$3,FALSE))/100</f>
        <v>0.75329632199861196</v>
      </c>
      <c r="K11" s="132">
        <f>(VLOOKUP($A11,'Occupancy Raw Data'!$B$8:$BE$51,'Occupancy Raw Data'!R$3,FALSE))/100</f>
        <v>0.72300981461286795</v>
      </c>
      <c r="M11" s="159">
        <f>VLOOKUP($A11,'ADR Raw Data'!$B$6:$BE$49,'ADR Raw Data'!G$1,FALSE)</f>
        <v>344.74465273509497</v>
      </c>
      <c r="N11" s="160">
        <f>VLOOKUP($A11,'ADR Raw Data'!$B$6:$BE$49,'ADR Raw Data'!H$1,FALSE)</f>
        <v>338.89077857785702</v>
      </c>
      <c r="O11" s="160">
        <f>VLOOKUP($A11,'ADR Raw Data'!$B$6:$BE$49,'ADR Raw Data'!I$1,FALSE)</f>
        <v>338.002611156022</v>
      </c>
      <c r="P11" s="160">
        <f>VLOOKUP($A11,'ADR Raw Data'!$B$6:$BE$49,'ADR Raw Data'!J$1,FALSE)</f>
        <v>315.63012758468898</v>
      </c>
      <c r="Q11" s="160">
        <f>VLOOKUP($A11,'ADR Raw Data'!$B$6:$BE$49,'ADR Raw Data'!K$1,FALSE)</f>
        <v>298.084077669902</v>
      </c>
      <c r="R11" s="161">
        <f>VLOOKUP($A11,'ADR Raw Data'!$B$6:$BE$49,'ADR Raw Data'!L$1,FALSE)</f>
        <v>327.88004295197101</v>
      </c>
      <c r="S11" s="160">
        <f>VLOOKUP($A11,'ADR Raw Data'!$B$6:$BE$49,'ADR Raw Data'!N$1,FALSE)</f>
        <v>388.92486649874002</v>
      </c>
      <c r="T11" s="160">
        <f>VLOOKUP($A11,'ADR Raw Data'!$B$6:$BE$49,'ADR Raw Data'!O$1,FALSE)</f>
        <v>405.05793381416998</v>
      </c>
      <c r="U11" s="161">
        <f>VLOOKUP($A11,'ADR Raw Data'!$B$6:$BE$49,'ADR Raw Data'!P$1,FALSE)</f>
        <v>397.68249884845602</v>
      </c>
      <c r="V11" s="162">
        <f>VLOOKUP($A11,'ADR Raw Data'!$B$6:$BE$49,'ADR Raw Data'!R$1,FALSE)</f>
        <v>348.65902714932099</v>
      </c>
      <c r="X11" s="159">
        <f>VLOOKUP($A11,'RevPAR Raw Data'!$B$6:$BE$49,'RevPAR Raw Data'!G$1,FALSE)</f>
        <v>194.62163428174799</v>
      </c>
      <c r="Y11" s="160">
        <f>VLOOKUP($A11,'RevPAR Raw Data'!$B$6:$BE$49,'RevPAR Raw Data'!H$1,FALSE)</f>
        <v>261.28220333102001</v>
      </c>
      <c r="Z11" s="160">
        <f>VLOOKUP($A11,'RevPAR Raw Data'!$B$6:$BE$49,'RevPAR Raw Data'!I$1,FALSE)</f>
        <v>290.15213740458</v>
      </c>
      <c r="AA11" s="160">
        <f>VLOOKUP($A11,'RevPAR Raw Data'!$B$6:$BE$49,'RevPAR Raw Data'!J$1,FALSE)</f>
        <v>248.93382373351801</v>
      </c>
      <c r="AB11" s="160">
        <f>VLOOKUP($A11,'RevPAR Raw Data'!$B$6:$BE$49,'RevPAR Raw Data'!K$1,FALSE)</f>
        <v>170.45196391394799</v>
      </c>
      <c r="AC11" s="161">
        <f>VLOOKUP($A11,'RevPAR Raw Data'!$B$6:$BE$49,'RevPAR Raw Data'!L$1,FALSE)</f>
        <v>233.088352532963</v>
      </c>
      <c r="AD11" s="160">
        <f>VLOOKUP($A11,'RevPAR Raw Data'!$B$6:$BE$49,'RevPAR Raw Data'!N$1,FALSE)</f>
        <v>267.87503816793799</v>
      </c>
      <c r="AE11" s="160">
        <f>VLOOKUP($A11,'RevPAR Raw Data'!$B$6:$BE$49,'RevPAR Raw Data'!O$1,FALSE)</f>
        <v>331.27048924358002</v>
      </c>
      <c r="AF11" s="161">
        <f>VLOOKUP($A11,'RevPAR Raw Data'!$B$6:$BE$49,'RevPAR Raw Data'!P$1,FALSE)</f>
        <v>299.57276370575897</v>
      </c>
      <c r="AG11" s="162">
        <f>VLOOKUP($A11,'RevPAR Raw Data'!$B$6:$BE$49,'RevPAR Raw Data'!R$1,FALSE)</f>
        <v>252.08389858233301</v>
      </c>
    </row>
    <row r="12" spans="1:34" x14ac:dyDescent="0.2">
      <c r="A12" s="139" t="s">
        <v>14</v>
      </c>
      <c r="B12" s="127">
        <f>(VLOOKUP($A11,'Occupancy Raw Data'!$B$8:$BE$51,'Occupancy Raw Data'!T$3,FALSE))/100</f>
        <v>-7.2694468846787601E-4</v>
      </c>
      <c r="C12" s="128">
        <f>(VLOOKUP($A11,'Occupancy Raw Data'!$B$8:$BE$51,'Occupancy Raw Data'!U$3,FALSE))/100</f>
        <v>3.34897674280452E-2</v>
      </c>
      <c r="D12" s="128">
        <f>(VLOOKUP($A11,'Occupancy Raw Data'!$B$8:$BE$51,'Occupancy Raw Data'!V$3,FALSE))/100</f>
        <v>2.6393758251154198E-2</v>
      </c>
      <c r="E12" s="128">
        <f>(VLOOKUP($A11,'Occupancy Raw Data'!$B$8:$BE$51,'Occupancy Raw Data'!W$3,FALSE))/100</f>
        <v>0.118119989833306</v>
      </c>
      <c r="F12" s="128">
        <f>(VLOOKUP($A11,'Occupancy Raw Data'!$B$8:$BE$51,'Occupancy Raw Data'!X$3,FALSE))/100</f>
        <v>0.117695060069593</v>
      </c>
      <c r="G12" s="128">
        <f>(VLOOKUP($A11,'Occupancy Raw Data'!$B$8:$BE$51,'Occupancy Raw Data'!Y$3,FALSE))/100</f>
        <v>5.6528906024061694E-2</v>
      </c>
      <c r="H12" s="129">
        <f>(VLOOKUP($A11,'Occupancy Raw Data'!$B$8:$BE$51,'Occupancy Raw Data'!AA$3,FALSE))/100</f>
        <v>5.7502237497559498E-2</v>
      </c>
      <c r="I12" s="129">
        <f>(VLOOKUP($A11,'Occupancy Raw Data'!$B$8:$BE$51,'Occupancy Raw Data'!AB$3,FALSE))/100</f>
        <v>2.4058523647537598E-2</v>
      </c>
      <c r="J12" s="128">
        <f>(VLOOKUP($A11,'Occupancy Raw Data'!$B$8:$BE$51,'Occupancy Raw Data'!AC$3,FALSE))/100</f>
        <v>3.9081413127214602E-2</v>
      </c>
      <c r="K12" s="130">
        <f>(VLOOKUP($A11,'Occupancy Raw Data'!$B$8:$BE$51,'Occupancy Raw Data'!AE$3,FALSE))/100</f>
        <v>5.1274144069298304E-2</v>
      </c>
      <c r="M12" s="127">
        <f>(VLOOKUP($A11,'ADR Raw Data'!$B$6:$BE$49,'ADR Raw Data'!T$1,FALSE))/100</f>
        <v>1.1383606637105199E-2</v>
      </c>
      <c r="N12" s="128">
        <f>(VLOOKUP($A11,'ADR Raw Data'!$B$6:$BE$49,'ADR Raw Data'!U$1,FALSE))/100</f>
        <v>6.2034440446862599E-2</v>
      </c>
      <c r="O12" s="128">
        <f>(VLOOKUP($A11,'ADR Raw Data'!$B$6:$BE$49,'ADR Raw Data'!V$1,FALSE))/100</f>
        <v>6.9548327357251902E-2</v>
      </c>
      <c r="P12" s="128">
        <f>(VLOOKUP($A11,'ADR Raw Data'!$B$6:$BE$49,'ADR Raw Data'!W$1,FALSE))/100</f>
        <v>5.50752599091585E-2</v>
      </c>
      <c r="Q12" s="128">
        <f>(VLOOKUP($A11,'ADR Raw Data'!$B$6:$BE$49,'ADR Raw Data'!X$1,FALSE))/100</f>
        <v>-3.2120225879547701E-2</v>
      </c>
      <c r="R12" s="128">
        <f>(VLOOKUP($A11,'ADR Raw Data'!$B$6:$BE$49,'ADR Raw Data'!Y$1,FALSE))/100</f>
        <v>3.7215647269232897E-2</v>
      </c>
      <c r="S12" s="129">
        <f>(VLOOKUP($A11,'ADR Raw Data'!$B$6:$BE$49,'ADR Raw Data'!AA$1,FALSE))/100</f>
        <v>-8.0279149998456201E-2</v>
      </c>
      <c r="T12" s="129">
        <f>(VLOOKUP($A11,'ADR Raw Data'!$B$6:$BE$49,'ADR Raw Data'!AB$1,FALSE))/100</f>
        <v>-0.108193025160433</v>
      </c>
      <c r="U12" s="128">
        <f>(VLOOKUP($A11,'ADR Raw Data'!$B$6:$BE$49,'ADR Raw Data'!AC$1,FALSE))/100</f>
        <v>-9.6437606988526201E-2</v>
      </c>
      <c r="V12" s="130">
        <f>(VLOOKUP($A11,'ADR Raw Data'!$B$6:$BE$49,'ADR Raw Data'!AE$1,FALSE))/100</f>
        <v>-1.3596528706488899E-2</v>
      </c>
      <c r="X12" s="127">
        <f>(VLOOKUP($A11,'RevPAR Raw Data'!$B$6:$BE$49,'RevPAR Raw Data'!T$1,FALSE))/100</f>
        <v>1.06483866962569E-2</v>
      </c>
      <c r="Y12" s="128">
        <f>(VLOOKUP($A11,'RevPAR Raw Data'!$B$6:$BE$49,'RevPAR Raw Data'!U$1,FALSE))/100</f>
        <v>9.7601726858002294E-2</v>
      </c>
      <c r="Z12" s="128">
        <f>(VLOOKUP($A11,'RevPAR Raw Data'!$B$6:$BE$49,'RevPAR Raw Data'!V$1,FALSE))/100</f>
        <v>9.7777727347445609E-2</v>
      </c>
      <c r="AA12" s="128">
        <f>(VLOOKUP($A11,'RevPAR Raw Data'!$B$6:$BE$49,'RevPAR Raw Data'!W$1,FALSE))/100</f>
        <v>0.179700738883001</v>
      </c>
      <c r="AB12" s="128">
        <f>(VLOOKUP($A11,'RevPAR Raw Data'!$B$6:$BE$49,'RevPAR Raw Data'!X$1,FALSE))/100</f>
        <v>8.1794442275703094E-2</v>
      </c>
      <c r="AC12" s="128">
        <f>(VLOOKUP($A11,'RevPAR Raw Data'!$B$6:$BE$49,'RevPAR Raw Data'!Y$1,FALSE))/100</f>
        <v>9.5848313120401804E-2</v>
      </c>
      <c r="AD12" s="129">
        <f>(VLOOKUP($A11,'RevPAR Raw Data'!$B$6:$BE$49,'RevPAR Raw Data'!AA$1,FALSE))/100</f>
        <v>-2.7393143250210097E-2</v>
      </c>
      <c r="AE12" s="129">
        <f>(VLOOKUP($A11,'RevPAR Raw Data'!$B$6:$BE$49,'RevPAR Raw Data'!AB$1,FALSE))/100</f>
        <v>-8.6737465967217209E-2</v>
      </c>
      <c r="AF12" s="128">
        <f>(VLOOKUP($A11,'RevPAR Raw Data'!$B$6:$BE$49,'RevPAR Raw Data'!AC$1,FALSE))/100</f>
        <v>-6.1125111821030094E-2</v>
      </c>
      <c r="AG12" s="130">
        <f>(VLOOKUP($A11,'RevPAR Raw Data'!$B$6:$BE$49,'RevPAR Raw Data'!AE$1,FALSE))/100</f>
        <v>3.6980464991070501E-2</v>
      </c>
    </row>
    <row r="13" spans="1:34" x14ac:dyDescent="0.2">
      <c r="A13" s="177"/>
      <c r="B13" s="155"/>
      <c r="C13" s="156"/>
      <c r="D13" s="156"/>
      <c r="E13" s="156"/>
      <c r="F13" s="156"/>
      <c r="G13" s="157"/>
      <c r="H13" s="137"/>
      <c r="I13" s="137"/>
      <c r="J13" s="157"/>
      <c r="K13" s="158"/>
      <c r="M13" s="159"/>
      <c r="N13" s="160"/>
      <c r="O13" s="160"/>
      <c r="P13" s="160"/>
      <c r="Q13" s="160"/>
      <c r="R13" s="161"/>
      <c r="S13" s="160"/>
      <c r="T13" s="160"/>
      <c r="U13" s="161"/>
      <c r="V13" s="162"/>
      <c r="X13" s="159"/>
      <c r="Y13" s="160"/>
      <c r="Z13" s="160"/>
      <c r="AA13" s="160"/>
      <c r="AB13" s="160"/>
      <c r="AC13" s="161"/>
      <c r="AD13" s="160"/>
      <c r="AE13" s="160"/>
      <c r="AF13" s="161"/>
      <c r="AG13" s="162"/>
    </row>
    <row r="14" spans="1:34" x14ac:dyDescent="0.2">
      <c r="A14" s="154" t="s">
        <v>18</v>
      </c>
      <c r="B14" s="131">
        <f>(VLOOKUP($A14,'Occupancy Raw Data'!$B$8:$BE$51,'Occupancy Raw Data'!G$3,FALSE))/100</f>
        <v>0.58935954159715598</v>
      </c>
      <c r="C14" s="137">
        <f>(VLOOKUP($A14,'Occupancy Raw Data'!$B$8:$BE$51,'Occupancy Raw Data'!H$3,FALSE))/100</f>
        <v>0.79908609559730093</v>
      </c>
      <c r="D14" s="137">
        <f>(VLOOKUP($A14,'Occupancy Raw Data'!$B$8:$BE$51,'Occupancy Raw Data'!I$3,FALSE))/100</f>
        <v>0.84902444331616711</v>
      </c>
      <c r="E14" s="137">
        <f>(VLOOKUP($A14,'Occupancy Raw Data'!$B$8:$BE$51,'Occupancy Raw Data'!J$3,FALSE))/100</f>
        <v>0.77627475157757297</v>
      </c>
      <c r="F14" s="137">
        <f>(VLOOKUP($A14,'Occupancy Raw Data'!$B$8:$BE$51,'Occupancy Raw Data'!K$3,FALSE))/100</f>
        <v>0.62033074635526197</v>
      </c>
      <c r="G14" s="138">
        <f>(VLOOKUP($A14,'Occupancy Raw Data'!$B$8:$BE$51,'Occupancy Raw Data'!L$3,FALSE))/100</f>
        <v>0.72681511568869195</v>
      </c>
      <c r="H14" s="137">
        <f>(VLOOKUP($A14,'Occupancy Raw Data'!$B$8:$BE$51,'Occupancy Raw Data'!N$3,FALSE))/100</f>
        <v>0.76927540436643194</v>
      </c>
      <c r="I14" s="137">
        <f>(VLOOKUP($A14,'Occupancy Raw Data'!$B$8:$BE$51,'Occupancy Raw Data'!O$3,FALSE))/100</f>
        <v>0.89457459926017191</v>
      </c>
      <c r="J14" s="138">
        <f>(VLOOKUP($A14,'Occupancy Raw Data'!$B$8:$BE$51,'Occupancy Raw Data'!P$3,FALSE))/100</f>
        <v>0.83192500181330198</v>
      </c>
      <c r="K14" s="132">
        <f>(VLOOKUP($A14,'Occupancy Raw Data'!$B$8:$BE$51,'Occupancy Raw Data'!R$3,FALSE))/100</f>
        <v>0.75684651172429496</v>
      </c>
      <c r="M14" s="159">
        <f>VLOOKUP($A14,'ADR Raw Data'!$B$6:$BE$49,'ADR Raw Data'!G$1,FALSE)</f>
        <v>199.09123253953601</v>
      </c>
      <c r="N14" s="160">
        <f>VLOOKUP($A14,'ADR Raw Data'!$B$6:$BE$49,'ADR Raw Data'!H$1,FALSE)</f>
        <v>213.383219115911</v>
      </c>
      <c r="O14" s="160">
        <f>VLOOKUP($A14,'ADR Raw Data'!$B$6:$BE$49,'ADR Raw Data'!I$1,FALSE)</f>
        <v>223.23566571269899</v>
      </c>
      <c r="P14" s="160">
        <f>VLOOKUP($A14,'ADR Raw Data'!$B$6:$BE$49,'ADR Raw Data'!J$1,FALSE)</f>
        <v>212.54677131511301</v>
      </c>
      <c r="Q14" s="160">
        <f>VLOOKUP($A14,'ADR Raw Data'!$B$6:$BE$49,'ADR Raw Data'!K$1,FALSE)</f>
        <v>185.73925577316501</v>
      </c>
      <c r="R14" s="161">
        <f>VLOOKUP($A14,'ADR Raw Data'!$B$6:$BE$49,'ADR Raw Data'!L$1,FALSE)</f>
        <v>208.469764784543</v>
      </c>
      <c r="S14" s="160">
        <f>VLOOKUP($A14,'ADR Raw Data'!$B$6:$BE$49,'ADR Raw Data'!N$1,FALSE)</f>
        <v>198.552879502168</v>
      </c>
      <c r="T14" s="160">
        <f>VLOOKUP($A14,'ADR Raw Data'!$B$6:$BE$49,'ADR Raw Data'!O$1,FALSE)</f>
        <v>214.61387521790201</v>
      </c>
      <c r="U14" s="161">
        <f>VLOOKUP($A14,'ADR Raw Data'!$B$6:$BE$49,'ADR Raw Data'!P$1,FALSE)</f>
        <v>207.18812833758301</v>
      </c>
      <c r="V14" s="162">
        <f>VLOOKUP($A14,'ADR Raw Data'!$B$6:$BE$49,'ADR Raw Data'!R$1,FALSE)</f>
        <v>208.06725803470499</v>
      </c>
      <c r="X14" s="159">
        <f>VLOOKUP($A14,'RevPAR Raw Data'!$B$6:$BE$49,'RevPAR Raw Data'!G$1,FALSE)</f>
        <v>117.336317545513</v>
      </c>
      <c r="Y14" s="160">
        <f>VLOOKUP($A14,'RevPAR Raw Data'!$B$6:$BE$49,'RevPAR Raw Data'!H$1,FALSE)</f>
        <v>170.51156342931699</v>
      </c>
      <c r="Z14" s="160">
        <f>VLOOKUP($A14,'RevPAR Raw Data'!$B$6:$BE$49,'RevPAR Raw Data'!I$1,FALSE)</f>
        <v>189.53253681003801</v>
      </c>
      <c r="AA14" s="160">
        <f>VLOOKUP($A14,'RevPAR Raw Data'!$B$6:$BE$49,'RevPAR Raw Data'!J$1,FALSE)</f>
        <v>164.994692101254</v>
      </c>
      <c r="AB14" s="160">
        <f>VLOOKUP($A14,'RevPAR Raw Data'!$B$6:$BE$49,'RevPAR Raw Data'!K$1,FALSE)</f>
        <v>115.219771161238</v>
      </c>
      <c r="AC14" s="161">
        <f>VLOOKUP($A14,'RevPAR Raw Data'!$B$6:$BE$49,'RevPAR Raw Data'!L$1,FALSE)</f>
        <v>151.51897620947199</v>
      </c>
      <c r="AD14" s="160">
        <f>VLOOKUP($A14,'RevPAR Raw Data'!$B$6:$BE$49,'RevPAR Raw Data'!N$1,FALSE)</f>
        <v>152.74184666715001</v>
      </c>
      <c r="AE14" s="160">
        <f>VLOOKUP($A14,'RevPAR Raw Data'!$B$6:$BE$49,'RevPAR Raw Data'!O$1,FALSE)</f>
        <v>191.98812141872699</v>
      </c>
      <c r="AF14" s="161">
        <f>VLOOKUP($A14,'RevPAR Raw Data'!$B$6:$BE$49,'RevPAR Raw Data'!P$1,FALSE)</f>
        <v>172.364984042939</v>
      </c>
      <c r="AG14" s="162">
        <f>VLOOKUP($A14,'RevPAR Raw Data'!$B$6:$BE$49,'RevPAR Raw Data'!R$1,FALSE)</f>
        <v>157.474978447605</v>
      </c>
    </row>
    <row r="15" spans="1:34" x14ac:dyDescent="0.2">
      <c r="A15" s="139" t="s">
        <v>14</v>
      </c>
      <c r="B15" s="127">
        <f>(VLOOKUP($A14,'Occupancy Raw Data'!$B$8:$BE$51,'Occupancy Raw Data'!T$3,FALSE))/100</f>
        <v>-2.1131815639828102E-2</v>
      </c>
      <c r="C15" s="128">
        <f>(VLOOKUP($A14,'Occupancy Raw Data'!$B$8:$BE$51,'Occupancy Raw Data'!U$3,FALSE))/100</f>
        <v>-1.2681332472372899E-2</v>
      </c>
      <c r="D15" s="128">
        <f>(VLOOKUP($A14,'Occupancy Raw Data'!$B$8:$BE$51,'Occupancy Raw Data'!V$3,FALSE))/100</f>
        <v>-1.17583190301242E-2</v>
      </c>
      <c r="E15" s="128">
        <f>(VLOOKUP($A14,'Occupancy Raw Data'!$B$8:$BE$51,'Occupancy Raw Data'!W$3,FALSE))/100</f>
        <v>-1.8429446352324901E-2</v>
      </c>
      <c r="F15" s="128">
        <f>(VLOOKUP($A14,'Occupancy Raw Data'!$B$8:$BE$51,'Occupancy Raw Data'!X$3,FALSE))/100</f>
        <v>-2.5060823977316699E-2</v>
      </c>
      <c r="G15" s="128">
        <f>(VLOOKUP($A14,'Occupancy Raw Data'!$B$8:$BE$51,'Occupancy Raw Data'!Y$3,FALSE))/100</f>
        <v>-1.7202425279093901E-2</v>
      </c>
      <c r="H15" s="129">
        <f>(VLOOKUP($A14,'Occupancy Raw Data'!$B$8:$BE$51,'Occupancy Raw Data'!AA$3,FALSE))/100</f>
        <v>2.3319934455611899E-2</v>
      </c>
      <c r="I15" s="129">
        <f>(VLOOKUP($A14,'Occupancy Raw Data'!$B$8:$BE$51,'Occupancy Raw Data'!AB$3,FALSE))/100</f>
        <v>2.4267492075288902E-2</v>
      </c>
      <c r="J15" s="128">
        <f>(VLOOKUP($A14,'Occupancy Raw Data'!$B$8:$BE$51,'Occupancy Raw Data'!AC$3,FALSE))/100</f>
        <v>2.3829174010726702E-2</v>
      </c>
      <c r="K15" s="130">
        <f>(VLOOKUP($A14,'Occupancy Raw Data'!$B$8:$BE$51,'Occupancy Raw Data'!AE$3,FALSE))/100</f>
        <v>-4.6749312296512704E-3</v>
      </c>
      <c r="M15" s="127">
        <f>(VLOOKUP($A14,'ADR Raw Data'!$B$6:$BE$49,'ADR Raw Data'!T$1,FALSE))/100</f>
        <v>-2.9435155802974702E-2</v>
      </c>
      <c r="N15" s="128">
        <f>(VLOOKUP($A14,'ADR Raw Data'!$B$6:$BE$49,'ADR Raw Data'!U$1,FALSE))/100</f>
        <v>-6.7811213337592904E-3</v>
      </c>
      <c r="O15" s="128">
        <f>(VLOOKUP($A14,'ADR Raw Data'!$B$6:$BE$49,'ADR Raw Data'!V$1,FALSE))/100</f>
        <v>3.19372187429198E-3</v>
      </c>
      <c r="P15" s="128">
        <f>(VLOOKUP($A14,'ADR Raw Data'!$B$6:$BE$49,'ADR Raw Data'!W$1,FALSE))/100</f>
        <v>4.2169017239911902E-3</v>
      </c>
      <c r="Q15" s="128">
        <f>(VLOOKUP($A14,'ADR Raw Data'!$B$6:$BE$49,'ADR Raw Data'!X$1,FALSE))/100</f>
        <v>4.8552029252093599E-3</v>
      </c>
      <c r="R15" s="128">
        <f>(VLOOKUP($A14,'ADR Raw Data'!$B$6:$BE$49,'ADR Raw Data'!Y$1,FALSE))/100</f>
        <v>-3.4958972871274403E-3</v>
      </c>
      <c r="S15" s="129">
        <f>(VLOOKUP($A14,'ADR Raw Data'!$B$6:$BE$49,'ADR Raw Data'!AA$1,FALSE))/100</f>
        <v>8.0371789787400802E-4</v>
      </c>
      <c r="T15" s="129">
        <f>(VLOOKUP($A14,'ADR Raw Data'!$B$6:$BE$49,'ADR Raw Data'!AB$1,FALSE))/100</f>
        <v>3.4456286684612703E-3</v>
      </c>
      <c r="U15" s="128">
        <f>(VLOOKUP($A14,'ADR Raw Data'!$B$6:$BE$49,'ADR Raw Data'!AC$1,FALSE))/100</f>
        <v>2.2906132170404398E-3</v>
      </c>
      <c r="V15" s="130">
        <f>(VLOOKUP($A14,'ADR Raw Data'!$B$6:$BE$49,'ADR Raw Data'!AE$1,FALSE))/100</f>
        <v>-1.79759997059988E-3</v>
      </c>
      <c r="X15" s="127">
        <f>(VLOOKUP($A14,'RevPAR Raw Data'!$B$6:$BE$49,'RevPAR Raw Data'!T$1,FALSE))/100</f>
        <v>-4.9944953157044801E-2</v>
      </c>
      <c r="Y15" s="128">
        <f>(VLOOKUP($A14,'RevPAR Raw Data'!$B$6:$BE$49,'RevPAR Raw Data'!U$1,FALSE))/100</f>
        <v>-1.9376460151963301E-2</v>
      </c>
      <c r="Z15" s="128">
        <f>(VLOOKUP($A14,'RevPAR Raw Data'!$B$6:$BE$49,'RevPAR Raw Data'!V$1,FALSE))/100</f>
        <v>-8.6021499565236605E-3</v>
      </c>
      <c r="AA15" s="128">
        <f>(VLOOKUP($A14,'RevPAR Raw Data'!$B$6:$BE$49,'RevPAR Raw Data'!W$1,FALSE))/100</f>
        <v>-1.4290259792429E-2</v>
      </c>
      <c r="AB15" s="128">
        <f>(VLOOKUP($A14,'RevPAR Raw Data'!$B$6:$BE$49,'RevPAR Raw Data'!X$1,FALSE))/100</f>
        <v>-2.0327296437990097E-2</v>
      </c>
      <c r="AC15" s="128">
        <f>(VLOOKUP($A14,'RevPAR Raw Data'!$B$6:$BE$49,'RevPAR Raw Data'!Y$1,FALSE))/100</f>
        <v>-2.0638184654356101E-2</v>
      </c>
      <c r="AD15" s="129">
        <f>(VLOOKUP($A14,'RevPAR Raw Data'!$B$6:$BE$49,'RevPAR Raw Data'!AA$1,FALSE))/100</f>
        <v>2.41423950021852E-2</v>
      </c>
      <c r="AE15" s="129">
        <f>(VLOOKUP($A14,'RevPAR Raw Data'!$B$6:$BE$49,'RevPAR Raw Data'!AB$1,FALSE))/100</f>
        <v>2.7796737510156499E-2</v>
      </c>
      <c r="AF15" s="128">
        <f>(VLOOKUP($A14,'RevPAR Raw Data'!$B$6:$BE$49,'RevPAR Raw Data'!AC$1,FALSE))/100</f>
        <v>2.6174370648707299E-2</v>
      </c>
      <c r="AG15" s="130">
        <f>(VLOOKUP($A14,'RevPAR Raw Data'!$B$6:$BE$49,'RevPAR Raw Data'!AE$1,FALSE))/100</f>
        <v>-6.4641275440101799E-3</v>
      </c>
    </row>
    <row r="16" spans="1:34" x14ac:dyDescent="0.2">
      <c r="A16" s="177"/>
      <c r="B16" s="131"/>
      <c r="C16" s="137"/>
      <c r="D16" s="137"/>
      <c r="E16" s="137"/>
      <c r="F16" s="137"/>
      <c r="G16" s="138"/>
      <c r="H16" s="137"/>
      <c r="I16" s="137"/>
      <c r="J16" s="138"/>
      <c r="K16" s="132"/>
      <c r="M16" s="159"/>
      <c r="N16" s="160"/>
      <c r="O16" s="160"/>
      <c r="P16" s="160"/>
      <c r="Q16" s="160"/>
      <c r="R16" s="161"/>
      <c r="S16" s="160"/>
      <c r="T16" s="160"/>
      <c r="U16" s="161"/>
      <c r="V16" s="162"/>
      <c r="X16" s="159"/>
      <c r="Y16" s="160"/>
      <c r="Z16" s="160"/>
      <c r="AA16" s="160"/>
      <c r="AB16" s="160"/>
      <c r="AC16" s="161"/>
      <c r="AD16" s="160"/>
      <c r="AE16" s="160"/>
      <c r="AF16" s="161"/>
      <c r="AG16" s="162"/>
    </row>
    <row r="17" spans="1:33" x14ac:dyDescent="0.2">
      <c r="A17" s="154" t="s">
        <v>19</v>
      </c>
      <c r="B17" s="131">
        <f>(VLOOKUP($A17,'Occupancy Raw Data'!$B$8:$BE$51,'Occupancy Raw Data'!G$3,FALSE))/100</f>
        <v>0.59792254043626603</v>
      </c>
      <c r="C17" s="137">
        <f>(VLOOKUP($A17,'Occupancy Raw Data'!$B$8:$BE$51,'Occupancy Raw Data'!H$3,FALSE))/100</f>
        <v>0.77542662116040906</v>
      </c>
      <c r="D17" s="137">
        <f>(VLOOKUP($A17,'Occupancy Raw Data'!$B$8:$BE$51,'Occupancy Raw Data'!I$3,FALSE))/100</f>
        <v>0.84410149873868501</v>
      </c>
      <c r="E17" s="137">
        <f>(VLOOKUP($A17,'Occupancy Raw Data'!$B$8:$BE$51,'Occupancy Raw Data'!J$3,FALSE))/100</f>
        <v>0.79578572488499699</v>
      </c>
      <c r="F17" s="137">
        <f>(VLOOKUP($A17,'Occupancy Raw Data'!$B$8:$BE$51,'Occupancy Raw Data'!K$3,FALSE))/100</f>
        <v>0.66027600534203801</v>
      </c>
      <c r="G17" s="138">
        <f>(VLOOKUP($A17,'Occupancy Raw Data'!$B$8:$BE$51,'Occupancy Raw Data'!L$3,FALSE))/100</f>
        <v>0.73470247811247902</v>
      </c>
      <c r="H17" s="137">
        <f>(VLOOKUP($A17,'Occupancy Raw Data'!$B$8:$BE$51,'Occupancy Raw Data'!N$3,FALSE))/100</f>
        <v>0.78572488499777404</v>
      </c>
      <c r="I17" s="137">
        <f>(VLOOKUP($A17,'Occupancy Raw Data'!$B$8:$BE$51,'Occupancy Raw Data'!O$3,FALSE))/100</f>
        <v>0.90776079537023191</v>
      </c>
      <c r="J17" s="138">
        <f>(VLOOKUP($A17,'Occupancy Raw Data'!$B$8:$BE$51,'Occupancy Raw Data'!P$3,FALSE))/100</f>
        <v>0.84674284018400303</v>
      </c>
      <c r="K17" s="132">
        <f>(VLOOKUP($A17,'Occupancy Raw Data'!$B$8:$BE$51,'Occupancy Raw Data'!R$3,FALSE))/100</f>
        <v>0.76671401013291496</v>
      </c>
      <c r="M17" s="159">
        <f>VLOOKUP($A17,'ADR Raw Data'!$B$6:$BE$49,'ADR Raw Data'!G$1,FALSE)</f>
        <v>149.42519481808699</v>
      </c>
      <c r="N17" s="160">
        <f>VLOOKUP($A17,'ADR Raw Data'!$B$6:$BE$49,'ADR Raw Data'!H$1,FALSE)</f>
        <v>160.212329301898</v>
      </c>
      <c r="O17" s="160">
        <f>VLOOKUP($A17,'ADR Raw Data'!$B$6:$BE$49,'ADR Raw Data'!I$1,FALSE)</f>
        <v>169.61872301525901</v>
      </c>
      <c r="P17" s="160">
        <f>VLOOKUP($A17,'ADR Raw Data'!$B$6:$BE$49,'ADR Raw Data'!J$1,FALSE)</f>
        <v>161.94148243454899</v>
      </c>
      <c r="Q17" s="160">
        <f>VLOOKUP($A17,'ADR Raw Data'!$B$6:$BE$49,'ADR Raw Data'!K$1,FALSE)</f>
        <v>143.492336389787</v>
      </c>
      <c r="R17" s="161">
        <f>VLOOKUP($A17,'ADR Raw Data'!$B$6:$BE$49,'ADR Raw Data'!L$1,FALSE)</f>
        <v>157.98729404826301</v>
      </c>
      <c r="S17" s="160">
        <f>VLOOKUP($A17,'ADR Raw Data'!$B$6:$BE$49,'ADR Raw Data'!N$1,FALSE)</f>
        <v>164.42284154863</v>
      </c>
      <c r="T17" s="160">
        <f>VLOOKUP($A17,'ADR Raw Data'!$B$6:$BE$49,'ADR Raw Data'!O$1,FALSE)</f>
        <v>174.44873671821301</v>
      </c>
      <c r="U17" s="161">
        <f>VLOOKUP($A17,'ADR Raw Data'!$B$6:$BE$49,'ADR Raw Data'!P$1,FALSE)</f>
        <v>169.79703200028001</v>
      </c>
      <c r="V17" s="162">
        <f>VLOOKUP($A17,'ADR Raw Data'!$B$6:$BE$49,'ADR Raw Data'!R$1,FALSE)</f>
        <v>161.71370159421801</v>
      </c>
      <c r="X17" s="159">
        <f>VLOOKUP($A17,'RevPAR Raw Data'!$B$6:$BE$49,'RevPAR Raw Data'!G$1,FALSE)</f>
        <v>89.344692090814604</v>
      </c>
      <c r="Y17" s="160">
        <f>VLOOKUP($A17,'RevPAR Raw Data'!$B$6:$BE$49,'RevPAR Raw Data'!H$1,FALSE)</f>
        <v>124.23290517880901</v>
      </c>
      <c r="Z17" s="160">
        <f>VLOOKUP($A17,'RevPAR Raw Data'!$B$6:$BE$49,'RevPAR Raw Data'!I$1,FALSE)</f>
        <v>143.17541831132201</v>
      </c>
      <c r="AA17" s="160">
        <f>VLOOKUP($A17,'RevPAR Raw Data'!$B$6:$BE$49,'RevPAR Raw Data'!J$1,FALSE)</f>
        <v>128.870719988128</v>
      </c>
      <c r="AB17" s="160">
        <f>VLOOKUP($A17,'RevPAR Raw Data'!$B$6:$BE$49,'RevPAR Raw Data'!K$1,FALSE)</f>
        <v>94.7445466686451</v>
      </c>
      <c r="AC17" s="161">
        <f>VLOOKUP($A17,'RevPAR Raw Data'!$B$6:$BE$49,'RevPAR Raw Data'!L$1,FALSE)</f>
        <v>116.073656447544</v>
      </c>
      <c r="AD17" s="160">
        <f>VLOOKUP($A17,'RevPAR Raw Data'!$B$6:$BE$49,'RevPAR Raw Data'!N$1,FALSE)</f>
        <v>129.19111826680501</v>
      </c>
      <c r="AE17" s="160">
        <f>VLOOKUP($A17,'RevPAR Raw Data'!$B$6:$BE$49,'RevPAR Raw Data'!O$1,FALSE)</f>
        <v>158.35772399465699</v>
      </c>
      <c r="AF17" s="161">
        <f>VLOOKUP($A17,'RevPAR Raw Data'!$B$6:$BE$49,'RevPAR Raw Data'!P$1,FALSE)</f>
        <v>143.77442113073101</v>
      </c>
      <c r="AG17" s="162">
        <f>VLOOKUP($A17,'RevPAR Raw Data'!$B$6:$BE$49,'RevPAR Raw Data'!R$1,FALSE)</f>
        <v>123.98816064274</v>
      </c>
    </row>
    <row r="18" spans="1:33" x14ac:dyDescent="0.2">
      <c r="A18" s="139" t="s">
        <v>14</v>
      </c>
      <c r="B18" s="127">
        <f>(VLOOKUP($A17,'Occupancy Raw Data'!$B$8:$BE$51,'Occupancy Raw Data'!T$3,FALSE))/100</f>
        <v>-8.467164129724509E-4</v>
      </c>
      <c r="C18" s="128">
        <f>(VLOOKUP($A17,'Occupancy Raw Data'!$B$8:$BE$51,'Occupancy Raw Data'!U$3,FALSE))/100</f>
        <v>2.5425353260180403E-2</v>
      </c>
      <c r="D18" s="128">
        <f>(VLOOKUP($A17,'Occupancy Raw Data'!$B$8:$BE$51,'Occupancy Raw Data'!V$3,FALSE))/100</f>
        <v>3.0154837268457402E-2</v>
      </c>
      <c r="E18" s="128">
        <f>(VLOOKUP($A17,'Occupancy Raw Data'!$B$8:$BE$51,'Occupancy Raw Data'!W$3,FALSE))/100</f>
        <v>2.0313184442984099E-2</v>
      </c>
      <c r="F18" s="128">
        <f>(VLOOKUP($A17,'Occupancy Raw Data'!$B$8:$BE$51,'Occupancy Raw Data'!X$3,FALSE))/100</f>
        <v>7.7191995227604508E-3</v>
      </c>
      <c r="G18" s="128">
        <f>(VLOOKUP($A17,'Occupancy Raw Data'!$B$8:$BE$51,'Occupancy Raw Data'!Y$3,FALSE))/100</f>
        <v>1.7823836976014598E-2</v>
      </c>
      <c r="H18" s="129">
        <f>(VLOOKUP($A17,'Occupancy Raw Data'!$B$8:$BE$51,'Occupancy Raw Data'!AA$3,FALSE))/100</f>
        <v>2.8932844851713303E-2</v>
      </c>
      <c r="I18" s="129">
        <f>(VLOOKUP($A17,'Occupancy Raw Data'!$B$8:$BE$51,'Occupancy Raw Data'!AB$3,FALSE))/100</f>
        <v>1.4188556941431601E-2</v>
      </c>
      <c r="J18" s="128">
        <f>(VLOOKUP($A17,'Occupancy Raw Data'!$B$8:$BE$51,'Occupancy Raw Data'!AC$3,FALSE))/100</f>
        <v>2.0976552031157197E-2</v>
      </c>
      <c r="K18" s="130">
        <f>(VLOOKUP($A17,'Occupancy Raw Data'!$B$8:$BE$51,'Occupancy Raw Data'!AE$3,FALSE))/100</f>
        <v>1.8816530125355099E-2</v>
      </c>
      <c r="M18" s="127">
        <f>(VLOOKUP($A17,'ADR Raw Data'!$B$6:$BE$49,'ADR Raw Data'!T$1,FALSE))/100</f>
        <v>-2.51376637802962E-2</v>
      </c>
      <c r="N18" s="128">
        <f>(VLOOKUP($A17,'ADR Raw Data'!$B$6:$BE$49,'ADR Raw Data'!U$1,FALSE))/100</f>
        <v>-1.9114701775807198E-2</v>
      </c>
      <c r="O18" s="128">
        <f>(VLOOKUP($A17,'ADR Raw Data'!$B$6:$BE$49,'ADR Raw Data'!V$1,FALSE))/100</f>
        <v>1.43390448945358E-2</v>
      </c>
      <c r="P18" s="128">
        <f>(VLOOKUP($A17,'ADR Raw Data'!$B$6:$BE$49,'ADR Raw Data'!W$1,FALSE))/100</f>
        <v>1.4601117580465201E-3</v>
      </c>
      <c r="Q18" s="128">
        <f>(VLOOKUP($A17,'ADR Raw Data'!$B$6:$BE$49,'ADR Raw Data'!X$1,FALSE))/100</f>
        <v>-2.10451291450575E-2</v>
      </c>
      <c r="R18" s="128">
        <f>(VLOOKUP($A17,'ADR Raw Data'!$B$6:$BE$49,'ADR Raw Data'!Y$1,FALSE))/100</f>
        <v>-7.33809104161918E-3</v>
      </c>
      <c r="S18" s="129">
        <f>(VLOOKUP($A17,'ADR Raw Data'!$B$6:$BE$49,'ADR Raw Data'!AA$1,FALSE))/100</f>
        <v>-2.36830636100431E-4</v>
      </c>
      <c r="T18" s="129">
        <f>(VLOOKUP($A17,'ADR Raw Data'!$B$6:$BE$49,'ADR Raw Data'!AB$1,FALSE))/100</f>
        <v>-1.23773399825265E-2</v>
      </c>
      <c r="U18" s="128">
        <f>(VLOOKUP($A17,'ADR Raw Data'!$B$6:$BE$49,'ADR Raw Data'!AC$1,FALSE))/100</f>
        <v>-7.2130576589930192E-3</v>
      </c>
      <c r="V18" s="130">
        <f>(VLOOKUP($A17,'ADR Raw Data'!$B$6:$BE$49,'ADR Raw Data'!AE$1,FALSE))/100</f>
        <v>-7.2483575518744806E-3</v>
      </c>
      <c r="X18" s="127">
        <f>(VLOOKUP($A17,'RevPAR Raw Data'!$B$6:$BE$49,'RevPAR Raw Data'!T$1,FALSE))/100</f>
        <v>-2.5963095720762001E-2</v>
      </c>
      <c r="Y18" s="128">
        <f>(VLOOKUP($A17,'RevPAR Raw Data'!$B$6:$BE$49,'RevPAR Raw Data'!U$1,FALSE))/100</f>
        <v>5.8246534392603399E-3</v>
      </c>
      <c r="Z18" s="128">
        <f>(VLOOKUP($A17,'RevPAR Raw Data'!$B$6:$BE$49,'RevPAR Raw Data'!V$1,FALSE))/100</f>
        <v>4.4926273728373003E-2</v>
      </c>
      <c r="AA18" s="128">
        <f>(VLOOKUP($A17,'RevPAR Raw Data'!$B$6:$BE$49,'RevPAR Raw Data'!W$1,FALSE))/100</f>
        <v>2.1802955720479199E-2</v>
      </c>
      <c r="AB18" s="128">
        <f>(VLOOKUP($A17,'RevPAR Raw Data'!$B$6:$BE$49,'RevPAR Raw Data'!X$1,FALSE))/100</f>
        <v>-1.3488381173149998E-2</v>
      </c>
      <c r="AC18" s="128">
        <f>(VLOOKUP($A17,'RevPAR Raw Data'!$B$6:$BE$49,'RevPAR Raw Data'!Y$1,FALSE))/100</f>
        <v>1.03549529959545E-2</v>
      </c>
      <c r="AD18" s="129">
        <f>(VLOOKUP($A17,'RevPAR Raw Data'!$B$6:$BE$49,'RevPAR Raw Data'!AA$1,FALSE))/100</f>
        <v>2.8689162031562399E-2</v>
      </c>
      <c r="AE18" s="129">
        <f>(VLOOKUP($A17,'RevPAR Raw Data'!$B$6:$BE$49,'RevPAR Raw Data'!AB$1,FALSE))/100</f>
        <v>1.6356003657796399E-3</v>
      </c>
      <c r="AF18" s="128">
        <f>(VLOOKUP($A17,'RevPAR Raw Data'!$B$6:$BE$49,'RevPAR Raw Data'!AC$1,FALSE))/100</f>
        <v>1.36121892928766E-2</v>
      </c>
      <c r="AG18" s="130">
        <f>(VLOOKUP($A17,'RevPAR Raw Data'!$B$6:$BE$49,'RevPAR Raw Data'!AE$1,FALSE))/100</f>
        <v>1.14317836352464E-2</v>
      </c>
    </row>
    <row r="19" spans="1:33" x14ac:dyDescent="0.2">
      <c r="A19" s="177"/>
      <c r="B19" s="155"/>
      <c r="C19" s="156"/>
      <c r="D19" s="156"/>
      <c r="E19" s="156"/>
      <c r="F19" s="156"/>
      <c r="G19" s="157"/>
      <c r="H19" s="137"/>
      <c r="I19" s="137"/>
      <c r="J19" s="157"/>
      <c r="K19" s="158"/>
      <c r="M19" s="159"/>
      <c r="N19" s="160"/>
      <c r="O19" s="160"/>
      <c r="P19" s="160"/>
      <c r="Q19" s="160"/>
      <c r="R19" s="161"/>
      <c r="S19" s="160"/>
      <c r="T19" s="160"/>
      <c r="U19" s="161"/>
      <c r="V19" s="162"/>
      <c r="X19" s="159"/>
      <c r="Y19" s="160"/>
      <c r="Z19" s="160"/>
      <c r="AA19" s="160"/>
      <c r="AB19" s="160"/>
      <c r="AC19" s="161"/>
      <c r="AD19" s="160"/>
      <c r="AE19" s="160"/>
      <c r="AF19" s="161"/>
      <c r="AG19" s="162"/>
    </row>
    <row r="20" spans="1:33" x14ac:dyDescent="0.2">
      <c r="A20" s="154" t="s">
        <v>20</v>
      </c>
      <c r="B20" s="131">
        <f>(VLOOKUP($A20,'Occupancy Raw Data'!$B$8:$BE$51,'Occupancy Raw Data'!G$3,FALSE))/100</f>
        <v>0.548810067001272</v>
      </c>
      <c r="C20" s="137">
        <f>(VLOOKUP($A20,'Occupancy Raw Data'!$B$8:$BE$51,'Occupancy Raw Data'!H$3,FALSE))/100</f>
        <v>0.68631877236377603</v>
      </c>
      <c r="D20" s="137">
        <f>(VLOOKUP($A20,'Occupancy Raw Data'!$B$8:$BE$51,'Occupancy Raw Data'!I$3,FALSE))/100</f>
        <v>0.72344564251578902</v>
      </c>
      <c r="E20" s="137">
        <f>(VLOOKUP($A20,'Occupancy Raw Data'!$B$8:$BE$51,'Occupancy Raw Data'!J$3,FALSE))/100</f>
        <v>0.71504046492639406</v>
      </c>
      <c r="F20" s="137">
        <f>(VLOOKUP($A20,'Occupancy Raw Data'!$B$8:$BE$51,'Occupancy Raw Data'!K$3,FALSE))/100</f>
        <v>0.66047885497466396</v>
      </c>
      <c r="G20" s="138">
        <f>(VLOOKUP($A20,'Occupancy Raw Data'!$B$8:$BE$51,'Occupancy Raw Data'!L$3,FALSE))/100</f>
        <v>0.66681876035637899</v>
      </c>
      <c r="H20" s="137">
        <f>(VLOOKUP($A20,'Occupancy Raw Data'!$B$8:$BE$51,'Occupancy Raw Data'!N$3,FALSE))/100</f>
        <v>0.75190317235417004</v>
      </c>
      <c r="I20" s="137">
        <f>(VLOOKUP($A20,'Occupancy Raw Data'!$B$8:$BE$51,'Occupancy Raw Data'!O$3,FALSE))/100</f>
        <v>0.85956148987776404</v>
      </c>
      <c r="J20" s="138">
        <f>(VLOOKUP($A20,'Occupancy Raw Data'!$B$8:$BE$51,'Occupancy Raw Data'!P$3,FALSE))/100</f>
        <v>0.80573233111596709</v>
      </c>
      <c r="K20" s="132">
        <f>(VLOOKUP($A20,'Occupancy Raw Data'!$B$8:$BE$51,'Occupancy Raw Data'!R$3,FALSE))/100</f>
        <v>0.70650835200197604</v>
      </c>
      <c r="M20" s="159">
        <f>VLOOKUP($A20,'ADR Raw Data'!$B$6:$BE$49,'ADR Raw Data'!G$1,FALSE)</f>
        <v>119.07363672165501</v>
      </c>
      <c r="N20" s="160">
        <f>VLOOKUP($A20,'ADR Raw Data'!$B$6:$BE$49,'ADR Raw Data'!H$1,FALSE)</f>
        <v>122.571102557822</v>
      </c>
      <c r="O20" s="160">
        <f>VLOOKUP($A20,'ADR Raw Data'!$B$6:$BE$49,'ADR Raw Data'!I$1,FALSE)</f>
        <v>128.102986224066</v>
      </c>
      <c r="P20" s="160">
        <f>VLOOKUP($A20,'ADR Raw Data'!$B$6:$BE$49,'ADR Raw Data'!J$1,FALSE)</f>
        <v>126.80188278757301</v>
      </c>
      <c r="Q20" s="160">
        <f>VLOOKUP($A20,'ADR Raw Data'!$B$6:$BE$49,'ADR Raw Data'!K$1,FALSE)</f>
        <v>121.69079845834899</v>
      </c>
      <c r="R20" s="161">
        <f>VLOOKUP($A20,'ADR Raw Data'!$B$6:$BE$49,'ADR Raw Data'!L$1,FALSE)</f>
        <v>123.92869168437301</v>
      </c>
      <c r="S20" s="160">
        <f>VLOOKUP($A20,'ADR Raw Data'!$B$6:$BE$49,'ADR Raw Data'!N$1,FALSE)</f>
        <v>149.193333759182</v>
      </c>
      <c r="T20" s="160">
        <f>VLOOKUP($A20,'ADR Raw Data'!$B$6:$BE$49,'ADR Raw Data'!O$1,FALSE)</f>
        <v>159.586923979549</v>
      </c>
      <c r="U20" s="161">
        <f>VLOOKUP($A20,'ADR Raw Data'!$B$6:$BE$49,'ADR Raw Data'!P$1,FALSE)</f>
        <v>154.73731502317301</v>
      </c>
      <c r="V20" s="162">
        <f>VLOOKUP($A20,'ADR Raw Data'!$B$6:$BE$49,'ADR Raw Data'!R$1,FALSE)</f>
        <v>133.967397760491</v>
      </c>
      <c r="X20" s="159">
        <f>VLOOKUP($A20,'RevPAR Raw Data'!$B$6:$BE$49,'RevPAR Raw Data'!G$1,FALSE)</f>
        <v>65.348810547297106</v>
      </c>
      <c r="Y20" s="160">
        <f>VLOOKUP($A20,'RevPAR Raw Data'!$B$6:$BE$49,'RevPAR Raw Data'!H$1,FALSE)</f>
        <v>84.122848634758995</v>
      </c>
      <c r="Z20" s="160">
        <f>VLOOKUP($A20,'RevPAR Raw Data'!$B$6:$BE$49,'RevPAR Raw Data'!I$1,FALSE)</f>
        <v>92.675547177061006</v>
      </c>
      <c r="AA20" s="160">
        <f>VLOOKUP($A20,'RevPAR Raw Data'!$B$6:$BE$49,'RevPAR Raw Data'!J$1,FALSE)</f>
        <v>90.668477221968701</v>
      </c>
      <c r="AB20" s="160">
        <f>VLOOKUP($A20,'RevPAR Raw Data'!$B$6:$BE$49,'RevPAR Raw Data'!K$1,FALSE)</f>
        <v>80.374199226723604</v>
      </c>
      <c r="AC20" s="161">
        <f>VLOOKUP($A20,'RevPAR Raw Data'!$B$6:$BE$49,'RevPAR Raw Data'!L$1,FALSE)</f>
        <v>82.637976561561899</v>
      </c>
      <c r="AD20" s="160">
        <f>VLOOKUP($A20,'RevPAR Raw Data'!$B$6:$BE$49,'RevPAR Raw Data'!N$1,FALSE)</f>
        <v>112.178940947623</v>
      </c>
      <c r="AE20" s="160">
        <f>VLOOKUP($A20,'RevPAR Raw Data'!$B$6:$BE$49,'RevPAR Raw Data'!O$1,FALSE)</f>
        <v>137.17477414087</v>
      </c>
      <c r="AF20" s="161">
        <f>VLOOKUP($A20,'RevPAR Raw Data'!$B$6:$BE$49,'RevPAR Raw Data'!P$1,FALSE)</f>
        <v>124.676857544247</v>
      </c>
      <c r="AG20" s="162">
        <f>VLOOKUP($A20,'RevPAR Raw Data'!$B$6:$BE$49,'RevPAR Raw Data'!R$1,FALSE)</f>
        <v>94.649085413757703</v>
      </c>
    </row>
    <row r="21" spans="1:33" x14ac:dyDescent="0.2">
      <c r="A21" s="139" t="s">
        <v>14</v>
      </c>
      <c r="B21" s="127">
        <f>(VLOOKUP($A20,'Occupancy Raw Data'!$B$8:$BE$51,'Occupancy Raw Data'!T$3,FALSE))/100</f>
        <v>-9.8415540384884891E-4</v>
      </c>
      <c r="C21" s="128">
        <f>(VLOOKUP($A20,'Occupancy Raw Data'!$B$8:$BE$51,'Occupancy Raw Data'!U$3,FALSE))/100</f>
        <v>-1.0534304051569101E-2</v>
      </c>
      <c r="D21" s="128">
        <f>(VLOOKUP($A20,'Occupancy Raw Data'!$B$8:$BE$51,'Occupancy Raw Data'!V$3,FALSE))/100</f>
        <v>-2.48614290458028E-2</v>
      </c>
      <c r="E21" s="128">
        <f>(VLOOKUP($A20,'Occupancy Raw Data'!$B$8:$BE$51,'Occupancy Raw Data'!W$3,FALSE))/100</f>
        <v>-2.3452271745219199E-2</v>
      </c>
      <c r="F21" s="128">
        <f>(VLOOKUP($A20,'Occupancy Raw Data'!$B$8:$BE$51,'Occupancy Raw Data'!X$3,FALSE))/100</f>
        <v>1.19664296101583E-2</v>
      </c>
      <c r="G21" s="128">
        <f>(VLOOKUP($A20,'Occupancy Raw Data'!$B$8:$BE$51,'Occupancy Raw Data'!Y$3,FALSE))/100</f>
        <v>-1.0580581450034401E-2</v>
      </c>
      <c r="H21" s="129">
        <f>(VLOOKUP($A20,'Occupancy Raw Data'!$B$8:$BE$51,'Occupancy Raw Data'!AA$3,FALSE))/100</f>
        <v>-8.1871206402886199E-3</v>
      </c>
      <c r="I21" s="129">
        <f>(VLOOKUP($A20,'Occupancy Raw Data'!$B$8:$BE$51,'Occupancy Raw Data'!AB$3,FALSE))/100</f>
        <v>-2.2524728052287597E-3</v>
      </c>
      <c r="J21" s="128">
        <f>(VLOOKUP($A20,'Occupancy Raw Data'!$B$8:$BE$51,'Occupancy Raw Data'!AC$3,FALSE))/100</f>
        <v>-5.0303699718499692E-3</v>
      </c>
      <c r="K21" s="130">
        <f>(VLOOKUP($A20,'Occupancy Raw Data'!$B$8:$BE$51,'Occupancy Raw Data'!AE$3,FALSE))/100</f>
        <v>-8.7789096267458008E-3</v>
      </c>
      <c r="M21" s="127">
        <f>(VLOOKUP($A20,'ADR Raw Data'!$B$6:$BE$49,'ADR Raw Data'!T$1,FALSE))/100</f>
        <v>-9.5884511477467901E-3</v>
      </c>
      <c r="N21" s="128">
        <f>(VLOOKUP($A20,'ADR Raw Data'!$B$6:$BE$49,'ADR Raw Data'!U$1,FALSE))/100</f>
        <v>-9.6182418906070998E-3</v>
      </c>
      <c r="O21" s="128">
        <f>(VLOOKUP($A20,'ADR Raw Data'!$B$6:$BE$49,'ADR Raw Data'!V$1,FALSE))/100</f>
        <v>5.71461729060916E-3</v>
      </c>
      <c r="P21" s="128">
        <f>(VLOOKUP($A20,'ADR Raw Data'!$B$6:$BE$49,'ADR Raw Data'!W$1,FALSE))/100</f>
        <v>1.39753636908729E-2</v>
      </c>
      <c r="Q21" s="128">
        <f>(VLOOKUP($A20,'ADR Raw Data'!$B$6:$BE$49,'ADR Raw Data'!X$1,FALSE))/100</f>
        <v>-2.3701939499808501E-3</v>
      </c>
      <c r="R21" s="128">
        <f>(VLOOKUP($A20,'ADR Raw Data'!$B$6:$BE$49,'ADR Raw Data'!Y$1,FALSE))/100</f>
        <v>9.7657676944004003E-5</v>
      </c>
      <c r="S21" s="129">
        <f>(VLOOKUP($A20,'ADR Raw Data'!$B$6:$BE$49,'ADR Raw Data'!AA$1,FALSE))/100</f>
        <v>-3.8187281074195199E-3</v>
      </c>
      <c r="T21" s="129">
        <f>(VLOOKUP($A20,'ADR Raw Data'!$B$6:$BE$49,'ADR Raw Data'!AB$1,FALSE))/100</f>
        <v>1.8340163430082199E-3</v>
      </c>
      <c r="U21" s="128">
        <f>(VLOOKUP($A20,'ADR Raw Data'!$B$6:$BE$49,'ADR Raw Data'!AC$1,FALSE))/100</f>
        <v>-6.2561496823822194E-4</v>
      </c>
      <c r="V21" s="130">
        <f>(VLOOKUP($A20,'ADR Raw Data'!$B$6:$BE$49,'ADR Raw Data'!AE$1,FALSE))/100</f>
        <v>1.0861807783436501E-4</v>
      </c>
      <c r="X21" s="127">
        <f>(VLOOKUP($A20,'RevPAR Raw Data'!$B$6:$BE$49,'RevPAR Raw Data'!T$1,FALSE))/100</f>
        <v>-1.0563170025584E-2</v>
      </c>
      <c r="Y21" s="128">
        <f>(VLOOKUP($A20,'RevPAR Raw Data'!$B$6:$BE$49,'RevPAR Raw Data'!U$1,FALSE))/100</f>
        <v>-2.0051224457658997E-2</v>
      </c>
      <c r="Z21" s="128">
        <f>(VLOOKUP($A20,'RevPAR Raw Data'!$B$6:$BE$49,'RevPAR Raw Data'!V$1,FALSE))/100</f>
        <v>-1.9288885307487999E-2</v>
      </c>
      <c r="AA21" s="128">
        <f>(VLOOKUP($A20,'RevPAR Raw Data'!$B$6:$BE$49,'RevPAR Raw Data'!W$1,FALSE))/100</f>
        <v>-9.8046620813629012E-3</v>
      </c>
      <c r="AB21" s="128">
        <f>(VLOOKUP($A20,'RevPAR Raw Data'!$B$6:$BE$49,'RevPAR Raw Data'!X$1,FALSE))/100</f>
        <v>9.5678729011126097E-3</v>
      </c>
      <c r="AC21" s="128">
        <f>(VLOOKUP($A20,'RevPAR Raw Data'!$B$6:$BE$49,'RevPAR Raw Data'!Y$1,FALSE))/100</f>
        <v>-1.04839570480955E-2</v>
      </c>
      <c r="AD21" s="129">
        <f>(VLOOKUP($A20,'RevPAR Raw Data'!$B$6:$BE$49,'RevPAR Raw Data'!AA$1,FALSE))/100</f>
        <v>-1.19745843600002E-2</v>
      </c>
      <c r="AE21" s="129">
        <f>(VLOOKUP($A20,'RevPAR Raw Data'!$B$6:$BE$49,'RevPAR Raw Data'!AB$1,FALSE))/100</f>
        <v>-4.2258753415751101E-4</v>
      </c>
      <c r="AF21" s="128">
        <f>(VLOOKUP($A20,'RevPAR Raw Data'!$B$6:$BE$49,'RevPAR Raw Data'!AC$1,FALSE))/100</f>
        <v>-5.6528378653380295E-3</v>
      </c>
      <c r="AG21" s="130">
        <f>(VLOOKUP($A20,'RevPAR Raw Data'!$B$6:$BE$49,'RevPAR Raw Data'!AE$1,FALSE))/100</f>
        <v>-8.6712450972005698E-3</v>
      </c>
    </row>
    <row r="22" spans="1:33" x14ac:dyDescent="0.2">
      <c r="A22" s="177"/>
      <c r="B22" s="155"/>
      <c r="C22" s="156"/>
      <c r="D22" s="156"/>
      <c r="E22" s="156"/>
      <c r="F22" s="156"/>
      <c r="G22" s="157"/>
      <c r="H22" s="137"/>
      <c r="I22" s="137"/>
      <c r="J22" s="157"/>
      <c r="K22" s="158"/>
      <c r="M22" s="159"/>
      <c r="N22" s="160"/>
      <c r="O22" s="160"/>
      <c r="P22" s="160"/>
      <c r="Q22" s="160"/>
      <c r="R22" s="161"/>
      <c r="S22" s="160"/>
      <c r="T22" s="160"/>
      <c r="U22" s="161"/>
      <c r="V22" s="162"/>
      <c r="X22" s="159"/>
      <c r="Y22" s="160"/>
      <c r="Z22" s="160"/>
      <c r="AA22" s="160"/>
      <c r="AB22" s="160"/>
      <c r="AC22" s="161"/>
      <c r="AD22" s="160"/>
      <c r="AE22" s="160"/>
      <c r="AF22" s="161"/>
      <c r="AG22" s="162"/>
    </row>
    <row r="23" spans="1:33" x14ac:dyDescent="0.2">
      <c r="A23" s="154" t="s">
        <v>21</v>
      </c>
      <c r="B23" s="131">
        <f>(VLOOKUP($A23,'Occupancy Raw Data'!$B$8:$BE$51,'Occupancy Raw Data'!G$3,FALSE))/100</f>
        <v>0.56404504464085403</v>
      </c>
      <c r="C23" s="137">
        <f>(VLOOKUP($A23,'Occupancy Raw Data'!$B$8:$BE$51,'Occupancy Raw Data'!H$3,FALSE))/100</f>
        <v>0.62977253353672191</v>
      </c>
      <c r="D23" s="137">
        <f>(VLOOKUP($A23,'Occupancy Raw Data'!$B$8:$BE$51,'Occupancy Raw Data'!I$3,FALSE))/100</f>
        <v>0.64529588586298103</v>
      </c>
      <c r="E23" s="137">
        <f>(VLOOKUP($A23,'Occupancy Raw Data'!$B$8:$BE$51,'Occupancy Raw Data'!J$3,FALSE))/100</f>
        <v>0.652878101305576</v>
      </c>
      <c r="F23" s="137">
        <f>(VLOOKUP($A23,'Occupancy Raw Data'!$B$8:$BE$51,'Occupancy Raw Data'!K$3,FALSE))/100</f>
        <v>0.63905962582439702</v>
      </c>
      <c r="G23" s="138">
        <f>(VLOOKUP($A23,'Occupancy Raw Data'!$B$8:$BE$51,'Occupancy Raw Data'!L$3,FALSE))/100</f>
        <v>0.62621023823410604</v>
      </c>
      <c r="H23" s="137">
        <f>(VLOOKUP($A23,'Occupancy Raw Data'!$B$8:$BE$51,'Occupancy Raw Data'!N$3,FALSE))/100</f>
        <v>0.7022746646327781</v>
      </c>
      <c r="I23" s="137">
        <f>(VLOOKUP($A23,'Occupancy Raw Data'!$B$8:$BE$51,'Occupancy Raw Data'!O$3,FALSE))/100</f>
        <v>0.78195522455022592</v>
      </c>
      <c r="J23" s="138">
        <f>(VLOOKUP($A23,'Occupancy Raw Data'!$B$8:$BE$51,'Occupancy Raw Data'!P$3,FALSE))/100</f>
        <v>0.74211494459150207</v>
      </c>
      <c r="K23" s="132">
        <f>(VLOOKUP($A23,'Occupancy Raw Data'!$B$8:$BE$51,'Occupancy Raw Data'!R$3,FALSE))/100</f>
        <v>0.65932586862193299</v>
      </c>
      <c r="M23" s="159">
        <f>VLOOKUP($A23,'ADR Raw Data'!$B$6:$BE$49,'ADR Raw Data'!G$1,FALSE)</f>
        <v>85.912559656379202</v>
      </c>
      <c r="N23" s="160">
        <f>VLOOKUP($A23,'ADR Raw Data'!$B$6:$BE$49,'ADR Raw Data'!H$1,FALSE)</f>
        <v>88.143830590581999</v>
      </c>
      <c r="O23" s="160">
        <f>VLOOKUP($A23,'ADR Raw Data'!$B$6:$BE$49,'ADR Raw Data'!I$1,FALSE)</f>
        <v>90.197721615796397</v>
      </c>
      <c r="P23" s="160">
        <f>VLOOKUP($A23,'ADR Raw Data'!$B$6:$BE$49,'ADR Raw Data'!J$1,FALSE)</f>
        <v>91.241195711929606</v>
      </c>
      <c r="Q23" s="160">
        <f>VLOOKUP($A23,'ADR Raw Data'!$B$6:$BE$49,'ADR Raw Data'!K$1,FALSE)</f>
        <v>88.697879106992403</v>
      </c>
      <c r="R23" s="161">
        <f>VLOOKUP($A23,'ADR Raw Data'!$B$6:$BE$49,'ADR Raw Data'!L$1,FALSE)</f>
        <v>88.924112311572102</v>
      </c>
      <c r="S23" s="160">
        <f>VLOOKUP($A23,'ADR Raw Data'!$B$6:$BE$49,'ADR Raw Data'!N$1,FALSE)</f>
        <v>105.750497668178</v>
      </c>
      <c r="T23" s="160">
        <f>VLOOKUP($A23,'ADR Raw Data'!$B$6:$BE$49,'ADR Raw Data'!O$1,FALSE)</f>
        <v>115.79197200068801</v>
      </c>
      <c r="U23" s="161">
        <f>VLOOKUP($A23,'ADR Raw Data'!$B$6:$BE$49,'ADR Raw Data'!P$1,FALSE)</f>
        <v>111.04077202103799</v>
      </c>
      <c r="V23" s="162">
        <f>VLOOKUP($A23,'ADR Raw Data'!$B$6:$BE$49,'ADR Raw Data'!R$1,FALSE)</f>
        <v>96.036616797900194</v>
      </c>
      <c r="X23" s="159">
        <f>VLOOKUP($A23,'RevPAR Raw Data'!$B$6:$BE$49,'RevPAR Raw Data'!G$1,FALSE)</f>
        <v>48.458553546592398</v>
      </c>
      <c r="Y23" s="160">
        <f>VLOOKUP($A23,'RevPAR Raw Data'!$B$6:$BE$49,'RevPAR Raw Data'!H$1,FALSE)</f>
        <v>55.5105635066624</v>
      </c>
      <c r="Z23" s="160">
        <f>VLOOKUP($A23,'RevPAR Raw Data'!$B$6:$BE$49,'RevPAR Raw Data'!I$1,FALSE)</f>
        <v>58.204218672887897</v>
      </c>
      <c r="AA23" s="160">
        <f>VLOOKUP($A23,'RevPAR Raw Data'!$B$6:$BE$49,'RevPAR Raw Data'!J$1,FALSE)</f>
        <v>59.569378617255097</v>
      </c>
      <c r="AB23" s="160">
        <f>VLOOKUP($A23,'RevPAR Raw Data'!$B$6:$BE$49,'RevPAR Raw Data'!K$1,FALSE)</f>
        <v>56.683233433532202</v>
      </c>
      <c r="AC23" s="161">
        <f>VLOOKUP($A23,'RevPAR Raw Data'!$B$6:$BE$49,'RevPAR Raw Data'!L$1,FALSE)</f>
        <v>55.685189555386003</v>
      </c>
      <c r="AD23" s="160">
        <f>VLOOKUP($A23,'RevPAR Raw Data'!$B$6:$BE$49,'RevPAR Raw Data'!N$1,FALSE)</f>
        <v>74.265895284669497</v>
      </c>
      <c r="AE23" s="160">
        <f>VLOOKUP($A23,'RevPAR Raw Data'!$B$6:$BE$49,'RevPAR Raw Data'!O$1,FALSE)</f>
        <v>90.544137466911906</v>
      </c>
      <c r="AF23" s="161">
        <f>VLOOKUP($A23,'RevPAR Raw Data'!$B$6:$BE$49,'RevPAR Raw Data'!P$1,FALSE)</f>
        <v>82.405016375790694</v>
      </c>
      <c r="AG23" s="162">
        <f>VLOOKUP($A23,'RevPAR Raw Data'!$B$6:$BE$49,'RevPAR Raw Data'!R$1,FALSE)</f>
        <v>63.319425789787402</v>
      </c>
    </row>
    <row r="24" spans="1:33" x14ac:dyDescent="0.2">
      <c r="A24" s="139" t="s">
        <v>14</v>
      </c>
      <c r="B24" s="127">
        <f>(VLOOKUP($A23,'Occupancy Raw Data'!$B$8:$BE$51,'Occupancy Raw Data'!T$3,FALSE))/100</f>
        <v>3.4043297467374597E-2</v>
      </c>
      <c r="C24" s="128">
        <f>(VLOOKUP($A23,'Occupancy Raw Data'!$B$8:$BE$51,'Occupancy Raw Data'!U$3,FALSE))/100</f>
        <v>1.67214292857663E-3</v>
      </c>
      <c r="D24" s="128">
        <f>(VLOOKUP($A23,'Occupancy Raw Data'!$B$8:$BE$51,'Occupancy Raw Data'!V$3,FALSE))/100</f>
        <v>-2.4159582460909702E-2</v>
      </c>
      <c r="E24" s="128">
        <f>(VLOOKUP($A23,'Occupancy Raw Data'!$B$8:$BE$51,'Occupancy Raw Data'!W$3,FALSE))/100</f>
        <v>-1.3373671916098799E-2</v>
      </c>
      <c r="F24" s="128">
        <f>(VLOOKUP($A23,'Occupancy Raw Data'!$B$8:$BE$51,'Occupancy Raw Data'!X$3,FALSE))/100</f>
        <v>2.6341550187301398E-2</v>
      </c>
      <c r="G24" s="128">
        <f>(VLOOKUP($A23,'Occupancy Raw Data'!$B$8:$BE$51,'Occupancy Raw Data'!Y$3,FALSE))/100</f>
        <v>3.5889744618995099E-3</v>
      </c>
      <c r="H24" s="129">
        <f>(VLOOKUP($A23,'Occupancy Raw Data'!$B$8:$BE$51,'Occupancy Raw Data'!AA$3,FALSE))/100</f>
        <v>2.7028119789319002E-2</v>
      </c>
      <c r="I24" s="129">
        <f>(VLOOKUP($A23,'Occupancy Raw Data'!$B$8:$BE$51,'Occupancy Raw Data'!AB$3,FALSE))/100</f>
        <v>1.81152638754211E-2</v>
      </c>
      <c r="J24" s="128">
        <f>(VLOOKUP($A23,'Occupancy Raw Data'!$B$8:$BE$51,'Occupancy Raw Data'!AC$3,FALSE))/100</f>
        <v>2.23130885897511E-2</v>
      </c>
      <c r="K24" s="130">
        <f>(VLOOKUP($A23,'Occupancy Raw Data'!$B$8:$BE$51,'Occupancy Raw Data'!AE$3,FALSE))/100</f>
        <v>9.535206397635089E-3</v>
      </c>
      <c r="M24" s="127">
        <f>(VLOOKUP($A23,'ADR Raw Data'!$B$6:$BE$49,'ADR Raw Data'!T$1,FALSE))/100</f>
        <v>8.9837507418009492E-3</v>
      </c>
      <c r="N24" s="128">
        <f>(VLOOKUP($A23,'ADR Raw Data'!$B$6:$BE$49,'ADR Raw Data'!U$1,FALSE))/100</f>
        <v>-1.2323199832821099E-2</v>
      </c>
      <c r="O24" s="128">
        <f>(VLOOKUP($A23,'ADR Raw Data'!$B$6:$BE$49,'ADR Raw Data'!V$1,FALSE))/100</f>
        <v>-1.4655183045793599E-3</v>
      </c>
      <c r="P24" s="128">
        <f>(VLOOKUP($A23,'ADR Raw Data'!$B$6:$BE$49,'ADR Raw Data'!W$1,FALSE))/100</f>
        <v>6.3822152635149695E-3</v>
      </c>
      <c r="Q24" s="128">
        <f>(VLOOKUP($A23,'ADR Raw Data'!$B$6:$BE$49,'ADR Raw Data'!X$1,FALSE))/100</f>
        <v>-2.3155352250140801E-4</v>
      </c>
      <c r="R24" s="128">
        <f>(VLOOKUP($A23,'ADR Raw Data'!$B$6:$BE$49,'ADR Raw Data'!Y$1,FALSE))/100</f>
        <v>-3.3486287046657903E-4</v>
      </c>
      <c r="S24" s="129">
        <f>(VLOOKUP($A23,'ADR Raw Data'!$B$6:$BE$49,'ADR Raw Data'!AA$1,FALSE))/100</f>
        <v>-8.1086214750162797E-3</v>
      </c>
      <c r="T24" s="129">
        <f>(VLOOKUP($A23,'ADR Raw Data'!$B$6:$BE$49,'ADR Raw Data'!AB$1,FALSE))/100</f>
        <v>1.56253989920834E-2</v>
      </c>
      <c r="U24" s="128">
        <f>(VLOOKUP($A23,'ADR Raw Data'!$B$6:$BE$49,'ADR Raw Data'!AC$1,FALSE))/100</f>
        <v>4.6453541227810804E-3</v>
      </c>
      <c r="V24" s="130">
        <f>(VLOOKUP($A23,'ADR Raw Data'!$B$6:$BE$49,'ADR Raw Data'!AE$1,FALSE))/100</f>
        <v>2.41766604002412E-3</v>
      </c>
      <c r="X24" s="127">
        <f>(VLOOKUP($A23,'RevPAR Raw Data'!$B$6:$BE$49,'RevPAR Raw Data'!T$1,FALSE))/100</f>
        <v>4.3332884708051404E-2</v>
      </c>
      <c r="Y24" s="128">
        <f>(VLOOKUP($A23,'RevPAR Raw Data'!$B$6:$BE$49,'RevPAR Raw Data'!U$1,FALSE))/100</f>
        <v>-1.06716630557023E-2</v>
      </c>
      <c r="Z24" s="128">
        <f>(VLOOKUP($A23,'RevPAR Raw Data'!$B$6:$BE$49,'RevPAR Raw Data'!V$1,FALSE))/100</f>
        <v>-2.5589694455161599E-2</v>
      </c>
      <c r="AA24" s="128">
        <f>(VLOOKUP($A23,'RevPAR Raw Data'!$B$6:$BE$49,'RevPAR Raw Data'!W$1,FALSE))/100</f>
        <v>-7.0768103056159902E-3</v>
      </c>
      <c r="AB24" s="128">
        <f>(VLOOKUP($A23,'RevPAR Raw Data'!$B$6:$BE$49,'RevPAR Raw Data'!X$1,FALSE))/100</f>
        <v>2.6103897186066E-2</v>
      </c>
      <c r="AC24" s="128">
        <f>(VLOOKUP($A23,'RevPAR Raw Data'!$B$6:$BE$49,'RevPAR Raw Data'!Y$1,FALSE))/100</f>
        <v>3.2529097771425903E-3</v>
      </c>
      <c r="AD24" s="129">
        <f>(VLOOKUP($A23,'RevPAR Raw Data'!$B$6:$BE$49,'RevPAR Raw Data'!AA$1,FALSE))/100</f>
        <v>1.87003375217497E-2</v>
      </c>
      <c r="AE24" s="129">
        <f>(VLOOKUP($A23,'RevPAR Raw Data'!$B$6:$BE$49,'RevPAR Raw Data'!AB$1,FALSE))/100</f>
        <v>3.4023721093404902E-2</v>
      </c>
      <c r="AF24" s="128">
        <f>(VLOOKUP($A23,'RevPAR Raw Data'!$B$6:$BE$49,'RevPAR Raw Data'!AC$1,FALSE))/100</f>
        <v>2.70620949106046E-2</v>
      </c>
      <c r="AG24" s="130">
        <f>(VLOOKUP($A23,'RevPAR Raw Data'!$B$6:$BE$49,'RevPAR Raw Data'!AE$1,FALSE))/100</f>
        <v>1.1975925382351401E-2</v>
      </c>
    </row>
    <row r="25" spans="1:33" x14ac:dyDescent="0.2">
      <c r="A25" s="177"/>
      <c r="B25" s="155"/>
      <c r="C25" s="156"/>
      <c r="D25" s="156"/>
      <c r="E25" s="156"/>
      <c r="F25" s="156"/>
      <c r="G25" s="157"/>
      <c r="H25" s="137"/>
      <c r="I25" s="137"/>
      <c r="J25" s="157"/>
      <c r="K25" s="158"/>
      <c r="M25" s="159"/>
      <c r="N25" s="160"/>
      <c r="O25" s="160"/>
      <c r="P25" s="160"/>
      <c r="Q25" s="160"/>
      <c r="R25" s="161"/>
      <c r="S25" s="160"/>
      <c r="T25" s="160"/>
      <c r="U25" s="161"/>
      <c r="V25" s="162"/>
      <c r="X25" s="159"/>
      <c r="Y25" s="160"/>
      <c r="Z25" s="160"/>
      <c r="AA25" s="160"/>
      <c r="AB25" s="160"/>
      <c r="AC25" s="161"/>
      <c r="AD25" s="160"/>
      <c r="AE25" s="160"/>
      <c r="AF25" s="161"/>
      <c r="AG25" s="162"/>
    </row>
    <row r="26" spans="1:33" x14ac:dyDescent="0.2">
      <c r="A26" s="154" t="s">
        <v>22</v>
      </c>
      <c r="B26" s="131">
        <f>(VLOOKUP($A26,'Occupancy Raw Data'!$B$8:$BE$51,'Occupancy Raw Data'!G$3,FALSE))/100</f>
        <v>0.51380005257162797</v>
      </c>
      <c r="C26" s="137">
        <f>(VLOOKUP($A26,'Occupancy Raw Data'!$B$8:$BE$51,'Occupancy Raw Data'!H$3,FALSE))/100</f>
        <v>0.53818744706329003</v>
      </c>
      <c r="D26" s="137">
        <f>(VLOOKUP($A26,'Occupancy Raw Data'!$B$8:$BE$51,'Occupancy Raw Data'!I$3,FALSE))/100</f>
        <v>0.54601477846899693</v>
      </c>
      <c r="E26" s="137">
        <f>(VLOOKUP($A26,'Occupancy Raw Data'!$B$8:$BE$51,'Occupancy Raw Data'!J$3,FALSE))/100</f>
        <v>0.55793101434037196</v>
      </c>
      <c r="F26" s="137">
        <f>(VLOOKUP($A26,'Occupancy Raw Data'!$B$8:$BE$51,'Occupancy Raw Data'!K$3,FALSE))/100</f>
        <v>0.56318817722480197</v>
      </c>
      <c r="G26" s="138">
        <f>(VLOOKUP($A26,'Occupancy Raw Data'!$B$8:$BE$51,'Occupancy Raw Data'!L$3,FALSE))/100</f>
        <v>0.54382429393381804</v>
      </c>
      <c r="H26" s="137">
        <f>(VLOOKUP($A26,'Occupancy Raw Data'!$B$8:$BE$51,'Occupancy Raw Data'!N$3,FALSE))/100</f>
        <v>0.64306784660766891</v>
      </c>
      <c r="I26" s="137">
        <f>(VLOOKUP($A26,'Occupancy Raw Data'!$B$8:$BE$51,'Occupancy Raw Data'!O$3,FALSE))/100</f>
        <v>0.71582113963608707</v>
      </c>
      <c r="J26" s="138">
        <f>(VLOOKUP($A26,'Occupancy Raw Data'!$B$8:$BE$51,'Occupancy Raw Data'!P$3,FALSE))/100</f>
        <v>0.67944449312187805</v>
      </c>
      <c r="K26" s="132">
        <f>(VLOOKUP($A26,'Occupancy Raw Data'!$B$8:$BE$51,'Occupancy Raw Data'!R$3,FALSE))/100</f>
        <v>0.58257292227326307</v>
      </c>
      <c r="M26" s="159">
        <f>VLOOKUP($A26,'ADR Raw Data'!$B$6:$BE$49,'ADR Raw Data'!G$1,FALSE)</f>
        <v>64.255837329467894</v>
      </c>
      <c r="N26" s="160">
        <f>VLOOKUP($A26,'ADR Raw Data'!$B$6:$BE$49,'ADR Raw Data'!H$1,FALSE)</f>
        <v>63.636581592228701</v>
      </c>
      <c r="O26" s="160">
        <f>VLOOKUP($A26,'ADR Raw Data'!$B$6:$BE$49,'ADR Raw Data'!I$1,FALSE)</f>
        <v>64.0566486333244</v>
      </c>
      <c r="P26" s="160">
        <f>VLOOKUP($A26,'ADR Raw Data'!$B$6:$BE$49,'ADR Raw Data'!J$1,FALSE)</f>
        <v>64.801763586871104</v>
      </c>
      <c r="Q26" s="160">
        <f>VLOOKUP($A26,'ADR Raw Data'!$B$6:$BE$49,'ADR Raw Data'!K$1,FALSE)</f>
        <v>65.515595809780606</v>
      </c>
      <c r="R26" s="161">
        <f>VLOOKUP($A26,'ADR Raw Data'!$B$6:$BE$49,'ADR Raw Data'!L$1,FALSE)</f>
        <v>64.466212129967701</v>
      </c>
      <c r="S26" s="160">
        <f>VLOOKUP($A26,'ADR Raw Data'!$B$6:$BE$49,'ADR Raw Data'!N$1,FALSE)</f>
        <v>78.982571782178198</v>
      </c>
      <c r="T26" s="160">
        <f>VLOOKUP($A26,'ADR Raw Data'!$B$6:$BE$49,'ADR Raw Data'!O$1,FALSE)</f>
        <v>87.364318450365104</v>
      </c>
      <c r="U26" s="161">
        <f>VLOOKUP($A26,'ADR Raw Data'!$B$6:$BE$49,'ADR Raw Data'!P$1,FALSE)</f>
        <v>83.397819468265695</v>
      </c>
      <c r="V26" s="162">
        <f>VLOOKUP($A26,'ADR Raw Data'!$B$6:$BE$49,'ADR Raw Data'!R$1,FALSE)</f>
        <v>70.774668908592105</v>
      </c>
      <c r="X26" s="159">
        <f>VLOOKUP($A26,'RevPAR Raw Data'!$B$6:$BE$49,'RevPAR Raw Data'!G$1,FALSE)</f>
        <v>33.014652597914598</v>
      </c>
      <c r="Y26" s="160">
        <f>VLOOKUP($A26,'RevPAR Raw Data'!$B$6:$BE$49,'RevPAR Raw Data'!H$1,FALSE)</f>
        <v>34.248409386956297</v>
      </c>
      <c r="Z26" s="160">
        <f>VLOOKUP($A26,'RevPAR Raw Data'!$B$6:$BE$49,'RevPAR Raw Data'!I$1,FALSE)</f>
        <v>34.975876812990997</v>
      </c>
      <c r="AA26" s="160">
        <f>VLOOKUP($A26,'RevPAR Raw Data'!$B$6:$BE$49,'RevPAR Raw Data'!J$1,FALSE)</f>
        <v>36.154913689068003</v>
      </c>
      <c r="AB26" s="160">
        <f>VLOOKUP($A26,'RevPAR Raw Data'!$B$6:$BE$49,'RevPAR Raw Data'!K$1,FALSE)</f>
        <v>36.897608983907197</v>
      </c>
      <c r="AC26" s="161">
        <f>VLOOKUP($A26,'RevPAR Raw Data'!$B$6:$BE$49,'RevPAR Raw Data'!L$1,FALSE)</f>
        <v>35.058292294167401</v>
      </c>
      <c r="AD26" s="160">
        <f>VLOOKUP($A26,'RevPAR Raw Data'!$B$6:$BE$49,'RevPAR Raw Data'!N$1,FALSE)</f>
        <v>50.791152355500998</v>
      </c>
      <c r="AE26" s="160">
        <f>VLOOKUP($A26,'RevPAR Raw Data'!$B$6:$BE$49,'RevPAR Raw Data'!O$1,FALSE)</f>
        <v>62.537225996670401</v>
      </c>
      <c r="AF26" s="161">
        <f>VLOOKUP($A26,'RevPAR Raw Data'!$B$6:$BE$49,'RevPAR Raw Data'!P$1,FALSE)</f>
        <v>56.664189176085699</v>
      </c>
      <c r="AG26" s="162">
        <f>VLOOKUP($A26,'RevPAR Raw Data'!$B$6:$BE$49,'RevPAR Raw Data'!R$1,FALSE)</f>
        <v>41.2314056890012</v>
      </c>
    </row>
    <row r="27" spans="1:33" x14ac:dyDescent="0.2">
      <c r="A27" s="139" t="s">
        <v>14</v>
      </c>
      <c r="B27" s="127">
        <f>(VLOOKUP($A26,'Occupancy Raw Data'!$B$8:$BE$51,'Occupancy Raw Data'!T$3,FALSE))/100</f>
        <v>4.9716416852242401E-2</v>
      </c>
      <c r="C27" s="128">
        <f>(VLOOKUP($A26,'Occupancy Raw Data'!$B$8:$BE$51,'Occupancy Raw Data'!U$3,FALSE))/100</f>
        <v>2.9436811611722302E-2</v>
      </c>
      <c r="D27" s="128">
        <f>(VLOOKUP($A26,'Occupancy Raw Data'!$B$8:$BE$51,'Occupancy Raw Data'!V$3,FALSE))/100</f>
        <v>3.7431093915116002E-2</v>
      </c>
      <c r="E27" s="128">
        <f>(VLOOKUP($A26,'Occupancy Raw Data'!$B$8:$BE$51,'Occupancy Raw Data'!W$3,FALSE))/100</f>
        <v>3.7053105086509101E-2</v>
      </c>
      <c r="F27" s="128">
        <f>(VLOOKUP($A26,'Occupancy Raw Data'!$B$8:$BE$51,'Occupancy Raw Data'!X$3,FALSE))/100</f>
        <v>4.0027281661621998E-2</v>
      </c>
      <c r="G27" s="128">
        <f>(VLOOKUP($A26,'Occupancy Raw Data'!$B$8:$BE$51,'Occupancy Raw Data'!Y$3,FALSE))/100</f>
        <v>3.8590856942237101E-2</v>
      </c>
      <c r="H27" s="129">
        <f>(VLOOKUP($A26,'Occupancy Raw Data'!$B$8:$BE$51,'Occupancy Raw Data'!AA$3,FALSE))/100</f>
        <v>2.9333317965230199E-2</v>
      </c>
      <c r="I27" s="129">
        <f>(VLOOKUP($A26,'Occupancy Raw Data'!$B$8:$BE$51,'Occupancy Raw Data'!AB$3,FALSE))/100</f>
        <v>7.8609343705976602E-3</v>
      </c>
      <c r="J27" s="128">
        <f>(VLOOKUP($A26,'Occupancy Raw Data'!$B$8:$BE$51,'Occupancy Raw Data'!AC$3,FALSE))/100</f>
        <v>1.7909549950671001E-2</v>
      </c>
      <c r="K27" s="130">
        <f>(VLOOKUP($A26,'Occupancy Raw Data'!$B$8:$BE$51,'Occupancy Raw Data'!AE$3,FALSE))/100</f>
        <v>3.1606626516529596E-2</v>
      </c>
      <c r="M27" s="127">
        <f>(VLOOKUP($A26,'ADR Raw Data'!$B$6:$BE$49,'ADR Raw Data'!T$1,FALSE))/100</f>
        <v>-2.4922954206654004E-2</v>
      </c>
      <c r="N27" s="128">
        <f>(VLOOKUP($A26,'ADR Raw Data'!$B$6:$BE$49,'ADR Raw Data'!U$1,FALSE))/100</f>
        <v>-3.7276717429562095E-2</v>
      </c>
      <c r="O27" s="128">
        <f>(VLOOKUP($A26,'ADR Raw Data'!$B$6:$BE$49,'ADR Raw Data'!V$1,FALSE))/100</f>
        <v>-3.0801916971046103E-2</v>
      </c>
      <c r="P27" s="128">
        <f>(VLOOKUP($A26,'ADR Raw Data'!$B$6:$BE$49,'ADR Raw Data'!W$1,FALSE))/100</f>
        <v>-1.64542765344773E-2</v>
      </c>
      <c r="Q27" s="128">
        <f>(VLOOKUP($A26,'ADR Raw Data'!$B$6:$BE$49,'ADR Raw Data'!X$1,FALSE))/100</f>
        <v>-1.7294970355260599E-2</v>
      </c>
      <c r="R27" s="128">
        <f>(VLOOKUP($A26,'ADR Raw Data'!$B$6:$BE$49,'ADR Raw Data'!Y$1,FALSE))/100</f>
        <v>-2.5225394113932299E-2</v>
      </c>
      <c r="S27" s="129">
        <f>(VLOOKUP($A26,'ADR Raw Data'!$B$6:$BE$49,'ADR Raw Data'!AA$1,FALSE))/100</f>
        <v>-4.2929005735693797E-2</v>
      </c>
      <c r="T27" s="129">
        <f>(VLOOKUP($A26,'ADR Raw Data'!$B$6:$BE$49,'ADR Raw Data'!AB$1,FALSE))/100</f>
        <v>-3.14380880316096E-2</v>
      </c>
      <c r="U27" s="128">
        <f>(VLOOKUP($A26,'ADR Raw Data'!$B$6:$BE$49,'ADR Raw Data'!AC$1,FALSE))/100</f>
        <v>-3.7070348034352198E-2</v>
      </c>
      <c r="V27" s="130">
        <f>(VLOOKUP($A26,'ADR Raw Data'!$B$6:$BE$49,'ADR Raw Data'!AE$1,FALSE))/100</f>
        <v>-3.1130113306479901E-2</v>
      </c>
      <c r="X27" s="127">
        <f>(VLOOKUP($A26,'RevPAR Raw Data'!$B$6:$BE$49,'RevPAR Raw Data'!T$1,FALSE))/100</f>
        <v>2.3554382665061002E-2</v>
      </c>
      <c r="Y27" s="128">
        <f>(VLOOKUP($A26,'RevPAR Raw Data'!$B$6:$BE$49,'RevPAR Raw Data'!U$1,FALSE))/100</f>
        <v>-8.9372135263172097E-3</v>
      </c>
      <c r="Z27" s="128">
        <f>(VLOOKUP($A26,'RevPAR Raw Data'!$B$6:$BE$49,'RevPAR Raw Data'!V$1,FALSE))/100</f>
        <v>5.4762274971610504E-3</v>
      </c>
      <c r="AA27" s="128">
        <f>(VLOOKUP($A26,'RevPAR Raw Data'!$B$6:$BE$49,'RevPAR Raw Data'!W$1,FALSE))/100</f>
        <v>1.99891465144773E-2</v>
      </c>
      <c r="AB27" s="128">
        <f>(VLOOKUP($A26,'RevPAR Raw Data'!$B$6:$BE$49,'RevPAR Raw Data'!X$1,FALSE))/100</f>
        <v>2.2040040656622E-2</v>
      </c>
      <c r="AC27" s="128">
        <f>(VLOOKUP($A26,'RevPAR Raw Data'!$B$6:$BE$49,'RevPAR Raw Data'!Y$1,FALSE))/100</f>
        <v>1.2391993252742399E-2</v>
      </c>
      <c r="AD27" s="129">
        <f>(VLOOKUP($A26,'RevPAR Raw Data'!$B$6:$BE$49,'RevPAR Raw Data'!AA$1,FALSE))/100</f>
        <v>-1.4854937945639902E-2</v>
      </c>
      <c r="AE27" s="129">
        <f>(VLOOKUP($A26,'RevPAR Raw Data'!$B$6:$BE$49,'RevPAR Raw Data'!AB$1,FALSE))/100</f>
        <v>-2.3824286407765502E-2</v>
      </c>
      <c r="AF27" s="128">
        <f>(VLOOKUP($A26,'RevPAR Raw Data'!$B$6:$BE$49,'RevPAR Raw Data'!AC$1,FALSE))/100</f>
        <v>-1.9824711333491101E-2</v>
      </c>
      <c r="AG27" s="130">
        <f>(VLOOKUP($A26,'RevPAR Raw Data'!$B$6:$BE$49,'RevPAR Raw Data'!AE$1,FALSE))/100</f>
        <v>-5.0740465464551503E-4</v>
      </c>
    </row>
    <row r="28" spans="1:33" x14ac:dyDescent="0.2">
      <c r="A28" s="192" t="s">
        <v>23</v>
      </c>
      <c r="B28" s="168"/>
      <c r="C28" s="169"/>
      <c r="D28" s="169"/>
      <c r="E28" s="169"/>
      <c r="F28" s="169"/>
      <c r="G28" s="170"/>
      <c r="H28" s="169"/>
      <c r="I28" s="169"/>
      <c r="J28" s="170"/>
      <c r="K28" s="171"/>
      <c r="M28" s="168"/>
      <c r="N28" s="169"/>
      <c r="O28" s="169"/>
      <c r="P28" s="169"/>
      <c r="Q28" s="169"/>
      <c r="R28" s="170"/>
      <c r="S28" s="169"/>
      <c r="T28" s="169"/>
      <c r="U28" s="170"/>
      <c r="V28" s="171"/>
      <c r="X28" s="168"/>
      <c r="Y28" s="169"/>
      <c r="Z28" s="169"/>
      <c r="AA28" s="169"/>
      <c r="AB28" s="169"/>
      <c r="AC28" s="170"/>
      <c r="AD28" s="169"/>
      <c r="AE28" s="169"/>
      <c r="AF28" s="170"/>
      <c r="AG28" s="171"/>
    </row>
    <row r="29" spans="1:33" x14ac:dyDescent="0.2">
      <c r="A29" s="154" t="s">
        <v>24</v>
      </c>
      <c r="B29" s="155">
        <f>(VLOOKUP($A29,'Occupancy Raw Data'!$B$8:$BE$45,'Occupancy Raw Data'!G$3,FALSE))/100</f>
        <v>0.52963647939847802</v>
      </c>
      <c r="C29" s="156">
        <f>(VLOOKUP($A29,'Occupancy Raw Data'!$B$8:$BE$45,'Occupancy Raw Data'!H$3,FALSE))/100</f>
        <v>0.6523360519055269</v>
      </c>
      <c r="D29" s="156">
        <f>(VLOOKUP($A29,'Occupancy Raw Data'!$B$8:$BE$45,'Occupancy Raw Data'!I$3,FALSE))/100</f>
        <v>0.70236182275717696</v>
      </c>
      <c r="E29" s="156">
        <f>(VLOOKUP($A29,'Occupancy Raw Data'!$B$8:$BE$45,'Occupancy Raw Data'!J$3,FALSE))/100</f>
        <v>0.67186126186217099</v>
      </c>
      <c r="F29" s="156">
        <f>(VLOOKUP($A29,'Occupancy Raw Data'!$B$8:$BE$45,'Occupancy Raw Data'!K$3,FALSE))/100</f>
        <v>0.59178970985052903</v>
      </c>
      <c r="G29" s="157">
        <f>(VLOOKUP($A29,'Occupancy Raw Data'!$B$8:$BE$45,'Occupancy Raw Data'!L$3,FALSE))/100</f>
        <v>0.62959706515477598</v>
      </c>
      <c r="H29" s="137">
        <f>(VLOOKUP($A29,'Occupancy Raw Data'!$B$8:$BE$45,'Occupancy Raw Data'!N$3,FALSE))/100</f>
        <v>0.732771427705181</v>
      </c>
      <c r="I29" s="137">
        <f>(VLOOKUP($A29,'Occupancy Raw Data'!$B$8:$BE$45,'Occupancy Raw Data'!O$3,FALSE))/100</f>
        <v>0.84683018524694509</v>
      </c>
      <c r="J29" s="157">
        <f>(VLOOKUP($A29,'Occupancy Raw Data'!$B$8:$BE$45,'Occupancy Raw Data'!P$3,FALSE))/100</f>
        <v>0.78980080647606299</v>
      </c>
      <c r="K29" s="158">
        <f>(VLOOKUP($A29,'Occupancy Raw Data'!$B$8:$BE$45,'Occupancy Raw Data'!R$3,FALSE))/100</f>
        <v>0.67536956267514403</v>
      </c>
      <c r="M29" s="159">
        <f>VLOOKUP($A29,'ADR Raw Data'!$B$6:$BE$43,'ADR Raw Data'!G$1,FALSE)</f>
        <v>132.85699982826699</v>
      </c>
      <c r="N29" s="160">
        <f>VLOOKUP($A29,'ADR Raw Data'!$B$6:$BE$43,'ADR Raw Data'!H$1,FALSE)</f>
        <v>117.763487172336</v>
      </c>
      <c r="O29" s="160">
        <f>VLOOKUP($A29,'ADR Raw Data'!$B$6:$BE$43,'ADR Raw Data'!I$1,FALSE)</f>
        <v>122.48462056462</v>
      </c>
      <c r="P29" s="160">
        <f>VLOOKUP($A29,'ADR Raw Data'!$B$6:$BE$43,'ADR Raw Data'!J$1,FALSE)</f>
        <v>118.954416516245</v>
      </c>
      <c r="Q29" s="160">
        <f>VLOOKUP($A29,'ADR Raw Data'!$B$6:$BE$43,'ADR Raw Data'!K$1,FALSE)</f>
        <v>113.316540294072</v>
      </c>
      <c r="R29" s="161">
        <f>VLOOKUP($A29,'ADR Raw Data'!$B$6:$BE$43,'ADR Raw Data'!L$1,FALSE)</f>
        <v>120.774460753154</v>
      </c>
      <c r="S29" s="160">
        <f>VLOOKUP($A29,'ADR Raw Data'!$B$6:$BE$43,'ADR Raw Data'!N$1,FALSE)</f>
        <v>147.260912739459</v>
      </c>
      <c r="T29" s="160">
        <f>VLOOKUP($A29,'ADR Raw Data'!$B$6:$BE$43,'ADR Raw Data'!O$1,FALSE)</f>
        <v>157.79451827718299</v>
      </c>
      <c r="U29" s="161">
        <f>VLOOKUP($A29,'ADR Raw Data'!$B$6:$BE$43,'ADR Raw Data'!P$1,FALSE)</f>
        <v>152.90801708253301</v>
      </c>
      <c r="V29" s="162">
        <f>VLOOKUP($A29,'ADR Raw Data'!$B$6:$BE$43,'ADR Raw Data'!R$1,FALSE)</f>
        <v>131.51106233566301</v>
      </c>
      <c r="X29" s="159">
        <f>VLOOKUP($A29,'RevPAR Raw Data'!$B$6:$BE$43,'RevPAR Raw Data'!G$1,FALSE)</f>
        <v>70.365913652487606</v>
      </c>
      <c r="Y29" s="160">
        <f>VLOOKUP($A29,'RevPAR Raw Data'!$B$6:$BE$43,'RevPAR Raw Data'!H$1,FALSE)</f>
        <v>76.8213682806294</v>
      </c>
      <c r="Z29" s="160">
        <f>VLOOKUP($A29,'RevPAR Raw Data'!$B$6:$BE$43,'RevPAR Raw Data'!I$1,FALSE)</f>
        <v>86.028521359488195</v>
      </c>
      <c r="AA29" s="160">
        <f>VLOOKUP($A29,'RevPAR Raw Data'!$B$6:$BE$43,'RevPAR Raw Data'!J$1,FALSE)</f>
        <v>79.920864384683</v>
      </c>
      <c r="AB29" s="160">
        <f>VLOOKUP($A29,'RevPAR Raw Data'!$B$6:$BE$43,'RevPAR Raw Data'!K$1,FALSE)</f>
        <v>67.059562501894902</v>
      </c>
      <c r="AC29" s="161">
        <f>VLOOKUP($A29,'RevPAR Raw Data'!$B$6:$BE$43,'RevPAR Raw Data'!L$1,FALSE)</f>
        <v>76.039246035836598</v>
      </c>
      <c r="AD29" s="160">
        <f>VLOOKUP($A29,'RevPAR Raw Data'!$B$6:$BE$43,'RevPAR Raw Data'!N$1,FALSE)</f>
        <v>107.908589273261</v>
      </c>
      <c r="AE29" s="160">
        <f>VLOOKUP($A29,'RevPAR Raw Data'!$B$6:$BE$43,'RevPAR Raw Data'!O$1,FALSE)</f>
        <v>133.62516114361901</v>
      </c>
      <c r="AF29" s="161">
        <f>VLOOKUP($A29,'RevPAR Raw Data'!$B$6:$BE$43,'RevPAR Raw Data'!P$1,FALSE)</f>
        <v>120.76687520844</v>
      </c>
      <c r="AG29" s="162">
        <f>VLOOKUP($A29,'RevPAR Raw Data'!$B$6:$BE$43,'RevPAR Raw Data'!R$1,FALSE)</f>
        <v>88.818568656580595</v>
      </c>
    </row>
    <row r="30" spans="1:33" x14ac:dyDescent="0.2">
      <c r="A30" s="139" t="s">
        <v>14</v>
      </c>
      <c r="B30" s="127">
        <f>(VLOOKUP($A29,'Occupancy Raw Data'!$B$8:$BE$51,'Occupancy Raw Data'!T$3,FALSE))/100</f>
        <v>3.7259047085607497E-2</v>
      </c>
      <c r="C30" s="128">
        <f>(VLOOKUP($A29,'Occupancy Raw Data'!$B$8:$BE$51,'Occupancy Raw Data'!U$3,FALSE))/100</f>
        <v>6.1032932916041907E-2</v>
      </c>
      <c r="D30" s="128">
        <f>(VLOOKUP($A29,'Occupancy Raw Data'!$B$8:$BE$51,'Occupancy Raw Data'!V$3,FALSE))/100</f>
        <v>4.4866133224119899E-2</v>
      </c>
      <c r="E30" s="128">
        <f>(VLOOKUP($A29,'Occupancy Raw Data'!$B$8:$BE$51,'Occupancy Raw Data'!W$3,FALSE))/100</f>
        <v>1.9587636992419E-2</v>
      </c>
      <c r="F30" s="128">
        <f>(VLOOKUP($A29,'Occupancy Raw Data'!$B$8:$BE$51,'Occupancy Raw Data'!X$3,FALSE))/100</f>
        <v>1.32605406740338E-2</v>
      </c>
      <c r="G30" s="128">
        <f>(VLOOKUP($A29,'Occupancy Raw Data'!$B$8:$BE$51,'Occupancy Raw Data'!Y$3,FALSE))/100</f>
        <v>3.5308503836342105E-2</v>
      </c>
      <c r="H30" s="129">
        <f>(VLOOKUP($A29,'Occupancy Raw Data'!$B$8:$BE$51,'Occupancy Raw Data'!AA$3,FALSE))/100</f>
        <v>1.1713719777435601E-2</v>
      </c>
      <c r="I30" s="129">
        <f>(VLOOKUP($A29,'Occupancy Raw Data'!$B$8:$BE$51,'Occupancy Raw Data'!AB$3,FALSE))/100</f>
        <v>2.0708206330345199E-2</v>
      </c>
      <c r="J30" s="128">
        <f>(VLOOKUP($A29,'Occupancy Raw Data'!$B$8:$BE$51,'Occupancy Raw Data'!AC$3,FALSE))/100</f>
        <v>1.6515891703393001E-2</v>
      </c>
      <c r="K30" s="130">
        <f>(VLOOKUP($A29,'Occupancy Raw Data'!$B$8:$BE$51,'Occupancy Raw Data'!AE$3,FALSE))/100</f>
        <v>2.8952613479704802E-2</v>
      </c>
      <c r="M30" s="127">
        <f>(VLOOKUP($A29,'ADR Raw Data'!$B$6:$BE$49,'ADR Raw Data'!T$1,FALSE))/100</f>
        <v>1.3225212465033E-2</v>
      </c>
      <c r="N30" s="128">
        <f>(VLOOKUP($A29,'ADR Raw Data'!$B$6:$BE$49,'ADR Raw Data'!U$1,FALSE))/100</f>
        <v>3.0393558050518799E-2</v>
      </c>
      <c r="O30" s="128">
        <f>(VLOOKUP($A29,'ADR Raw Data'!$B$6:$BE$49,'ADR Raw Data'!V$1,FALSE))/100</f>
        <v>2.6219284695921302E-2</v>
      </c>
      <c r="P30" s="128">
        <f>(VLOOKUP($A29,'ADR Raw Data'!$B$6:$BE$49,'ADR Raw Data'!W$1,FALSE))/100</f>
        <v>1.1684132282689701E-2</v>
      </c>
      <c r="Q30" s="128">
        <f>(VLOOKUP($A29,'ADR Raw Data'!$B$6:$BE$49,'ADR Raw Data'!X$1,FALSE))/100</f>
        <v>-1.6139300468692098E-2</v>
      </c>
      <c r="R30" s="128">
        <f>(VLOOKUP($A29,'ADR Raw Data'!$B$6:$BE$49,'ADR Raw Data'!Y$1,FALSE))/100</f>
        <v>1.3891747550389699E-2</v>
      </c>
      <c r="S30" s="129">
        <f>(VLOOKUP($A29,'ADR Raw Data'!$B$6:$BE$49,'ADR Raw Data'!AA$1,FALSE))/100</f>
        <v>-1.9867921871821802E-2</v>
      </c>
      <c r="T30" s="129">
        <f>(VLOOKUP($A29,'ADR Raw Data'!$B$6:$BE$49,'ADR Raw Data'!AB$1,FALSE))/100</f>
        <v>-1.7483766125865999E-2</v>
      </c>
      <c r="U30" s="128">
        <f>(VLOOKUP($A29,'ADR Raw Data'!$B$6:$BE$49,'ADR Raw Data'!AC$1,FALSE))/100</f>
        <v>-1.8406677745450198E-2</v>
      </c>
      <c r="V30" s="130">
        <f>(VLOOKUP($A29,'ADR Raw Data'!$B$6:$BE$49,'ADR Raw Data'!AE$1,FALSE))/100</f>
        <v>-4.5643559409045701E-5</v>
      </c>
      <c r="X30" s="127">
        <f>(VLOOKUP($A29,'RevPAR Raw Data'!$B$6:$BE$43,'RevPAR Raw Data'!T$1,FALSE))/100</f>
        <v>5.0977018364592404E-2</v>
      </c>
      <c r="Y30" s="128">
        <f>(VLOOKUP($A29,'RevPAR Raw Data'!$B$6:$BE$43,'RevPAR Raw Data'!U$1,FALSE))/100</f>
        <v>9.3281498956137798E-2</v>
      </c>
      <c r="Z30" s="128">
        <f>(VLOOKUP($A29,'RevPAR Raw Data'!$B$6:$BE$43,'RevPAR Raw Data'!V$1,FALSE))/100</f>
        <v>7.2261775840249592E-2</v>
      </c>
      <c r="AA30" s="128">
        <f>(VLOOKUP($A29,'RevPAR Raw Data'!$B$6:$BE$43,'RevPAR Raw Data'!W$1,FALSE))/100</f>
        <v>3.1500633816833601E-2</v>
      </c>
      <c r="AB30" s="128">
        <f>(VLOOKUP($A29,'RevPAR Raw Data'!$B$6:$BE$43,'RevPAR Raw Data'!X$1,FALSE))/100</f>
        <v>-3.0927756449737999E-3</v>
      </c>
      <c r="AC30" s="128">
        <f>(VLOOKUP($A29,'RevPAR Raw Data'!$B$6:$BE$43,'RevPAR Raw Data'!Y$1,FALSE))/100</f>
        <v>4.9690748208408297E-2</v>
      </c>
      <c r="AD30" s="129">
        <f>(VLOOKUP($A29,'RevPAR Raw Data'!$B$6:$BE$43,'RevPAR Raw Data'!AA$1,FALSE))/100</f>
        <v>-8.3869293637527705E-3</v>
      </c>
      <c r="AE30" s="129">
        <f>(VLOOKUP($A29,'RevPAR Raw Data'!$B$6:$BE$43,'RevPAR Raw Data'!AB$1,FALSE))/100</f>
        <v>2.8623827681132702E-3</v>
      </c>
      <c r="AF30" s="128">
        <f>(VLOOKUP($A29,'RevPAR Raw Data'!$B$6:$BE$43,'RevPAR Raw Data'!AC$1,FALSE))/100</f>
        <v>-2.19478873832024E-3</v>
      </c>
      <c r="AG30" s="130">
        <f>(VLOOKUP($A29,'RevPAR Raw Data'!$B$6:$BE$43,'RevPAR Raw Data'!AE$1,FALSE))/100</f>
        <v>2.89056484199623E-2</v>
      </c>
    </row>
    <row r="31" spans="1:33" x14ac:dyDescent="0.2">
      <c r="A31" s="177"/>
      <c r="B31" s="155"/>
      <c r="C31" s="156"/>
      <c r="D31" s="156"/>
      <c r="E31" s="156"/>
      <c r="F31" s="156"/>
      <c r="G31" s="157"/>
      <c r="H31" s="137"/>
      <c r="I31" s="137"/>
      <c r="J31" s="157"/>
      <c r="K31" s="158"/>
      <c r="M31" s="159"/>
      <c r="N31" s="160"/>
      <c r="O31" s="160"/>
      <c r="P31" s="160"/>
      <c r="Q31" s="160"/>
      <c r="R31" s="161"/>
      <c r="S31" s="160"/>
      <c r="T31" s="160"/>
      <c r="U31" s="161"/>
      <c r="V31" s="162"/>
      <c r="X31" s="159"/>
      <c r="Y31" s="160"/>
      <c r="Z31" s="160"/>
      <c r="AA31" s="160"/>
      <c r="AB31" s="160"/>
      <c r="AC31" s="161"/>
      <c r="AD31" s="160"/>
      <c r="AE31" s="160"/>
      <c r="AF31" s="161"/>
      <c r="AG31" s="162"/>
    </row>
    <row r="32" spans="1:33" x14ac:dyDescent="0.2">
      <c r="A32" s="154" t="s">
        <v>25</v>
      </c>
      <c r="B32" s="155">
        <f>(VLOOKUP($A32,'Occupancy Raw Data'!$B$8:$BE$45,'Occupancy Raw Data'!G$3,FALSE))/100</f>
        <v>0.50039093041438598</v>
      </c>
      <c r="C32" s="156">
        <f>(VLOOKUP($A32,'Occupancy Raw Data'!$B$8:$BE$45,'Occupancy Raw Data'!H$3,FALSE))/100</f>
        <v>0.646598905394839</v>
      </c>
      <c r="D32" s="156">
        <f>(VLOOKUP($A32,'Occupancy Raw Data'!$B$8:$BE$45,'Occupancy Raw Data'!I$3,FALSE))/100</f>
        <v>0.65129007036747399</v>
      </c>
      <c r="E32" s="156">
        <f>(VLOOKUP($A32,'Occupancy Raw Data'!$B$8:$BE$45,'Occupancy Raw Data'!J$3,FALSE))/100</f>
        <v>0.65519937451133603</v>
      </c>
      <c r="F32" s="156">
        <f>(VLOOKUP($A32,'Occupancy Raw Data'!$B$8:$BE$45,'Occupancy Raw Data'!K$3,FALSE))/100</f>
        <v>0.58717748240813106</v>
      </c>
      <c r="G32" s="157">
        <f>(VLOOKUP($A32,'Occupancy Raw Data'!$B$8:$BE$45,'Occupancy Raw Data'!L$3,FALSE))/100</f>
        <v>0.60813135261923301</v>
      </c>
      <c r="H32" s="137">
        <f>(VLOOKUP($A32,'Occupancy Raw Data'!$B$8:$BE$45,'Occupancy Raw Data'!N$3,FALSE))/100</f>
        <v>0.71540265832681693</v>
      </c>
      <c r="I32" s="137">
        <f>(VLOOKUP($A32,'Occupancy Raw Data'!$B$8:$BE$45,'Occupancy Raw Data'!O$3,FALSE))/100</f>
        <v>0.82877247849882707</v>
      </c>
      <c r="J32" s="157">
        <f>(VLOOKUP($A32,'Occupancy Raw Data'!$B$8:$BE$45,'Occupancy Raw Data'!P$3,FALSE))/100</f>
        <v>0.772087568412822</v>
      </c>
      <c r="K32" s="158">
        <f>(VLOOKUP($A32,'Occupancy Raw Data'!$B$8:$BE$45,'Occupancy Raw Data'!R$3,FALSE))/100</f>
        <v>0.65497598570311599</v>
      </c>
      <c r="M32" s="159">
        <f>VLOOKUP($A32,'ADR Raw Data'!$B$6:$BE$43,'ADR Raw Data'!G$1,FALSE)</f>
        <v>114.34657812499999</v>
      </c>
      <c r="N32" s="160">
        <f>VLOOKUP($A32,'ADR Raw Data'!$B$6:$BE$43,'ADR Raw Data'!H$1,FALSE)</f>
        <v>115.254413542926</v>
      </c>
      <c r="O32" s="160">
        <f>VLOOKUP($A32,'ADR Raw Data'!$B$6:$BE$43,'ADR Raw Data'!I$1,FALSE)</f>
        <v>109.60965186074399</v>
      </c>
      <c r="P32" s="160">
        <f>VLOOKUP($A32,'ADR Raw Data'!$B$6:$BE$43,'ADR Raw Data'!J$1,FALSE)</f>
        <v>110.62128878281599</v>
      </c>
      <c r="Q32" s="160">
        <f>VLOOKUP($A32,'ADR Raw Data'!$B$6:$BE$43,'ADR Raw Data'!K$1,FALSE)</f>
        <v>120.793794940079</v>
      </c>
      <c r="R32" s="161">
        <f>VLOOKUP($A32,'ADR Raw Data'!$B$6:$BE$43,'ADR Raw Data'!L$1,FALSE)</f>
        <v>113.96730007714</v>
      </c>
      <c r="S32" s="160">
        <f>VLOOKUP($A32,'ADR Raw Data'!$B$6:$BE$43,'ADR Raw Data'!N$1,FALSE)</f>
        <v>158.79758469945301</v>
      </c>
      <c r="T32" s="160">
        <f>VLOOKUP($A32,'ADR Raw Data'!$B$6:$BE$43,'ADR Raw Data'!O$1,FALSE)</f>
        <v>160.738981132075</v>
      </c>
      <c r="U32" s="161">
        <f>VLOOKUP($A32,'ADR Raw Data'!$B$6:$BE$43,'ADR Raw Data'!P$1,FALSE)</f>
        <v>159.83954936708801</v>
      </c>
      <c r="V32" s="162">
        <f>VLOOKUP($A32,'ADR Raw Data'!$B$6:$BE$43,'ADR Raw Data'!R$1,FALSE)</f>
        <v>129.41711118690301</v>
      </c>
      <c r="X32" s="159">
        <f>VLOOKUP($A32,'RevPAR Raw Data'!$B$6:$BE$43,'RevPAR Raw Data'!G$1,FALSE)</f>
        <v>57.217990617669997</v>
      </c>
      <c r="Y32" s="160">
        <f>VLOOKUP($A32,'RevPAR Raw Data'!$B$6:$BE$43,'RevPAR Raw Data'!H$1,FALSE)</f>
        <v>74.523377638780204</v>
      </c>
      <c r="Z32" s="160">
        <f>VLOOKUP($A32,'RevPAR Raw Data'!$B$6:$BE$43,'RevPAR Raw Data'!I$1,FALSE)</f>
        <v>71.387677873338504</v>
      </c>
      <c r="AA32" s="160">
        <f>VLOOKUP($A32,'RevPAR Raw Data'!$B$6:$BE$43,'RevPAR Raw Data'!J$1,FALSE)</f>
        <v>72.478999218139094</v>
      </c>
      <c r="AB32" s="160">
        <f>VLOOKUP($A32,'RevPAR Raw Data'!$B$6:$BE$43,'RevPAR Raw Data'!K$1,FALSE)</f>
        <v>70.927396403440099</v>
      </c>
      <c r="AC32" s="161">
        <f>VLOOKUP($A32,'RevPAR Raw Data'!$B$6:$BE$43,'RevPAR Raw Data'!L$1,FALSE)</f>
        <v>69.307088350273602</v>
      </c>
      <c r="AD32" s="160">
        <f>VLOOKUP($A32,'RevPAR Raw Data'!$B$6:$BE$43,'RevPAR Raw Data'!N$1,FALSE)</f>
        <v>113.604214229867</v>
      </c>
      <c r="AE32" s="160">
        <f>VLOOKUP($A32,'RevPAR Raw Data'!$B$6:$BE$43,'RevPAR Raw Data'!O$1,FALSE)</f>
        <v>133.21604378420599</v>
      </c>
      <c r="AF32" s="161">
        <f>VLOOKUP($A32,'RevPAR Raw Data'!$B$6:$BE$43,'RevPAR Raw Data'!P$1,FALSE)</f>
        <v>123.41012900703601</v>
      </c>
      <c r="AG32" s="162">
        <f>VLOOKUP($A32,'RevPAR Raw Data'!$B$6:$BE$43,'RevPAR Raw Data'!R$1,FALSE)</f>
        <v>84.765099966491604</v>
      </c>
    </row>
    <row r="33" spans="1:33" x14ac:dyDescent="0.2">
      <c r="A33" s="139" t="s">
        <v>14</v>
      </c>
      <c r="B33" s="127">
        <f>(VLOOKUP($A32,'Occupancy Raw Data'!$B$8:$BE$51,'Occupancy Raw Data'!T$3,FALSE))/100</f>
        <v>0.15942028985507201</v>
      </c>
      <c r="C33" s="128">
        <f>(VLOOKUP($A32,'Occupancy Raw Data'!$B$8:$BE$51,'Occupancy Raw Data'!U$3,FALSE))/100</f>
        <v>7.5422626788036407E-2</v>
      </c>
      <c r="D33" s="128">
        <f>(VLOOKUP($A32,'Occupancy Raw Data'!$B$8:$BE$51,'Occupancy Raw Data'!V$3,FALSE))/100</f>
        <v>-5.7692307692307605E-2</v>
      </c>
      <c r="E33" s="128">
        <f>(VLOOKUP($A32,'Occupancy Raw Data'!$B$8:$BE$51,'Occupancy Raw Data'!W$3,FALSE))/100</f>
        <v>-6.0538116591928197E-2</v>
      </c>
      <c r="F33" s="128">
        <f>(VLOOKUP($A32,'Occupancy Raw Data'!$B$8:$BE$51,'Occupancy Raw Data'!X$3,FALSE))/100</f>
        <v>9.4086021505376313E-3</v>
      </c>
      <c r="G33" s="128">
        <f>(VLOOKUP($A32,'Occupancy Raw Data'!$B$8:$BE$51,'Occupancy Raw Data'!Y$3,FALSE))/100</f>
        <v>1.24967456391564E-2</v>
      </c>
      <c r="H33" s="129">
        <f>(VLOOKUP($A32,'Occupancy Raw Data'!$B$8:$BE$51,'Occupancy Raw Data'!AA$3,FALSE))/100</f>
        <v>5.0516647531572902E-2</v>
      </c>
      <c r="I33" s="129">
        <f>(VLOOKUP($A32,'Occupancy Raw Data'!$B$8:$BE$51,'Occupancy Raw Data'!AB$3,FALSE))/100</f>
        <v>5.6925996204933507E-3</v>
      </c>
      <c r="J33" s="128">
        <f>(VLOOKUP($A32,'Occupancy Raw Data'!$B$8:$BE$51,'Occupancy Raw Data'!AC$3,FALSE))/100</f>
        <v>2.5974025974025899E-2</v>
      </c>
      <c r="K33" s="130">
        <f>(VLOOKUP($A32,'Occupancy Raw Data'!$B$8:$BE$51,'Occupancy Raw Data'!AE$3,FALSE))/100</f>
        <v>1.69961845300034E-2</v>
      </c>
      <c r="M33" s="127">
        <f>(VLOOKUP($A32,'ADR Raw Data'!$B$6:$BE$49,'ADR Raw Data'!T$1,FALSE))/100</f>
        <v>8.8676931336024001E-2</v>
      </c>
      <c r="N33" s="128">
        <f>(VLOOKUP($A32,'ADR Raw Data'!$B$6:$BE$49,'ADR Raw Data'!U$1,FALSE))/100</f>
        <v>7.4123613538758598E-2</v>
      </c>
      <c r="O33" s="128">
        <f>(VLOOKUP($A32,'ADR Raw Data'!$B$6:$BE$49,'ADR Raw Data'!V$1,FALSE))/100</f>
        <v>-0.10723923807776799</v>
      </c>
      <c r="P33" s="128">
        <f>(VLOOKUP($A32,'ADR Raw Data'!$B$6:$BE$49,'ADR Raw Data'!W$1,FALSE))/100</f>
        <v>-0.113533349932903</v>
      </c>
      <c r="Q33" s="128">
        <f>(VLOOKUP($A32,'ADR Raw Data'!$B$6:$BE$49,'ADR Raw Data'!X$1,FALSE))/100</f>
        <v>3.1955546342327897E-2</v>
      </c>
      <c r="R33" s="128">
        <f>(VLOOKUP($A32,'ADR Raw Data'!$B$6:$BE$49,'ADR Raw Data'!Y$1,FALSE))/100</f>
        <v>-2.16291932784188E-2</v>
      </c>
      <c r="S33" s="129">
        <f>(VLOOKUP($A32,'ADR Raw Data'!$B$6:$BE$49,'ADR Raw Data'!AA$1,FALSE))/100</f>
        <v>3.6631159015934598E-3</v>
      </c>
      <c r="T33" s="129">
        <f>(VLOOKUP($A32,'ADR Raw Data'!$B$6:$BE$49,'ADR Raw Data'!AB$1,FALSE))/100</f>
        <v>-3.1273312100680302E-2</v>
      </c>
      <c r="U33" s="128">
        <f>(VLOOKUP($A32,'ADR Raw Data'!$B$6:$BE$49,'ADR Raw Data'!AC$1,FALSE))/100</f>
        <v>-1.6005883374610601E-2</v>
      </c>
      <c r="V33" s="130">
        <f>(VLOOKUP($A32,'ADR Raw Data'!$B$6:$BE$49,'ADR Raw Data'!AE$1,FALSE))/100</f>
        <v>-1.82903631851563E-2</v>
      </c>
      <c r="X33" s="127">
        <f>(VLOOKUP($A32,'RevPAR Raw Data'!$B$6:$BE$43,'RevPAR Raw Data'!T$1,FALSE))/100</f>
        <v>0.262234123288143</v>
      </c>
      <c r="Y33" s="128">
        <f>(VLOOKUP($A32,'RevPAR Raw Data'!$B$6:$BE$43,'RevPAR Raw Data'!U$1,FALSE))/100</f>
        <v>0.155136837966909</v>
      </c>
      <c r="Z33" s="128">
        <f>(VLOOKUP($A32,'RevPAR Raw Data'!$B$6:$BE$43,'RevPAR Raw Data'!V$1,FALSE))/100</f>
        <v>-0.15874466665020401</v>
      </c>
      <c r="AA33" s="128">
        <f>(VLOOKUP($A32,'RevPAR Raw Data'!$B$6:$BE$43,'RevPAR Raw Data'!W$1,FALSE))/100</f>
        <v>-0.16719837134952101</v>
      </c>
      <c r="AB33" s="128">
        <f>(VLOOKUP($A32,'RevPAR Raw Data'!$B$6:$BE$43,'RevPAR Raw Data'!X$1,FALSE))/100</f>
        <v>4.1664805514903598E-2</v>
      </c>
      <c r="AC33" s="128">
        <f>(VLOOKUP($A32,'RevPAR Raw Data'!$B$6:$BE$43,'RevPAR Raw Data'!Y$1,FALSE))/100</f>
        <v>-9.4027421660428795E-3</v>
      </c>
      <c r="AD33" s="129">
        <f>(VLOOKUP($A32,'RevPAR Raw Data'!$B$6:$BE$43,'RevPAR Raw Data'!AA$1,FALSE))/100</f>
        <v>5.4364811768034399E-2</v>
      </c>
      <c r="AE33" s="129">
        <f>(VLOOKUP($A32,'RevPAR Raw Data'!$B$6:$BE$43,'RevPAR Raw Data'!AB$1,FALSE))/100</f>
        <v>-2.5758738924782899E-2</v>
      </c>
      <c r="AF33" s="128">
        <f>(VLOOKUP($A32,'RevPAR Raw Data'!$B$6:$BE$43,'RevPAR Raw Data'!AC$1,FALSE))/100</f>
        <v>9.55240536890593E-3</v>
      </c>
      <c r="AG33" s="130">
        <f>(VLOOKUP($A32,'RevPAR Raw Data'!$B$6:$BE$43,'RevPAR Raw Data'!AE$1,FALSE))/100</f>
        <v>-1.60504504296856E-3</v>
      </c>
    </row>
    <row r="34" spans="1:33" x14ac:dyDescent="0.2">
      <c r="A34" s="177"/>
      <c r="B34" s="155"/>
      <c r="C34" s="156"/>
      <c r="D34" s="156"/>
      <c r="E34" s="156"/>
      <c r="F34" s="156"/>
      <c r="G34" s="157"/>
      <c r="H34" s="137"/>
      <c r="I34" s="137"/>
      <c r="J34" s="157"/>
      <c r="K34" s="158"/>
      <c r="M34" s="159"/>
      <c r="N34" s="160"/>
      <c r="O34" s="160"/>
      <c r="P34" s="160"/>
      <c r="Q34" s="160"/>
      <c r="R34" s="161"/>
      <c r="S34" s="160"/>
      <c r="T34" s="160"/>
      <c r="U34" s="161"/>
      <c r="V34" s="162"/>
      <c r="X34" s="159"/>
      <c r="Y34" s="160"/>
      <c r="Z34" s="160"/>
      <c r="AA34" s="160"/>
      <c r="AB34" s="160"/>
      <c r="AC34" s="161"/>
      <c r="AD34" s="160"/>
      <c r="AE34" s="160"/>
      <c r="AF34" s="161"/>
      <c r="AG34" s="162"/>
    </row>
    <row r="35" spans="1:33" x14ac:dyDescent="0.2">
      <c r="A35" s="154" t="s">
        <v>26</v>
      </c>
      <c r="B35" s="155">
        <f>(VLOOKUP($A35,'Occupancy Raw Data'!$B$8:$BE$45,'Occupancy Raw Data'!G$3,FALSE))/100</f>
        <v>0.51571038251366097</v>
      </c>
      <c r="C35" s="156">
        <f>(VLOOKUP($A35,'Occupancy Raw Data'!$B$8:$BE$45,'Occupancy Raw Data'!H$3,FALSE))/100</f>
        <v>0.64071038251366108</v>
      </c>
      <c r="D35" s="156">
        <f>(VLOOKUP($A35,'Occupancy Raw Data'!$B$8:$BE$45,'Occupancy Raw Data'!I$3,FALSE))/100</f>
        <v>0.654371584699453</v>
      </c>
      <c r="E35" s="156">
        <f>(VLOOKUP($A35,'Occupancy Raw Data'!$B$8:$BE$45,'Occupancy Raw Data'!J$3,FALSE))/100</f>
        <v>0.61133879781420708</v>
      </c>
      <c r="F35" s="156">
        <f>(VLOOKUP($A35,'Occupancy Raw Data'!$B$8:$BE$45,'Occupancy Raw Data'!K$3,FALSE))/100</f>
        <v>0.577185792349726</v>
      </c>
      <c r="G35" s="157">
        <f>(VLOOKUP($A35,'Occupancy Raw Data'!$B$8:$BE$45,'Occupancy Raw Data'!L$3,FALSE))/100</f>
        <v>0.59986338797814198</v>
      </c>
      <c r="H35" s="137">
        <f>(VLOOKUP($A35,'Occupancy Raw Data'!$B$8:$BE$45,'Occupancy Raw Data'!N$3,FALSE))/100</f>
        <v>0.64480874316939807</v>
      </c>
      <c r="I35" s="137">
        <f>(VLOOKUP($A35,'Occupancy Raw Data'!$B$8:$BE$45,'Occupancy Raw Data'!O$3,FALSE))/100</f>
        <v>0.75887978142076506</v>
      </c>
      <c r="J35" s="157">
        <f>(VLOOKUP($A35,'Occupancy Raw Data'!$B$8:$BE$45,'Occupancy Raw Data'!P$3,FALSE))/100</f>
        <v>0.70184426229508101</v>
      </c>
      <c r="K35" s="158">
        <f>(VLOOKUP($A35,'Occupancy Raw Data'!$B$8:$BE$45,'Occupancy Raw Data'!R$3,FALSE))/100</f>
        <v>0.62900078064012399</v>
      </c>
      <c r="M35" s="159">
        <f>VLOOKUP($A35,'ADR Raw Data'!$B$6:$BE$43,'ADR Raw Data'!G$1,FALSE)</f>
        <v>112.88233112582699</v>
      </c>
      <c r="N35" s="160">
        <f>VLOOKUP($A35,'ADR Raw Data'!$B$6:$BE$43,'ADR Raw Data'!H$1,FALSE)</f>
        <v>115.090063965884</v>
      </c>
      <c r="O35" s="160">
        <f>VLOOKUP($A35,'ADR Raw Data'!$B$6:$BE$43,'ADR Raw Data'!I$1,FALSE)</f>
        <v>115.660814196242</v>
      </c>
      <c r="P35" s="160">
        <f>VLOOKUP($A35,'ADR Raw Data'!$B$6:$BE$43,'ADR Raw Data'!J$1,FALSE)</f>
        <v>112.243754189944</v>
      </c>
      <c r="Q35" s="160">
        <f>VLOOKUP($A35,'ADR Raw Data'!$B$6:$BE$43,'ADR Raw Data'!K$1,FALSE)</f>
        <v>111.129621301775</v>
      </c>
      <c r="R35" s="161">
        <f>VLOOKUP($A35,'ADR Raw Data'!$B$6:$BE$43,'ADR Raw Data'!L$1,FALSE)</f>
        <v>113.492687314962</v>
      </c>
      <c r="S35" s="160">
        <f>VLOOKUP($A35,'ADR Raw Data'!$B$6:$BE$43,'ADR Raw Data'!N$1,FALSE)</f>
        <v>150.28543432203301</v>
      </c>
      <c r="T35" s="160">
        <f>VLOOKUP($A35,'ADR Raw Data'!$B$6:$BE$43,'ADR Raw Data'!O$1,FALSE)</f>
        <v>168.87885688568801</v>
      </c>
      <c r="U35" s="161">
        <f>VLOOKUP($A35,'ADR Raw Data'!$B$6:$BE$43,'ADR Raw Data'!P$1,FALSE)</f>
        <v>160.33764476885599</v>
      </c>
      <c r="V35" s="162">
        <f>VLOOKUP($A35,'ADR Raw Data'!$B$6:$BE$43,'ADR Raw Data'!R$1,FALSE)</f>
        <v>128.426970214086</v>
      </c>
      <c r="X35" s="159">
        <f>VLOOKUP($A35,'RevPAR Raw Data'!$B$6:$BE$43,'RevPAR Raw Data'!G$1,FALSE)</f>
        <v>58.214590163934403</v>
      </c>
      <c r="Y35" s="160">
        <f>VLOOKUP($A35,'RevPAR Raw Data'!$B$6:$BE$43,'RevPAR Raw Data'!H$1,FALSE)</f>
        <v>73.739398907103805</v>
      </c>
      <c r="Z35" s="160">
        <f>VLOOKUP($A35,'RevPAR Raw Data'!$B$6:$BE$43,'RevPAR Raw Data'!I$1,FALSE)</f>
        <v>75.685150273223996</v>
      </c>
      <c r="AA35" s="160">
        <f>VLOOKUP($A35,'RevPAR Raw Data'!$B$6:$BE$43,'RevPAR Raw Data'!J$1,FALSE)</f>
        <v>68.618961748633794</v>
      </c>
      <c r="AB35" s="160">
        <f>VLOOKUP($A35,'RevPAR Raw Data'!$B$6:$BE$43,'RevPAR Raw Data'!K$1,FALSE)</f>
        <v>64.142438524590105</v>
      </c>
      <c r="AC35" s="161">
        <f>VLOOKUP($A35,'RevPAR Raw Data'!$B$6:$BE$43,'RevPAR Raw Data'!L$1,FALSE)</f>
        <v>68.080107923497195</v>
      </c>
      <c r="AD35" s="160">
        <f>VLOOKUP($A35,'RevPAR Raw Data'!$B$6:$BE$43,'RevPAR Raw Data'!N$1,FALSE)</f>
        <v>96.905362021857897</v>
      </c>
      <c r="AE35" s="160">
        <f>VLOOKUP($A35,'RevPAR Raw Data'!$B$6:$BE$43,'RevPAR Raw Data'!O$1,FALSE)</f>
        <v>128.15875</v>
      </c>
      <c r="AF35" s="161">
        <f>VLOOKUP($A35,'RevPAR Raw Data'!$B$6:$BE$43,'RevPAR Raw Data'!P$1,FALSE)</f>
        <v>112.532056010928</v>
      </c>
      <c r="AG35" s="162">
        <f>VLOOKUP($A35,'RevPAR Raw Data'!$B$6:$BE$43,'RevPAR Raw Data'!R$1,FALSE)</f>
        <v>80.780664519906296</v>
      </c>
    </row>
    <row r="36" spans="1:33" x14ac:dyDescent="0.2">
      <c r="A36" s="139" t="s">
        <v>14</v>
      </c>
      <c r="B36" s="127">
        <f>(VLOOKUP($A35,'Occupancy Raw Data'!$B$8:$BE$51,'Occupancy Raw Data'!T$3,FALSE))/100</f>
        <v>0.107048684250694</v>
      </c>
      <c r="C36" s="128">
        <f>(VLOOKUP($A35,'Occupancy Raw Data'!$B$8:$BE$51,'Occupancy Raw Data'!U$3,FALSE))/100</f>
        <v>7.3906060985275093E-2</v>
      </c>
      <c r="D36" s="128">
        <f>(VLOOKUP($A35,'Occupancy Raw Data'!$B$8:$BE$51,'Occupancy Raw Data'!V$3,FALSE))/100</f>
        <v>5.2059754898598404E-2</v>
      </c>
      <c r="E36" s="128">
        <f>(VLOOKUP($A35,'Occupancy Raw Data'!$B$8:$BE$51,'Occupancy Raw Data'!W$3,FALSE))/100</f>
        <v>4.0562272691513995E-2</v>
      </c>
      <c r="F36" s="128">
        <f>(VLOOKUP($A35,'Occupancy Raw Data'!$B$8:$BE$51,'Occupancy Raw Data'!X$3,FALSE))/100</f>
        <v>-3.2568633760599701E-2</v>
      </c>
      <c r="G36" s="128">
        <f>(VLOOKUP($A35,'Occupancy Raw Data'!$B$8:$BE$51,'Occupancy Raw Data'!Y$3,FALSE))/100</f>
        <v>4.5577259381270503E-2</v>
      </c>
      <c r="H36" s="129">
        <f>(VLOOKUP($A35,'Occupancy Raw Data'!$B$8:$BE$51,'Occupancy Raw Data'!AA$3,FALSE))/100</f>
        <v>-5.8811929485882104E-2</v>
      </c>
      <c r="I36" s="129">
        <f>(VLOOKUP($A35,'Occupancy Raw Data'!$B$8:$BE$51,'Occupancy Raw Data'!AB$3,FALSE))/100</f>
        <v>-1.5697701228931701E-2</v>
      </c>
      <c r="J36" s="128">
        <f>(VLOOKUP($A35,'Occupancy Raw Data'!$B$8:$BE$51,'Occupancy Raw Data'!AC$3,FALSE))/100</f>
        <v>-3.5983350180928499E-2</v>
      </c>
      <c r="K36" s="130">
        <f>(VLOOKUP($A35,'Occupancy Raw Data'!$B$8:$BE$51,'Occupancy Raw Data'!AE$3,FALSE))/100</f>
        <v>1.8116353077644601E-2</v>
      </c>
      <c r="M36" s="127">
        <f>(VLOOKUP($A35,'ADR Raw Data'!$B$6:$BE$49,'ADR Raw Data'!T$1,FALSE))/100</f>
        <v>3.7950591966449003E-2</v>
      </c>
      <c r="N36" s="128">
        <f>(VLOOKUP($A35,'ADR Raw Data'!$B$6:$BE$49,'ADR Raw Data'!U$1,FALSE))/100</f>
        <v>5.6113370533807903E-2</v>
      </c>
      <c r="O36" s="128">
        <f>(VLOOKUP($A35,'ADR Raw Data'!$B$6:$BE$49,'ADR Raw Data'!V$1,FALSE))/100</f>
        <v>2.5046434342599403E-2</v>
      </c>
      <c r="P36" s="128">
        <f>(VLOOKUP($A35,'ADR Raw Data'!$B$6:$BE$49,'ADR Raw Data'!W$1,FALSE))/100</f>
        <v>8.1672041595013609E-3</v>
      </c>
      <c r="Q36" s="128">
        <f>(VLOOKUP($A35,'ADR Raw Data'!$B$6:$BE$49,'ADR Raw Data'!X$1,FALSE))/100</f>
        <v>-1.85393022892362E-3</v>
      </c>
      <c r="R36" s="128">
        <f>(VLOOKUP($A35,'ADR Raw Data'!$B$6:$BE$49,'ADR Raw Data'!Y$1,FALSE))/100</f>
        <v>2.4760158934761699E-2</v>
      </c>
      <c r="S36" s="129">
        <f>(VLOOKUP($A35,'ADR Raw Data'!$B$6:$BE$49,'ADR Raw Data'!AA$1,FALSE))/100</f>
        <v>3.8920224938406398E-2</v>
      </c>
      <c r="T36" s="129">
        <f>(VLOOKUP($A35,'ADR Raw Data'!$B$6:$BE$49,'ADR Raw Data'!AB$1,FALSE))/100</f>
        <v>5.2118086887234204E-2</v>
      </c>
      <c r="U36" s="128">
        <f>(VLOOKUP($A35,'ADR Raw Data'!$B$6:$BE$49,'ADR Raw Data'!AC$1,FALSE))/100</f>
        <v>4.7602616517938803E-2</v>
      </c>
      <c r="V36" s="130">
        <f>(VLOOKUP($A35,'ADR Raw Data'!$B$6:$BE$49,'ADR Raw Data'!AE$1,FALSE))/100</f>
        <v>2.7472386307928798E-2</v>
      </c>
      <c r="X36" s="127">
        <f>(VLOOKUP($A35,'RevPAR Raw Data'!$B$6:$BE$43,'RevPAR Raw Data'!T$1,FALSE))/100</f>
        <v>0.14906183715368601</v>
      </c>
      <c r="Y36" s="128">
        <f>(VLOOKUP($A35,'RevPAR Raw Data'!$B$6:$BE$43,'RevPAR Raw Data'!U$1,FALSE))/100</f>
        <v>0.13416654970384301</v>
      </c>
      <c r="Z36" s="128">
        <f>(VLOOKUP($A35,'RevPAR Raw Data'!$B$6:$BE$43,'RevPAR Raw Data'!V$1,FALSE))/100</f>
        <v>7.841010047415739E-2</v>
      </c>
      <c r="AA36" s="128">
        <f>(VLOOKUP($A35,'RevPAR Raw Data'!$B$6:$BE$43,'RevPAR Raw Data'!W$1,FALSE))/100</f>
        <v>4.9060757213260302E-2</v>
      </c>
      <c r="AB36" s="128">
        <f>(VLOOKUP($A35,'RevPAR Raw Data'!$B$6:$BE$43,'RevPAR Raw Data'!X$1,FALSE))/100</f>
        <v>-3.4362184014879803E-2</v>
      </c>
      <c r="AC36" s="128">
        <f>(VLOOKUP($A35,'RevPAR Raw Data'!$B$6:$BE$43,'RevPAR Raw Data'!Y$1,FALSE))/100</f>
        <v>7.1465918502123305E-2</v>
      </c>
      <c r="AD36" s="129">
        <f>(VLOOKUP($A35,'RevPAR Raw Data'!$B$6:$BE$43,'RevPAR Raw Data'!AA$1,FALSE))/100</f>
        <v>-2.2180678072127803E-2</v>
      </c>
      <c r="AE36" s="129">
        <f>(VLOOKUP($A35,'RevPAR Raw Data'!$B$6:$BE$43,'RevPAR Raw Data'!AB$1,FALSE))/100</f>
        <v>3.5602251501723102E-2</v>
      </c>
      <c r="AF36" s="128">
        <f>(VLOOKUP($A35,'RevPAR Raw Data'!$B$6:$BE$43,'RevPAR Raw Data'!AC$1,FALSE))/100</f>
        <v>9.9063647173169202E-3</v>
      </c>
      <c r="AG36" s="130">
        <f>(VLOOKUP($A35,'RevPAR Raw Data'!$B$6:$BE$43,'RevPAR Raw Data'!AE$1,FALSE))/100</f>
        <v>4.6086438835813294E-2</v>
      </c>
    </row>
    <row r="37" spans="1:33" x14ac:dyDescent="0.2">
      <c r="A37" s="177"/>
      <c r="B37" s="155"/>
      <c r="C37" s="156"/>
      <c r="D37" s="156"/>
      <c r="E37" s="156"/>
      <c r="F37" s="156"/>
      <c r="G37" s="157"/>
      <c r="H37" s="137"/>
      <c r="I37" s="137"/>
      <c r="J37" s="157"/>
      <c r="K37" s="158"/>
      <c r="M37" s="159"/>
      <c r="N37" s="160"/>
      <c r="O37" s="160"/>
      <c r="P37" s="160"/>
      <c r="Q37" s="160"/>
      <c r="R37" s="161"/>
      <c r="S37" s="160"/>
      <c r="T37" s="160"/>
      <c r="U37" s="161"/>
      <c r="V37" s="162"/>
      <c r="X37" s="159"/>
      <c r="Y37" s="160"/>
      <c r="Z37" s="160"/>
      <c r="AA37" s="160"/>
      <c r="AB37" s="160"/>
      <c r="AC37" s="161"/>
      <c r="AD37" s="160"/>
      <c r="AE37" s="160"/>
      <c r="AF37" s="161"/>
      <c r="AG37" s="162"/>
    </row>
    <row r="38" spans="1:33" x14ac:dyDescent="0.2">
      <c r="A38" s="154" t="s">
        <v>27</v>
      </c>
      <c r="B38" s="155">
        <f>(VLOOKUP($A38,'Occupancy Raw Data'!$B$8:$BE$45,'Occupancy Raw Data'!G$3,FALSE))/100</f>
        <v>0.53965297269711598</v>
      </c>
      <c r="C38" s="156">
        <f>(VLOOKUP($A38,'Occupancy Raw Data'!$B$8:$BE$45,'Occupancy Raw Data'!H$3,FALSE))/100</f>
        <v>0.64118397550395501</v>
      </c>
      <c r="D38" s="156">
        <f>(VLOOKUP($A38,'Occupancy Raw Data'!$B$8:$BE$45,'Occupancy Raw Data'!I$3,FALSE))/100</f>
        <v>0.65113549374840507</v>
      </c>
      <c r="E38" s="156">
        <f>(VLOOKUP($A38,'Occupancy Raw Data'!$B$8:$BE$45,'Occupancy Raw Data'!J$3,FALSE))/100</f>
        <v>0.63901505486093302</v>
      </c>
      <c r="F38" s="156">
        <f>(VLOOKUP($A38,'Occupancy Raw Data'!$B$8:$BE$45,'Occupancy Raw Data'!K$3,FALSE))/100</f>
        <v>0.59665731053840199</v>
      </c>
      <c r="G38" s="157">
        <f>(VLOOKUP($A38,'Occupancy Raw Data'!$B$8:$BE$45,'Occupancy Raw Data'!L$3,FALSE))/100</f>
        <v>0.61352896146976199</v>
      </c>
      <c r="H38" s="137">
        <f>(VLOOKUP($A38,'Occupancy Raw Data'!$B$8:$BE$45,'Occupancy Raw Data'!N$3,FALSE))/100</f>
        <v>0.76626690482265802</v>
      </c>
      <c r="I38" s="137">
        <f>(VLOOKUP($A38,'Occupancy Raw Data'!$B$8:$BE$45,'Occupancy Raw Data'!O$3,FALSE))/100</f>
        <v>0.88969124776728703</v>
      </c>
      <c r="J38" s="157">
        <f>(VLOOKUP($A38,'Occupancy Raw Data'!$B$8:$BE$45,'Occupancy Raw Data'!P$3,FALSE))/100</f>
        <v>0.82797907629497303</v>
      </c>
      <c r="K38" s="158">
        <f>(VLOOKUP($A38,'Occupancy Raw Data'!$B$8:$BE$45,'Occupancy Raw Data'!R$3,FALSE))/100</f>
        <v>0.67480042284839403</v>
      </c>
      <c r="M38" s="159">
        <f>VLOOKUP($A38,'ADR Raw Data'!$B$6:$BE$43,'ADR Raw Data'!G$1,FALSE)</f>
        <v>112.15694311787701</v>
      </c>
      <c r="N38" s="160">
        <f>VLOOKUP($A38,'ADR Raw Data'!$B$6:$BE$43,'ADR Raw Data'!H$1,FALSE)</f>
        <v>118.916064947468</v>
      </c>
      <c r="O38" s="160">
        <f>VLOOKUP($A38,'ADR Raw Data'!$B$6:$BE$43,'ADR Raw Data'!I$1,FALSE)</f>
        <v>120.453233795752</v>
      </c>
      <c r="P38" s="160">
        <f>VLOOKUP($A38,'ADR Raw Data'!$B$6:$BE$43,'ADR Raw Data'!J$1,FALSE)</f>
        <v>120.31243461246601</v>
      </c>
      <c r="Q38" s="160">
        <f>VLOOKUP($A38,'ADR Raw Data'!$B$6:$BE$43,'ADR Raw Data'!K$1,FALSE)</f>
        <v>117.458912030107</v>
      </c>
      <c r="R38" s="161">
        <f>VLOOKUP($A38,'ADR Raw Data'!$B$6:$BE$43,'ADR Raw Data'!L$1,FALSE)</f>
        <v>118.060752530755</v>
      </c>
      <c r="S38" s="160">
        <f>VLOOKUP($A38,'ADR Raw Data'!$B$6:$BE$43,'ADR Raw Data'!N$1,FALSE)</f>
        <v>168.46312087912</v>
      </c>
      <c r="T38" s="160">
        <f>VLOOKUP($A38,'ADR Raw Data'!$B$6:$BE$43,'ADR Raw Data'!O$1,FALSE)</f>
        <v>192.24156394298299</v>
      </c>
      <c r="U38" s="161">
        <f>VLOOKUP($A38,'ADR Raw Data'!$B$6:$BE$43,'ADR Raw Data'!P$1,FALSE)</f>
        <v>181.23848760343299</v>
      </c>
      <c r="V38" s="162">
        <f>VLOOKUP($A38,'ADR Raw Data'!$B$6:$BE$43,'ADR Raw Data'!R$1,FALSE)</f>
        <v>140.20903348134701</v>
      </c>
      <c r="X38" s="159">
        <f>VLOOKUP($A38,'RevPAR Raw Data'!$B$6:$BE$43,'RevPAR Raw Data'!G$1,FALSE)</f>
        <v>60.5258277621842</v>
      </c>
      <c r="Y38" s="160">
        <f>VLOOKUP($A38,'RevPAR Raw Data'!$B$6:$BE$43,'RevPAR Raw Data'!H$1,FALSE)</f>
        <v>76.247075274304606</v>
      </c>
      <c r="Z38" s="160">
        <f>VLOOKUP($A38,'RevPAR Raw Data'!$B$6:$BE$43,'RevPAR Raw Data'!I$1,FALSE)</f>
        <v>78.431375861188997</v>
      </c>
      <c r="AA38" s="160">
        <f>VLOOKUP($A38,'RevPAR Raw Data'!$B$6:$BE$43,'RevPAR Raw Data'!J$1,FALSE)</f>
        <v>76.881457004337804</v>
      </c>
      <c r="AB38" s="160">
        <f>VLOOKUP($A38,'RevPAR Raw Data'!$B$6:$BE$43,'RevPAR Raw Data'!K$1,FALSE)</f>
        <v>70.082718550650597</v>
      </c>
      <c r="AC38" s="161">
        <f>VLOOKUP($A38,'RevPAR Raw Data'!$B$6:$BE$43,'RevPAR Raw Data'!L$1,FALSE)</f>
        <v>72.4336908905332</v>
      </c>
      <c r="AD38" s="160">
        <f>VLOOKUP($A38,'RevPAR Raw Data'!$B$6:$BE$43,'RevPAR Raw Data'!N$1,FALSE)</f>
        <v>129.087714212809</v>
      </c>
      <c r="AE38" s="160">
        <f>VLOOKUP($A38,'RevPAR Raw Data'!$B$6:$BE$43,'RevPAR Raw Data'!O$1,FALSE)</f>
        <v>171.035636897167</v>
      </c>
      <c r="AF38" s="161">
        <f>VLOOKUP($A38,'RevPAR Raw Data'!$B$6:$BE$43,'RevPAR Raw Data'!P$1,FALSE)</f>
        <v>150.061675554988</v>
      </c>
      <c r="AG38" s="162">
        <f>VLOOKUP($A38,'RevPAR Raw Data'!$B$6:$BE$43,'RevPAR Raw Data'!R$1,FALSE)</f>
        <v>94.613115080377597</v>
      </c>
    </row>
    <row r="39" spans="1:33" x14ac:dyDescent="0.2">
      <c r="A39" s="139" t="s">
        <v>14</v>
      </c>
      <c r="B39" s="127">
        <f>(VLOOKUP($A38,'Occupancy Raw Data'!$B$8:$BE$51,'Occupancy Raw Data'!T$3,FALSE))/100</f>
        <v>2.40315876346286E-2</v>
      </c>
      <c r="C39" s="128">
        <f>(VLOOKUP($A38,'Occupancy Raw Data'!$B$8:$BE$51,'Occupancy Raw Data'!U$3,FALSE))/100</f>
        <v>4.1990694579387401E-2</v>
      </c>
      <c r="D39" s="128">
        <f>(VLOOKUP($A38,'Occupancy Raw Data'!$B$8:$BE$51,'Occupancy Raw Data'!V$3,FALSE))/100</f>
        <v>1.2067930177151999E-2</v>
      </c>
      <c r="E39" s="128">
        <f>(VLOOKUP($A38,'Occupancy Raw Data'!$B$8:$BE$51,'Occupancy Raw Data'!W$3,FALSE))/100</f>
        <v>2.82773792767975E-2</v>
      </c>
      <c r="F39" s="128">
        <f>(VLOOKUP($A38,'Occupancy Raw Data'!$B$8:$BE$51,'Occupancy Raw Data'!X$3,FALSE))/100</f>
        <v>1.2455143317099E-2</v>
      </c>
      <c r="G39" s="128">
        <f>(VLOOKUP($A38,'Occupancy Raw Data'!$B$8:$BE$51,'Occupancy Raw Data'!Y$3,FALSE))/100</f>
        <v>2.37546919632112E-2</v>
      </c>
      <c r="H39" s="129">
        <f>(VLOOKUP($A38,'Occupancy Raw Data'!$B$8:$BE$51,'Occupancy Raw Data'!AA$3,FALSE))/100</f>
        <v>1.44557785230621E-2</v>
      </c>
      <c r="I39" s="129">
        <f>(VLOOKUP($A38,'Occupancy Raw Data'!$B$8:$BE$51,'Occupancy Raw Data'!AB$3,FALSE))/100</f>
        <v>-2.6106301954029101E-3</v>
      </c>
      <c r="J39" s="128">
        <f>(VLOOKUP($A38,'Occupancy Raw Data'!$B$8:$BE$51,'Occupancy Raw Data'!AC$3,FALSE))/100</f>
        <v>5.2146254000242295E-3</v>
      </c>
      <c r="K39" s="130">
        <f>(VLOOKUP($A38,'Occupancy Raw Data'!$B$8:$BE$51,'Occupancy Raw Data'!AE$3,FALSE))/100</f>
        <v>1.7177730378709798E-2</v>
      </c>
      <c r="M39" s="127">
        <f>(VLOOKUP($A38,'ADR Raw Data'!$B$6:$BE$49,'ADR Raw Data'!T$1,FALSE))/100</f>
        <v>8.0748505046761392E-3</v>
      </c>
      <c r="N39" s="128">
        <f>(VLOOKUP($A38,'ADR Raw Data'!$B$6:$BE$49,'ADR Raw Data'!U$1,FALSE))/100</f>
        <v>3.6035766565119504E-2</v>
      </c>
      <c r="O39" s="128">
        <f>(VLOOKUP($A38,'ADR Raw Data'!$B$6:$BE$49,'ADR Raw Data'!V$1,FALSE))/100</f>
        <v>2.31172241155942E-2</v>
      </c>
      <c r="P39" s="128">
        <f>(VLOOKUP($A38,'ADR Raw Data'!$B$6:$BE$49,'ADR Raw Data'!W$1,FALSE))/100</f>
        <v>2.28363691556061E-2</v>
      </c>
      <c r="Q39" s="128">
        <f>(VLOOKUP($A38,'ADR Raw Data'!$B$6:$BE$49,'ADR Raw Data'!X$1,FALSE))/100</f>
        <v>-5.1740516913924292E-3</v>
      </c>
      <c r="R39" s="128">
        <f>(VLOOKUP($A38,'ADR Raw Data'!$B$6:$BE$49,'ADR Raw Data'!Y$1,FALSE))/100</f>
        <v>1.7487034172225701E-2</v>
      </c>
      <c r="S39" s="129">
        <f>(VLOOKUP($A38,'ADR Raw Data'!$B$6:$BE$49,'ADR Raw Data'!AA$1,FALSE))/100</f>
        <v>-2.4254357581559298E-2</v>
      </c>
      <c r="T39" s="129">
        <f>(VLOOKUP($A38,'ADR Raw Data'!$B$6:$BE$49,'ADR Raw Data'!AB$1,FALSE))/100</f>
        <v>-1.7841161136462801E-2</v>
      </c>
      <c r="U39" s="128">
        <f>(VLOOKUP($A38,'ADR Raw Data'!$B$6:$BE$49,'ADR Raw Data'!AC$1,FALSE))/100</f>
        <v>-2.1124573583324698E-2</v>
      </c>
      <c r="V39" s="130">
        <f>(VLOOKUP($A38,'ADR Raw Data'!$B$6:$BE$49,'ADR Raw Data'!AE$1,FALSE))/100</f>
        <v>-2.4318847560807098E-3</v>
      </c>
      <c r="X39" s="127">
        <f>(VLOOKUP($A38,'RevPAR Raw Data'!$B$6:$BE$43,'RevPAR Raw Data'!T$1,FALSE))/100</f>
        <v>3.2300489616844404E-2</v>
      </c>
      <c r="Y39" s="128">
        <f>(VLOOKUP($A38,'RevPAR Raw Data'!$B$6:$BE$43,'RevPAR Raw Data'!U$1,FALSE))/100</f>
        <v>7.9539628012277E-2</v>
      </c>
      <c r="Z39" s="128">
        <f>(VLOOKUP($A38,'RevPAR Raw Data'!$B$6:$BE$43,'RevPAR Raw Data'!V$1,FALSE))/100</f>
        <v>3.5464131339262898E-2</v>
      </c>
      <c r="AA39" s="128">
        <f>(VLOOKUP($A38,'RevPAR Raw Data'!$B$6:$BE$43,'RevPAR Raw Data'!W$1,FALSE))/100</f>
        <v>5.1759501104321703E-2</v>
      </c>
      <c r="AB39" s="128">
        <f>(VLOOKUP($A38,'RevPAR Raw Data'!$B$6:$BE$43,'RevPAR Raw Data'!X$1,FALSE))/100</f>
        <v>7.2166480703602801E-3</v>
      </c>
      <c r="AC39" s="128">
        <f>(VLOOKUP($A38,'RevPAR Raw Data'!$B$6:$BE$43,'RevPAR Raw Data'!Y$1,FALSE))/100</f>
        <v>4.16571252455483E-2</v>
      </c>
      <c r="AD39" s="129">
        <f>(VLOOKUP($A38,'RevPAR Raw Data'!$B$6:$BE$43,'RevPAR Raw Data'!AA$1,FALSE))/100</f>
        <v>-1.0149194679915301E-2</v>
      </c>
      <c r="AE39" s="129">
        <f>(VLOOKUP($A38,'RevPAR Raw Data'!$B$6:$BE$43,'RevPAR Raw Data'!AB$1,FALSE))/100</f>
        <v>-2.0405214657881799E-2</v>
      </c>
      <c r="AF39" s="128">
        <f>(VLOOKUP($A38,'RevPAR Raw Data'!$B$6:$BE$43,'RevPAR Raw Data'!AC$1,FALSE))/100</f>
        <v>-1.6020104921272801E-2</v>
      </c>
      <c r="AG39" s="130">
        <f>(VLOOKUP($A38,'RevPAR Raw Data'!$B$6:$BE$43,'RevPAR Raw Data'!AE$1,FALSE))/100</f>
        <v>1.4704071361977E-2</v>
      </c>
    </row>
    <row r="40" spans="1:33" x14ac:dyDescent="0.2">
      <c r="A40" s="177"/>
      <c r="B40" s="155"/>
      <c r="C40" s="156"/>
      <c r="D40" s="156"/>
      <c r="E40" s="156"/>
      <c r="F40" s="156"/>
      <c r="G40" s="157"/>
      <c r="H40" s="137"/>
      <c r="I40" s="137"/>
      <c r="J40" s="157"/>
      <c r="K40" s="158"/>
      <c r="M40" s="159"/>
      <c r="N40" s="160"/>
      <c r="O40" s="160"/>
      <c r="P40" s="160"/>
      <c r="Q40" s="160"/>
      <c r="R40" s="161"/>
      <c r="S40" s="160"/>
      <c r="T40" s="160"/>
      <c r="U40" s="161"/>
      <c r="V40" s="162"/>
      <c r="X40" s="159"/>
      <c r="Y40" s="160"/>
      <c r="Z40" s="160"/>
      <c r="AA40" s="160"/>
      <c r="AB40" s="160"/>
      <c r="AC40" s="161"/>
      <c r="AD40" s="160"/>
      <c r="AE40" s="160"/>
      <c r="AF40" s="161"/>
      <c r="AG40" s="162"/>
    </row>
    <row r="41" spans="1:33" x14ac:dyDescent="0.2">
      <c r="A41" s="154" t="s">
        <v>28</v>
      </c>
      <c r="B41" s="155">
        <f>(VLOOKUP($A41,'Occupancy Raw Data'!$B$8:$BE$45,'Occupancy Raw Data'!G$3,FALSE))/100</f>
        <v>0.64055594214891498</v>
      </c>
      <c r="C41" s="156">
        <f>(VLOOKUP($A41,'Occupancy Raw Data'!$B$8:$BE$45,'Occupancy Raw Data'!H$3,FALSE))/100</f>
        <v>0.79992853247070694</v>
      </c>
      <c r="D41" s="156">
        <f>(VLOOKUP($A41,'Occupancy Raw Data'!$B$8:$BE$45,'Occupancy Raw Data'!I$3,FALSE))/100</f>
        <v>0.86601718982151898</v>
      </c>
      <c r="E41" s="156">
        <f>(VLOOKUP($A41,'Occupancy Raw Data'!$B$8:$BE$45,'Occupancy Raw Data'!J$3,FALSE))/100</f>
        <v>0.82655959075435803</v>
      </c>
      <c r="F41" s="156">
        <f>(VLOOKUP($A41,'Occupancy Raw Data'!$B$8:$BE$45,'Occupancy Raw Data'!K$3,FALSE))/100</f>
        <v>0.68614470293957197</v>
      </c>
      <c r="G41" s="157">
        <f>(VLOOKUP($A41,'Occupancy Raw Data'!$B$8:$BE$45,'Occupancy Raw Data'!L$3,FALSE))/100</f>
        <v>0.76384119162701392</v>
      </c>
      <c r="H41" s="137">
        <f>(VLOOKUP($A41,'Occupancy Raw Data'!$B$8:$BE$45,'Occupancy Raw Data'!N$3,FALSE))/100</f>
        <v>0.74266047281412795</v>
      </c>
      <c r="I41" s="137">
        <f>(VLOOKUP($A41,'Occupancy Raw Data'!$B$8:$BE$45,'Occupancy Raw Data'!O$3,FALSE))/100</f>
        <v>0.85870117169133497</v>
      </c>
      <c r="J41" s="157">
        <f>(VLOOKUP($A41,'Occupancy Raw Data'!$B$8:$BE$45,'Occupancy Raw Data'!P$3,FALSE))/100</f>
        <v>0.80068082225273107</v>
      </c>
      <c r="K41" s="158">
        <f>(VLOOKUP($A41,'Occupancy Raw Data'!$B$8:$BE$45,'Occupancy Raw Data'!R$3,FALSE))/100</f>
        <v>0.77436680037721894</v>
      </c>
      <c r="M41" s="159">
        <f>VLOOKUP($A41,'ADR Raw Data'!$B$6:$BE$43,'ADR Raw Data'!G$1,FALSE)</f>
        <v>149.021419008191</v>
      </c>
      <c r="N41" s="160">
        <f>VLOOKUP($A41,'ADR Raw Data'!$B$6:$BE$43,'ADR Raw Data'!H$1,FALSE)</f>
        <v>179.58334375661201</v>
      </c>
      <c r="O41" s="160">
        <f>VLOOKUP($A41,'ADR Raw Data'!$B$6:$BE$43,'ADR Raw Data'!I$1,FALSE)</f>
        <v>191.92641062392701</v>
      </c>
      <c r="P41" s="160">
        <f>VLOOKUP($A41,'ADR Raw Data'!$B$6:$BE$43,'ADR Raw Data'!J$1,FALSE)</f>
        <v>178.53118045916801</v>
      </c>
      <c r="Q41" s="160">
        <f>VLOOKUP($A41,'ADR Raw Data'!$B$6:$BE$43,'ADR Raw Data'!K$1,FALSE)</f>
        <v>146.55378230956799</v>
      </c>
      <c r="R41" s="161">
        <f>VLOOKUP($A41,'ADR Raw Data'!$B$6:$BE$43,'ADR Raw Data'!L$1,FALSE)</f>
        <v>171.09465551457299</v>
      </c>
      <c r="S41" s="160">
        <f>VLOOKUP($A41,'ADR Raw Data'!$B$6:$BE$43,'ADR Raw Data'!N$1,FALSE)</f>
        <v>139.026644803484</v>
      </c>
      <c r="T41" s="160">
        <f>VLOOKUP($A41,'ADR Raw Data'!$B$6:$BE$43,'ADR Raw Data'!O$1,FALSE)</f>
        <v>145.888421525252</v>
      </c>
      <c r="U41" s="161">
        <f>VLOOKUP($A41,'ADR Raw Data'!$B$6:$BE$43,'ADR Raw Data'!P$1,FALSE)</f>
        <v>142.70614826298299</v>
      </c>
      <c r="V41" s="162">
        <f>VLOOKUP($A41,'ADR Raw Data'!$B$6:$BE$43,'ADR Raw Data'!R$1,FALSE)</f>
        <v>162.70803071990801</v>
      </c>
      <c r="X41" s="159">
        <f>VLOOKUP($A41,'RevPAR Raw Data'!$B$6:$BE$43,'RevPAR Raw Data'!G$1,FALSE)</f>
        <v>95.456555453160504</v>
      </c>
      <c r="Y41" s="160">
        <f>VLOOKUP($A41,'RevPAR Raw Data'!$B$6:$BE$43,'RevPAR Raw Data'!H$1,FALSE)</f>
        <v>143.65384062740901</v>
      </c>
      <c r="Z41" s="160">
        <f>VLOOKUP($A41,'RevPAR Raw Data'!$B$6:$BE$43,'RevPAR Raw Data'!I$1,FALSE)</f>
        <v>166.21157078106401</v>
      </c>
      <c r="AA41" s="160">
        <f>VLOOKUP($A41,'RevPAR Raw Data'!$B$6:$BE$43,'RevPAR Raw Data'!J$1,FALSE)</f>
        <v>147.56665945722199</v>
      </c>
      <c r="AB41" s="160">
        <f>VLOOKUP($A41,'RevPAR Raw Data'!$B$6:$BE$43,'RevPAR Raw Data'!K$1,FALSE)</f>
        <v>100.55710142746899</v>
      </c>
      <c r="AC41" s="161">
        <f>VLOOKUP($A41,'RevPAR Raw Data'!$B$6:$BE$43,'RevPAR Raw Data'!L$1,FALSE)</f>
        <v>130.68914554926499</v>
      </c>
      <c r="AD41" s="160">
        <f>VLOOKUP($A41,'RevPAR Raw Data'!$B$6:$BE$43,'RevPAR Raw Data'!N$1,FALSE)</f>
        <v>103.249593763517</v>
      </c>
      <c r="AE41" s="160">
        <f>VLOOKUP($A41,'RevPAR Raw Data'!$B$6:$BE$43,'RevPAR Raw Data'!O$1,FALSE)</f>
        <v>125.274558499934</v>
      </c>
      <c r="AF41" s="161">
        <f>VLOOKUP($A41,'RevPAR Raw Data'!$B$6:$BE$43,'RevPAR Raw Data'!P$1,FALSE)</f>
        <v>114.262076131725</v>
      </c>
      <c r="AG41" s="162">
        <f>VLOOKUP($A41,'RevPAR Raw Data'!$B$6:$BE$43,'RevPAR Raw Data'!R$1,FALSE)</f>
        <v>125.995697144254</v>
      </c>
    </row>
    <row r="42" spans="1:33" x14ac:dyDescent="0.2">
      <c r="A42" s="139" t="s">
        <v>14</v>
      </c>
      <c r="B42" s="127">
        <f>(VLOOKUP($A41,'Occupancy Raw Data'!$B$8:$BE$51,'Occupancy Raw Data'!T$3,FALSE))/100</f>
        <v>-4.3394178804011904E-2</v>
      </c>
      <c r="C42" s="128">
        <f>(VLOOKUP($A41,'Occupancy Raw Data'!$B$8:$BE$51,'Occupancy Raw Data'!U$3,FALSE))/100</f>
        <v>-5.0211530279871297E-2</v>
      </c>
      <c r="D42" s="128">
        <f>(VLOOKUP($A41,'Occupancy Raw Data'!$B$8:$BE$51,'Occupancy Raw Data'!V$3,FALSE))/100</f>
        <v>-2.12251083321158E-2</v>
      </c>
      <c r="E42" s="128">
        <f>(VLOOKUP($A41,'Occupancy Raw Data'!$B$8:$BE$51,'Occupancy Raw Data'!W$3,FALSE))/100</f>
        <v>-4.9284897434397797E-3</v>
      </c>
      <c r="F42" s="128">
        <f>(VLOOKUP($A41,'Occupancy Raw Data'!$B$8:$BE$51,'Occupancy Raw Data'!X$3,FALSE))/100</f>
        <v>8.3921899792292302E-3</v>
      </c>
      <c r="G42" s="128">
        <f>(VLOOKUP($A41,'Occupancy Raw Data'!$B$8:$BE$51,'Occupancy Raw Data'!Y$3,FALSE))/100</f>
        <v>-2.26500090558024E-2</v>
      </c>
      <c r="H42" s="129">
        <f>(VLOOKUP($A41,'Occupancy Raw Data'!$B$8:$BE$51,'Occupancy Raw Data'!AA$3,FALSE))/100</f>
        <v>1.9890330647626398E-2</v>
      </c>
      <c r="I42" s="129">
        <f>(VLOOKUP($A41,'Occupancy Raw Data'!$B$8:$BE$51,'Occupancy Raw Data'!AB$3,FALSE))/100</f>
        <v>1.8926315717474398E-2</v>
      </c>
      <c r="J42" s="128">
        <f>(VLOOKUP($A41,'Occupancy Raw Data'!$B$8:$BE$51,'Occupancy Raw Data'!AC$3,FALSE))/100</f>
        <v>1.9373168401995898E-2</v>
      </c>
      <c r="K42" s="130">
        <f>(VLOOKUP($A41,'Occupancy Raw Data'!$B$8:$BE$51,'Occupancy Raw Data'!AE$3,FALSE))/100</f>
        <v>-1.0600424716414501E-2</v>
      </c>
      <c r="M42" s="127">
        <f>(VLOOKUP($A41,'ADR Raw Data'!$B$6:$BE$49,'ADR Raw Data'!T$1,FALSE))/100</f>
        <v>-6.0481235011626999E-2</v>
      </c>
      <c r="N42" s="128">
        <f>(VLOOKUP($A41,'ADR Raw Data'!$B$6:$BE$49,'ADR Raw Data'!U$1,FALSE))/100</f>
        <v>-2.0924329676987E-2</v>
      </c>
      <c r="O42" s="128">
        <f>(VLOOKUP($A41,'ADR Raw Data'!$B$6:$BE$49,'ADR Raw Data'!V$1,FALSE))/100</f>
        <v>8.4113778316181904E-3</v>
      </c>
      <c r="P42" s="128">
        <f>(VLOOKUP($A41,'ADR Raw Data'!$B$6:$BE$49,'ADR Raw Data'!W$1,FALSE))/100</f>
        <v>1.1398708224582901E-2</v>
      </c>
      <c r="Q42" s="128">
        <f>(VLOOKUP($A41,'ADR Raw Data'!$B$6:$BE$49,'ADR Raw Data'!X$1,FALSE))/100</f>
        <v>-7.5959939032821701E-3</v>
      </c>
      <c r="R42" s="128">
        <f>(VLOOKUP($A41,'ADR Raw Data'!$B$6:$BE$49,'ADR Raw Data'!Y$1,FALSE))/100</f>
        <v>-1.1255517325929601E-2</v>
      </c>
      <c r="S42" s="129">
        <f>(VLOOKUP($A41,'ADR Raw Data'!$B$6:$BE$49,'ADR Raw Data'!AA$1,FALSE))/100</f>
        <v>-6.6835326256598606E-3</v>
      </c>
      <c r="T42" s="129">
        <f>(VLOOKUP($A41,'ADR Raw Data'!$B$6:$BE$49,'ADR Raw Data'!AB$1,FALSE))/100</f>
        <v>4.6850643810385697E-3</v>
      </c>
      <c r="U42" s="128">
        <f>(VLOOKUP($A41,'ADR Raw Data'!$B$6:$BE$49,'ADR Raw Data'!AC$1,FALSE))/100</f>
        <v>-4.9208345632814003E-4</v>
      </c>
      <c r="V42" s="130">
        <f>(VLOOKUP($A41,'ADR Raw Data'!$B$6:$BE$49,'ADR Raw Data'!AE$1,FALSE))/100</f>
        <v>-1.00749254253208E-2</v>
      </c>
      <c r="X42" s="127">
        <f>(VLOOKUP($A41,'RevPAR Raw Data'!$B$6:$BE$43,'RevPAR Raw Data'!T$1,FALSE))/100</f>
        <v>-0.101250880289256</v>
      </c>
      <c r="Y42" s="128">
        <f>(VLOOKUP($A41,'RevPAR Raw Data'!$B$6:$BE$43,'RevPAR Raw Data'!U$1,FALSE))/100</f>
        <v>-7.0085217343696299E-2</v>
      </c>
      <c r="Z42" s="128">
        <f>(VLOOKUP($A41,'RevPAR Raw Data'!$B$6:$BE$43,'RevPAR Raw Data'!V$1,FALSE))/100</f>
        <v>-1.2992262906195999E-2</v>
      </c>
      <c r="AA42" s="128">
        <f>(VLOOKUP($A41,'RevPAR Raw Data'!$B$6:$BE$43,'RevPAR Raw Data'!W$1,FALSE))/100</f>
        <v>6.4140400645698505E-3</v>
      </c>
      <c r="AB42" s="128">
        <f>(VLOOKUP($A41,'RevPAR Raw Data'!$B$6:$BE$43,'RevPAR Raw Data'!X$1,FALSE))/100</f>
        <v>7.3244905202964397E-4</v>
      </c>
      <c r="AC42" s="128">
        <f>(VLOOKUP($A41,'RevPAR Raw Data'!$B$6:$BE$43,'RevPAR Raw Data'!Y$1,FALSE))/100</f>
        <v>-3.3650588812371998E-2</v>
      </c>
      <c r="AD42" s="129">
        <f>(VLOOKUP($A41,'RevPAR Raw Data'!$B$6:$BE$43,'RevPAR Raw Data'!AA$1,FALSE))/100</f>
        <v>1.3073860348148001E-2</v>
      </c>
      <c r="AE42" s="129">
        <f>(VLOOKUP($A41,'RevPAR Raw Data'!$B$6:$BE$43,'RevPAR Raw Data'!AB$1,FALSE))/100</f>
        <v>2.37000511061452E-2</v>
      </c>
      <c r="AF42" s="128">
        <f>(VLOOKUP($A41,'RevPAR Raw Data'!$B$6:$BE$43,'RevPAR Raw Data'!AC$1,FALSE))/100</f>
        <v>1.8871551730000401E-2</v>
      </c>
      <c r="AG42" s="130">
        <f>(VLOOKUP($A41,'RevPAR Raw Data'!$B$6:$BE$43,'RevPAR Raw Data'!AE$1,FALSE))/100</f>
        <v>-2.0568551653240799E-2</v>
      </c>
    </row>
    <row r="43" spans="1:33" x14ac:dyDescent="0.2">
      <c r="A43" s="178"/>
      <c r="B43" s="155"/>
      <c r="C43" s="156"/>
      <c r="D43" s="156"/>
      <c r="E43" s="156"/>
      <c r="F43" s="156"/>
      <c r="G43" s="157"/>
      <c r="H43" s="137"/>
      <c r="I43" s="137"/>
      <c r="J43" s="157"/>
      <c r="K43" s="158"/>
      <c r="M43" s="159"/>
      <c r="N43" s="160"/>
      <c r="O43" s="160"/>
      <c r="P43" s="160"/>
      <c r="Q43" s="160"/>
      <c r="R43" s="161"/>
      <c r="S43" s="160"/>
      <c r="T43" s="160"/>
      <c r="U43" s="161"/>
      <c r="V43" s="162"/>
      <c r="X43" s="159"/>
      <c r="Y43" s="160"/>
      <c r="Z43" s="160"/>
      <c r="AA43" s="160"/>
      <c r="AB43" s="160"/>
      <c r="AC43" s="161"/>
      <c r="AD43" s="160"/>
      <c r="AE43" s="160"/>
      <c r="AF43" s="161"/>
      <c r="AG43" s="162"/>
    </row>
    <row r="44" spans="1:33" x14ac:dyDescent="0.2">
      <c r="A44" s="154" t="s">
        <v>29</v>
      </c>
      <c r="B44" s="155">
        <f>(VLOOKUP($A44,'Occupancy Raw Data'!$B$8:$BE$45,'Occupancy Raw Data'!G$3,FALSE))/100</f>
        <v>0.50827018658844603</v>
      </c>
      <c r="C44" s="156">
        <f>(VLOOKUP($A44,'Occupancy Raw Data'!$B$8:$BE$45,'Occupancy Raw Data'!H$3,FALSE))/100</f>
        <v>0.58396480078220403</v>
      </c>
      <c r="D44" s="156">
        <f>(VLOOKUP($A44,'Occupancy Raw Data'!$B$8:$BE$45,'Occupancy Raw Data'!I$3,FALSE))/100</f>
        <v>0.59936445856758702</v>
      </c>
      <c r="E44" s="156">
        <f>(VLOOKUP($A44,'Occupancy Raw Data'!$B$8:$BE$45,'Occupancy Raw Data'!J$3,FALSE))/100</f>
        <v>0.597979304163611</v>
      </c>
      <c r="F44" s="156">
        <f>(VLOOKUP($A44,'Occupancy Raw Data'!$B$8:$BE$45,'Occupancy Raw Data'!K$3,FALSE))/100</f>
        <v>0.60523099486678</v>
      </c>
      <c r="G44" s="157">
        <f>(VLOOKUP($A44,'Occupancy Raw Data'!$B$8:$BE$45,'Occupancy Raw Data'!L$3,FALSE))/100</f>
        <v>0.57896194899372599</v>
      </c>
      <c r="H44" s="137">
        <f>(VLOOKUP($A44,'Occupancy Raw Data'!$B$8:$BE$45,'Occupancy Raw Data'!N$3,FALSE))/100</f>
        <v>0.69559194980852201</v>
      </c>
      <c r="I44" s="137">
        <f>(VLOOKUP($A44,'Occupancy Raw Data'!$B$8:$BE$45,'Occupancy Raw Data'!O$3,FALSE))/100</f>
        <v>0.77625682392243112</v>
      </c>
      <c r="J44" s="157">
        <f>(VLOOKUP($A44,'Occupancy Raw Data'!$B$8:$BE$45,'Occupancy Raw Data'!P$3,FALSE))/100</f>
        <v>0.7359243868654769</v>
      </c>
      <c r="K44" s="158">
        <f>(VLOOKUP($A44,'Occupancy Raw Data'!$B$8:$BE$45,'Occupancy Raw Data'!R$3,FALSE))/100</f>
        <v>0.623808359814226</v>
      </c>
      <c r="M44" s="159">
        <f>VLOOKUP($A44,'ADR Raw Data'!$B$6:$BE$43,'ADR Raw Data'!G$1,FALSE)</f>
        <v>99.588815325424804</v>
      </c>
      <c r="N44" s="160">
        <f>VLOOKUP($A44,'ADR Raw Data'!$B$6:$BE$43,'ADR Raw Data'!H$1,FALSE)</f>
        <v>99.990424166317794</v>
      </c>
      <c r="O44" s="160">
        <f>VLOOKUP($A44,'ADR Raw Data'!$B$6:$BE$43,'ADR Raw Data'!I$1,FALSE)</f>
        <v>102.155783034257</v>
      </c>
      <c r="P44" s="160">
        <f>VLOOKUP($A44,'ADR Raw Data'!$B$6:$BE$43,'ADR Raw Data'!J$1,FALSE)</f>
        <v>100.438340373347</v>
      </c>
      <c r="Q44" s="160">
        <f>VLOOKUP($A44,'ADR Raw Data'!$B$6:$BE$43,'ADR Raw Data'!K$1,FALSE)</f>
        <v>101.210634087237</v>
      </c>
      <c r="R44" s="161">
        <f>VLOOKUP($A44,'ADR Raw Data'!$B$6:$BE$43,'ADR Raw Data'!L$1,FALSE)</f>
        <v>100.715883528484</v>
      </c>
      <c r="S44" s="160">
        <f>VLOOKUP($A44,'ADR Raw Data'!$B$6:$BE$43,'ADR Raw Data'!N$1,FALSE)</f>
        <v>125.384134942017</v>
      </c>
      <c r="T44" s="160">
        <f>VLOOKUP($A44,'ADR Raw Data'!$B$6:$BE$43,'ADR Raw Data'!O$1,FALSE)</f>
        <v>127.824454707672</v>
      </c>
      <c r="U44" s="161">
        <f>VLOOKUP($A44,'ADR Raw Data'!$B$6:$BE$43,'ADR Raw Data'!P$1,FALSE)</f>
        <v>126.67116585473801</v>
      </c>
      <c r="V44" s="162">
        <f>VLOOKUP($A44,'ADR Raw Data'!$B$6:$BE$43,'ADR Raw Data'!R$1,FALSE)</f>
        <v>109.464506829377</v>
      </c>
      <c r="X44" s="159">
        <f>VLOOKUP($A44,'RevPAR Raw Data'!$B$6:$BE$43,'RevPAR Raw Data'!G$1,FALSE)</f>
        <v>50.618025747575899</v>
      </c>
      <c r="Y44" s="160">
        <f>VLOOKUP($A44,'RevPAR Raw Data'!$B$6:$BE$43,'RevPAR Raw Data'!H$1,FALSE)</f>
        <v>58.390888128411902</v>
      </c>
      <c r="Z44" s="160">
        <f>VLOOKUP($A44,'RevPAR Raw Data'!$B$6:$BE$43,'RevPAR Raw Data'!I$1,FALSE)</f>
        <v>61.2285455878758</v>
      </c>
      <c r="AA44" s="160">
        <f>VLOOKUP($A44,'RevPAR Raw Data'!$B$6:$BE$43,'RevPAR Raw Data'!J$1,FALSE)</f>
        <v>60.060048887802402</v>
      </c>
      <c r="AB44" s="160">
        <f>VLOOKUP($A44,'RevPAR Raw Data'!$B$6:$BE$43,'RevPAR Raw Data'!K$1,FALSE)</f>
        <v>61.255812759716399</v>
      </c>
      <c r="AC44" s="161">
        <f>VLOOKUP($A44,'RevPAR Raw Data'!$B$6:$BE$43,'RevPAR Raw Data'!L$1,FALSE)</f>
        <v>58.3106642222765</v>
      </c>
      <c r="AD44" s="160">
        <f>VLOOKUP($A44,'RevPAR Raw Data'!$B$6:$BE$43,'RevPAR Raw Data'!N$1,FALSE)</f>
        <v>87.216194899372596</v>
      </c>
      <c r="AE44" s="160">
        <f>VLOOKUP($A44,'RevPAR Raw Data'!$B$6:$BE$43,'RevPAR Raw Data'!O$1,FALSE)</f>
        <v>99.224605230994797</v>
      </c>
      <c r="AF44" s="161">
        <f>VLOOKUP($A44,'RevPAR Raw Data'!$B$6:$BE$43,'RevPAR Raw Data'!P$1,FALSE)</f>
        <v>93.220400065183696</v>
      </c>
      <c r="AG44" s="162">
        <f>VLOOKUP($A44,'RevPAR Raw Data'!$B$6:$BE$43,'RevPAR Raw Data'!R$1,FALSE)</f>
        <v>68.284874463107101</v>
      </c>
    </row>
    <row r="45" spans="1:33" x14ac:dyDescent="0.2">
      <c r="A45" s="139" t="s">
        <v>14</v>
      </c>
      <c r="B45" s="127">
        <f>(VLOOKUP($A44,'Occupancy Raw Data'!$B$8:$BE$51,'Occupancy Raw Data'!T$3,FALSE))/100</f>
        <v>4.7644770920253599E-2</v>
      </c>
      <c r="C45" s="128">
        <f>(VLOOKUP($A44,'Occupancy Raw Data'!$B$8:$BE$51,'Occupancy Raw Data'!U$3,FALSE))/100</f>
        <v>2.8248768667030601E-2</v>
      </c>
      <c r="D45" s="128">
        <f>(VLOOKUP($A44,'Occupancy Raw Data'!$B$8:$BE$51,'Occupancy Raw Data'!V$3,FALSE))/100</f>
        <v>-9.4876397456888093E-4</v>
      </c>
      <c r="E45" s="128">
        <f>(VLOOKUP($A44,'Occupancy Raw Data'!$B$8:$BE$51,'Occupancy Raw Data'!W$3,FALSE))/100</f>
        <v>-3.0334259063364198E-2</v>
      </c>
      <c r="F45" s="128">
        <f>(VLOOKUP($A44,'Occupancy Raw Data'!$B$8:$BE$51,'Occupancy Raw Data'!X$3,FALSE))/100</f>
        <v>-3.7030257878986799E-3</v>
      </c>
      <c r="G45" s="128">
        <f>(VLOOKUP($A44,'Occupancy Raw Data'!$B$8:$BE$51,'Occupancy Raw Data'!Y$3,FALSE))/100</f>
        <v>6.1284958012205407E-3</v>
      </c>
      <c r="H45" s="129">
        <f>(VLOOKUP($A44,'Occupancy Raw Data'!$B$8:$BE$51,'Occupancy Raw Data'!AA$3,FALSE))/100</f>
        <v>-7.5200886532756292E-3</v>
      </c>
      <c r="I45" s="129">
        <f>(VLOOKUP($A44,'Occupancy Raw Data'!$B$8:$BE$51,'Occupancy Raw Data'!AB$3,FALSE))/100</f>
        <v>-4.1562074251824906E-2</v>
      </c>
      <c r="J45" s="128">
        <f>(VLOOKUP($A44,'Occupancy Raw Data'!$B$8:$BE$51,'Occupancy Raw Data'!AC$3,FALSE))/100</f>
        <v>-2.5769747288365501E-2</v>
      </c>
      <c r="K45" s="130">
        <f>(VLOOKUP($A44,'Occupancy Raw Data'!$B$8:$BE$51,'Occupancy Raw Data'!AE$3,FALSE))/100</f>
        <v>-4.8541217448575006E-3</v>
      </c>
      <c r="M45" s="127">
        <f>(VLOOKUP($A44,'ADR Raw Data'!$B$6:$BE$49,'ADR Raw Data'!T$1,FALSE))/100</f>
        <v>1.16417322908392E-2</v>
      </c>
      <c r="N45" s="128">
        <f>(VLOOKUP($A44,'ADR Raw Data'!$B$6:$BE$49,'ADR Raw Data'!U$1,FALSE))/100</f>
        <v>-5.2307606367554002E-3</v>
      </c>
      <c r="O45" s="128">
        <f>(VLOOKUP($A44,'ADR Raw Data'!$B$6:$BE$49,'ADR Raw Data'!V$1,FALSE))/100</f>
        <v>-9.1717344686731393E-3</v>
      </c>
      <c r="P45" s="128">
        <f>(VLOOKUP($A44,'ADR Raw Data'!$B$6:$BE$49,'ADR Raw Data'!W$1,FALSE))/100</f>
        <v>-2.3004361822603202E-2</v>
      </c>
      <c r="Q45" s="128">
        <f>(VLOOKUP($A44,'ADR Raw Data'!$B$6:$BE$49,'ADR Raw Data'!X$1,FALSE))/100</f>
        <v>-1.8428401804582998E-2</v>
      </c>
      <c r="R45" s="128">
        <f>(VLOOKUP($A44,'ADR Raw Data'!$B$6:$BE$49,'ADR Raw Data'!Y$1,FALSE))/100</f>
        <v>-1.0101509921182502E-2</v>
      </c>
      <c r="S45" s="129">
        <f>(VLOOKUP($A44,'ADR Raw Data'!$B$6:$BE$49,'ADR Raw Data'!AA$1,FALSE))/100</f>
        <v>3.9285439136032697E-2</v>
      </c>
      <c r="T45" s="129">
        <f>(VLOOKUP($A44,'ADR Raw Data'!$B$6:$BE$49,'ADR Raw Data'!AB$1,FALSE))/100</f>
        <v>7.5252796240218604E-3</v>
      </c>
      <c r="U45" s="128">
        <f>(VLOOKUP($A44,'ADR Raw Data'!$B$6:$BE$49,'ADR Raw Data'!AC$1,FALSE))/100</f>
        <v>2.1691410267616198E-2</v>
      </c>
      <c r="V45" s="130">
        <f>(VLOOKUP($A44,'ADR Raw Data'!$B$6:$BE$49,'ADR Raw Data'!AE$1,FALSE))/100</f>
        <v>5.8699888900221302E-4</v>
      </c>
      <c r="X45" s="127">
        <f>(VLOOKUP($A44,'RevPAR Raw Data'!$B$6:$BE$43,'RevPAR Raw Data'!T$1,FALSE))/100</f>
        <v>5.9841170879204798E-2</v>
      </c>
      <c r="Y45" s="128">
        <f>(VLOOKUP($A44,'RevPAR Raw Data'!$B$6:$BE$43,'RevPAR Raw Data'!U$1,FALSE))/100</f>
        <v>2.2870245483094898E-2</v>
      </c>
      <c r="Z45" s="128">
        <f>(VLOOKUP($A44,'RevPAR Raw Data'!$B$6:$BE$43,'RevPAR Raw Data'!V$1,FALSE))/100</f>
        <v>-1.0111796631993799E-2</v>
      </c>
      <c r="AA45" s="128">
        <f>(VLOOKUP($A44,'RevPAR Raw Data'!$B$6:$BE$43,'RevPAR Raw Data'!W$1,FALSE))/100</f>
        <v>-5.2640800614853198E-2</v>
      </c>
      <c r="AB45" s="128">
        <f>(VLOOKUP($A44,'RevPAR Raw Data'!$B$6:$BE$43,'RevPAR Raw Data'!X$1,FALSE))/100</f>
        <v>-2.2063186745369601E-2</v>
      </c>
      <c r="AC45" s="128">
        <f>(VLOOKUP($A44,'RevPAR Raw Data'!$B$6:$BE$43,'RevPAR Raw Data'!Y$1,FALSE))/100</f>
        <v>-4.0349211810999704E-3</v>
      </c>
      <c r="AD45" s="129">
        <f>(VLOOKUP($A44,'RevPAR Raw Data'!$B$6:$BE$43,'RevPAR Raw Data'!AA$1,FALSE))/100</f>
        <v>3.1469920497671201E-2</v>
      </c>
      <c r="AE45" s="129">
        <f>(VLOOKUP($A44,'RevPAR Raw Data'!$B$6:$BE$43,'RevPAR Raw Data'!AB$1,FALSE))/100</f>
        <v>-3.4349560858302403E-2</v>
      </c>
      <c r="AF45" s="128">
        <f>(VLOOKUP($A44,'RevPAR Raw Data'!$B$6:$BE$43,'RevPAR Raw Data'!AC$1,FALSE))/100</f>
        <v>-4.6373191816739996E-3</v>
      </c>
      <c r="AG45" s="130">
        <f>(VLOOKUP($A44,'RevPAR Raw Data'!$B$6:$BE$43,'RevPAR Raw Data'!AE$1,FALSE))/100</f>
        <v>-4.2699722199265999E-3</v>
      </c>
    </row>
    <row r="46" spans="1:33" x14ac:dyDescent="0.2">
      <c r="A46" s="177"/>
      <c r="B46" s="155"/>
      <c r="C46" s="156"/>
      <c r="D46" s="156"/>
      <c r="E46" s="156"/>
      <c r="F46" s="156"/>
      <c r="G46" s="157"/>
      <c r="H46" s="137"/>
      <c r="I46" s="137"/>
      <c r="J46" s="157"/>
      <c r="K46" s="158"/>
      <c r="M46" s="159"/>
      <c r="N46" s="160"/>
      <c r="O46" s="160"/>
      <c r="P46" s="160"/>
      <c r="Q46" s="160"/>
      <c r="R46" s="161"/>
      <c r="S46" s="160"/>
      <c r="T46" s="160"/>
      <c r="U46" s="161"/>
      <c r="V46" s="162"/>
      <c r="X46" s="159"/>
      <c r="Y46" s="160"/>
      <c r="Z46" s="160"/>
      <c r="AA46" s="160"/>
      <c r="AB46" s="160"/>
      <c r="AC46" s="161"/>
      <c r="AD46" s="160"/>
      <c r="AE46" s="160"/>
      <c r="AF46" s="161"/>
      <c r="AG46" s="162"/>
    </row>
    <row r="47" spans="1:33" x14ac:dyDescent="0.2">
      <c r="A47" s="154" t="s">
        <v>30</v>
      </c>
      <c r="B47" s="155">
        <f>(VLOOKUP($A47,'Occupancy Raw Data'!$B$8:$BE$45,'Occupancy Raw Data'!G$3,FALSE))/100</f>
        <v>0.46990894958916202</v>
      </c>
      <c r="C47" s="156">
        <f>(VLOOKUP($A47,'Occupancy Raw Data'!$B$8:$BE$45,'Occupancy Raw Data'!H$3,FALSE))/100</f>
        <v>0.64357095269820108</v>
      </c>
      <c r="D47" s="156">
        <f>(VLOOKUP($A47,'Occupancy Raw Data'!$B$8:$BE$45,'Occupancy Raw Data'!I$3,FALSE))/100</f>
        <v>0.6615589606928709</v>
      </c>
      <c r="E47" s="156">
        <f>(VLOOKUP($A47,'Occupancy Raw Data'!$B$8:$BE$45,'Occupancy Raw Data'!J$3,FALSE))/100</f>
        <v>0.65800577392849202</v>
      </c>
      <c r="F47" s="156">
        <f>(VLOOKUP($A47,'Occupancy Raw Data'!$B$8:$BE$45,'Occupancy Raw Data'!K$3,FALSE))/100</f>
        <v>0.59649122807017496</v>
      </c>
      <c r="G47" s="157">
        <f>(VLOOKUP($A47,'Occupancy Raw Data'!$B$8:$BE$45,'Occupancy Raw Data'!L$3,FALSE))/100</f>
        <v>0.60590717299578001</v>
      </c>
      <c r="H47" s="137">
        <f>(VLOOKUP($A47,'Occupancy Raw Data'!$B$8:$BE$45,'Occupancy Raw Data'!N$3,FALSE))/100</f>
        <v>0.64357095269820108</v>
      </c>
      <c r="I47" s="137">
        <f>(VLOOKUP($A47,'Occupancy Raw Data'!$B$8:$BE$45,'Occupancy Raw Data'!O$3,FALSE))/100</f>
        <v>0.7181878747501661</v>
      </c>
      <c r="J47" s="157">
        <f>(VLOOKUP($A47,'Occupancy Raw Data'!$B$8:$BE$45,'Occupancy Raw Data'!P$3,FALSE))/100</f>
        <v>0.68087941372418304</v>
      </c>
      <c r="K47" s="158">
        <f>(VLOOKUP($A47,'Occupancy Raw Data'!$B$8:$BE$45,'Occupancy Raw Data'!R$3,FALSE))/100</f>
        <v>0.62732781320389497</v>
      </c>
      <c r="M47" s="159">
        <f>VLOOKUP($A47,'ADR Raw Data'!$B$6:$BE$43,'ADR Raw Data'!G$1,FALSE)</f>
        <v>103.2836342155</v>
      </c>
      <c r="N47" s="160">
        <f>VLOOKUP($A47,'ADR Raw Data'!$B$6:$BE$43,'ADR Raw Data'!H$1,FALSE)</f>
        <v>108.16425810904001</v>
      </c>
      <c r="O47" s="160">
        <f>VLOOKUP($A47,'ADR Raw Data'!$B$6:$BE$43,'ADR Raw Data'!I$1,FALSE)</f>
        <v>111.570802282645</v>
      </c>
      <c r="P47" s="160">
        <f>VLOOKUP($A47,'ADR Raw Data'!$B$6:$BE$43,'ADR Raw Data'!J$1,FALSE)</f>
        <v>110.145680053999</v>
      </c>
      <c r="Q47" s="160">
        <f>VLOOKUP($A47,'ADR Raw Data'!$B$6:$BE$43,'ADR Raw Data'!K$1,FALSE)</f>
        <v>105.216276991809</v>
      </c>
      <c r="R47" s="161">
        <f>VLOOKUP($A47,'ADR Raw Data'!$B$6:$BE$43,'ADR Raw Data'!L$1,FALSE)</f>
        <v>108.00103943703201</v>
      </c>
      <c r="S47" s="160">
        <f>VLOOKUP($A47,'ADR Raw Data'!$B$6:$BE$43,'ADR Raw Data'!N$1,FALSE)</f>
        <v>119.95913388543801</v>
      </c>
      <c r="T47" s="160">
        <f>VLOOKUP($A47,'ADR Raw Data'!$B$6:$BE$43,'ADR Raw Data'!O$1,FALSE)</f>
        <v>121.233713667285</v>
      </c>
      <c r="U47" s="161">
        <f>VLOOKUP($A47,'ADR Raw Data'!$B$6:$BE$43,'ADR Raw Data'!P$1,FALSE)</f>
        <v>120.63134377038401</v>
      </c>
      <c r="V47" s="162">
        <f>VLOOKUP($A47,'ADR Raw Data'!$B$6:$BE$43,'ADR Raw Data'!R$1,FALSE)</f>
        <v>111.91774957014201</v>
      </c>
      <c r="X47" s="159">
        <f>VLOOKUP($A47,'RevPAR Raw Data'!$B$6:$BE$43,'RevPAR Raw Data'!G$1,FALSE)</f>
        <v>48.533904063957301</v>
      </c>
      <c r="Y47" s="160">
        <f>VLOOKUP($A47,'RevPAR Raw Data'!$B$6:$BE$43,'RevPAR Raw Data'!H$1,FALSE)</f>
        <v>69.611374639129394</v>
      </c>
      <c r="Z47" s="160">
        <f>VLOOKUP($A47,'RevPAR Raw Data'!$B$6:$BE$43,'RevPAR Raw Data'!I$1,FALSE)</f>
        <v>73.810664001776502</v>
      </c>
      <c r="AA47" s="160">
        <f>VLOOKUP($A47,'RevPAR Raw Data'!$B$6:$BE$43,'RevPAR Raw Data'!J$1,FALSE)</f>
        <v>72.476493448811894</v>
      </c>
      <c r="AB47" s="160">
        <f>VLOOKUP($A47,'RevPAR Raw Data'!$B$6:$BE$43,'RevPAR Raw Data'!K$1,FALSE)</f>
        <v>62.760586275816102</v>
      </c>
      <c r="AC47" s="161">
        <f>VLOOKUP($A47,'RevPAR Raw Data'!$B$6:$BE$43,'RevPAR Raw Data'!L$1,FALSE)</f>
        <v>65.438604485898196</v>
      </c>
      <c r="AD47" s="160">
        <f>VLOOKUP($A47,'RevPAR Raw Data'!$B$6:$BE$43,'RevPAR Raw Data'!N$1,FALSE)</f>
        <v>77.202214079502497</v>
      </c>
      <c r="AE47" s="160">
        <f>VLOOKUP($A47,'RevPAR Raw Data'!$B$6:$BE$43,'RevPAR Raw Data'!O$1,FALSE)</f>
        <v>87.068583166777699</v>
      </c>
      <c r="AF47" s="161">
        <f>VLOOKUP($A47,'RevPAR Raw Data'!$B$6:$BE$43,'RevPAR Raw Data'!P$1,FALSE)</f>
        <v>82.135398623140105</v>
      </c>
      <c r="AG47" s="162">
        <f>VLOOKUP($A47,'RevPAR Raw Data'!$B$6:$BE$43,'RevPAR Raw Data'!R$1,FALSE)</f>
        <v>70.209117096538805</v>
      </c>
    </row>
    <row r="48" spans="1:33" x14ac:dyDescent="0.2">
      <c r="A48" s="139" t="s">
        <v>14</v>
      </c>
      <c r="B48" s="127">
        <f>(VLOOKUP($A47,'Occupancy Raw Data'!$B$8:$BE$51,'Occupancy Raw Data'!T$3,FALSE))/100</f>
        <v>4.6573177117022599E-3</v>
      </c>
      <c r="C48" s="128">
        <f>(VLOOKUP($A47,'Occupancy Raw Data'!$B$8:$BE$51,'Occupancy Raw Data'!U$3,FALSE))/100</f>
        <v>-9.6584220126271908E-3</v>
      </c>
      <c r="D48" s="128">
        <f>(VLOOKUP($A47,'Occupancy Raw Data'!$B$8:$BE$51,'Occupancy Raw Data'!V$3,FALSE))/100</f>
        <v>-2.0193697771176501E-2</v>
      </c>
      <c r="E48" s="128">
        <f>(VLOOKUP($A47,'Occupancy Raw Data'!$B$8:$BE$51,'Occupancy Raw Data'!W$3,FALSE))/100</f>
        <v>-2.88317967754399E-2</v>
      </c>
      <c r="F48" s="128">
        <f>(VLOOKUP($A47,'Occupancy Raw Data'!$B$8:$BE$51,'Occupancy Raw Data'!X$3,FALSE))/100</f>
        <v>-2.7678223868776702E-2</v>
      </c>
      <c r="G48" s="128">
        <f>(VLOOKUP($A47,'Occupancy Raw Data'!$B$8:$BE$51,'Occupancy Raw Data'!Y$3,FALSE))/100</f>
        <v>-1.7591147589413502E-2</v>
      </c>
      <c r="H48" s="129">
        <f>(VLOOKUP($A47,'Occupancy Raw Data'!$B$8:$BE$51,'Occupancy Raw Data'!AA$3,FALSE))/100</f>
        <v>-3.2372678388484302E-2</v>
      </c>
      <c r="I48" s="129">
        <f>(VLOOKUP($A47,'Occupancy Raw Data'!$B$8:$BE$51,'Occupancy Raw Data'!AB$3,FALSE))/100</f>
        <v>-1.34756498032044E-2</v>
      </c>
      <c r="J48" s="128">
        <f>(VLOOKUP($A47,'Occupancy Raw Data'!$B$8:$BE$51,'Occupancy Raw Data'!AC$3,FALSE))/100</f>
        <v>-2.24975802295325E-2</v>
      </c>
      <c r="K48" s="130">
        <f>(VLOOKUP($A47,'Occupancy Raw Data'!$B$8:$BE$51,'Occupancy Raw Data'!AE$3,FALSE))/100</f>
        <v>-1.9117913376357699E-2</v>
      </c>
      <c r="M48" s="127">
        <f>(VLOOKUP($A47,'ADR Raw Data'!$B$6:$BE$49,'ADR Raw Data'!T$1,FALSE))/100</f>
        <v>5.1447490303624603E-2</v>
      </c>
      <c r="N48" s="128">
        <f>(VLOOKUP($A47,'ADR Raw Data'!$B$6:$BE$49,'ADR Raw Data'!U$1,FALSE))/100</f>
        <v>3.0134693157849203E-2</v>
      </c>
      <c r="O48" s="128">
        <f>(VLOOKUP($A47,'ADR Raw Data'!$B$6:$BE$49,'ADR Raw Data'!V$1,FALSE))/100</f>
        <v>2.61600271681658E-2</v>
      </c>
      <c r="P48" s="128">
        <f>(VLOOKUP($A47,'ADR Raw Data'!$B$6:$BE$49,'ADR Raw Data'!W$1,FALSE))/100</f>
        <v>-9.1949250533971996E-5</v>
      </c>
      <c r="Q48" s="128">
        <f>(VLOOKUP($A47,'ADR Raw Data'!$B$6:$BE$49,'ADR Raw Data'!X$1,FALSE))/100</f>
        <v>-2.0359485222010601E-2</v>
      </c>
      <c r="R48" s="128">
        <f>(VLOOKUP($A47,'ADR Raw Data'!$B$6:$BE$49,'ADR Raw Data'!Y$1,FALSE))/100</f>
        <v>1.50481617539764E-2</v>
      </c>
      <c r="S48" s="129">
        <f>(VLOOKUP($A47,'ADR Raw Data'!$B$6:$BE$49,'ADR Raw Data'!AA$1,FALSE))/100</f>
        <v>6.2291311373766797E-2</v>
      </c>
      <c r="T48" s="129">
        <f>(VLOOKUP($A47,'ADR Raw Data'!$B$6:$BE$49,'ADR Raw Data'!AB$1,FALSE))/100</f>
        <v>4.1258931935359101E-2</v>
      </c>
      <c r="U48" s="128">
        <f>(VLOOKUP($A47,'ADR Raw Data'!$B$6:$BE$49,'ADR Raw Data'!AC$1,FALSE))/100</f>
        <v>5.1193631538484906E-2</v>
      </c>
      <c r="V48" s="130">
        <f>(VLOOKUP($A47,'ADR Raw Data'!$B$6:$BE$49,'ADR Raw Data'!AE$1,FALSE))/100</f>
        <v>2.67655201027206E-2</v>
      </c>
      <c r="X48" s="127">
        <f>(VLOOKUP($A47,'RevPAR Raw Data'!$B$6:$BE$43,'RevPAR Raw Data'!T$1,FALSE))/100</f>
        <v>5.6344415323140502E-2</v>
      </c>
      <c r="Y48" s="128">
        <f>(VLOOKUP($A47,'RevPAR Raw Data'!$B$6:$BE$43,'RevPAR Raw Data'!U$1,FALSE))/100</f>
        <v>2.0185217561482397E-2</v>
      </c>
      <c r="Z48" s="128">
        <f>(VLOOKUP($A47,'RevPAR Raw Data'!$B$6:$BE$43,'RevPAR Raw Data'!V$1,FALSE))/100</f>
        <v>5.43806171466965E-3</v>
      </c>
      <c r="AA48" s="128">
        <f>(VLOOKUP($A47,'RevPAR Raw Data'!$B$6:$BE$43,'RevPAR Raw Data'!W$1,FALSE))/100</f>
        <v>-2.8921094963868802E-2</v>
      </c>
      <c r="AB48" s="128">
        <f>(VLOOKUP($A47,'RevPAR Raw Data'!$B$6:$BE$43,'RevPAR Raw Data'!X$1,FALSE))/100</f>
        <v>-4.7474194700959503E-2</v>
      </c>
      <c r="AC48" s="128">
        <f>(VLOOKUP($A47,'RevPAR Raw Data'!$B$6:$BE$43,'RevPAR Raw Data'!Y$1,FALSE))/100</f>
        <v>-2.8077002698006599E-3</v>
      </c>
      <c r="AD48" s="129">
        <f>(VLOOKUP($A47,'RevPAR Raw Data'!$B$6:$BE$43,'RevPAR Raw Data'!AA$1,FALSE))/100</f>
        <v>2.7902096395782602E-2</v>
      </c>
      <c r="AE48" s="129">
        <f>(VLOOKUP($A47,'RevPAR Raw Data'!$B$6:$BE$43,'RevPAR Raw Data'!AB$1,FALSE))/100</f>
        <v>2.7227291214139401E-2</v>
      </c>
      <c r="AF48" s="128">
        <f>(VLOOKUP($A47,'RevPAR Raw Data'!$B$6:$BE$43,'RevPAR Raw Data'!AC$1,FALSE))/100</f>
        <v>2.7544318476174202E-2</v>
      </c>
      <c r="AG48" s="130">
        <f>(VLOOKUP($A47,'RevPAR Raw Data'!$B$6:$BE$43,'RevPAR Raw Data'!AE$1,FALSE))/100</f>
        <v>7.1359058315659998E-3</v>
      </c>
    </row>
    <row r="49" spans="1:33" x14ac:dyDescent="0.2">
      <c r="A49" s="177"/>
      <c r="B49" s="155"/>
      <c r="C49" s="156"/>
      <c r="D49" s="156"/>
      <c r="E49" s="156"/>
      <c r="F49" s="156"/>
      <c r="G49" s="157"/>
      <c r="H49" s="137"/>
      <c r="I49" s="137"/>
      <c r="J49" s="157"/>
      <c r="K49" s="158"/>
      <c r="M49" s="159"/>
      <c r="N49" s="160"/>
      <c r="O49" s="160"/>
      <c r="P49" s="160"/>
      <c r="Q49" s="160"/>
      <c r="R49" s="161"/>
      <c r="S49" s="160"/>
      <c r="T49" s="160"/>
      <c r="U49" s="161"/>
      <c r="V49" s="162"/>
      <c r="X49" s="159"/>
      <c r="Y49" s="160"/>
      <c r="Z49" s="160"/>
      <c r="AA49" s="160"/>
      <c r="AB49" s="160"/>
      <c r="AC49" s="161"/>
      <c r="AD49" s="160"/>
      <c r="AE49" s="160"/>
      <c r="AF49" s="161"/>
      <c r="AG49" s="162"/>
    </row>
    <row r="50" spans="1:33" x14ac:dyDescent="0.2">
      <c r="A50" s="154" t="s">
        <v>31</v>
      </c>
      <c r="B50" s="155">
        <f>(VLOOKUP($A50,'Occupancy Raw Data'!$B$8:$BE$45,'Occupancy Raw Data'!G$3,FALSE))/100</f>
        <v>0.49619361436200399</v>
      </c>
      <c r="C50" s="156">
        <f>(VLOOKUP($A50,'Occupancy Raw Data'!$B$8:$BE$45,'Occupancy Raw Data'!H$3,FALSE))/100</f>
        <v>0.58197932053175694</v>
      </c>
      <c r="D50" s="156">
        <f>(VLOOKUP($A50,'Occupancy Raw Data'!$B$8:$BE$45,'Occupancy Raw Data'!I$3,FALSE))/100</f>
        <v>0.59175093739347806</v>
      </c>
      <c r="E50" s="156">
        <f>(VLOOKUP($A50,'Occupancy Raw Data'!$B$8:$BE$45,'Occupancy Raw Data'!J$3,FALSE))/100</f>
        <v>0.61129417111691797</v>
      </c>
      <c r="F50" s="156">
        <f>(VLOOKUP($A50,'Occupancy Raw Data'!$B$8:$BE$45,'Occupancy Raw Data'!K$3,FALSE))/100</f>
        <v>0.62095216452675794</v>
      </c>
      <c r="G50" s="157">
        <f>(VLOOKUP($A50,'Occupancy Raw Data'!$B$8:$BE$45,'Occupancy Raw Data'!L$3,FALSE))/100</f>
        <v>0.58043404158618306</v>
      </c>
      <c r="H50" s="137">
        <f>(VLOOKUP($A50,'Occupancy Raw Data'!$B$8:$BE$45,'Occupancy Raw Data'!N$3,FALSE))/100</f>
        <v>0.69287580956709405</v>
      </c>
      <c r="I50" s="137">
        <f>(VLOOKUP($A50,'Occupancy Raw Data'!$B$8:$BE$45,'Occupancy Raw Data'!O$3,FALSE))/100</f>
        <v>0.6719690944210881</v>
      </c>
      <c r="J50" s="157">
        <f>(VLOOKUP($A50,'Occupancy Raw Data'!$B$8:$BE$45,'Occupancy Raw Data'!P$3,FALSE))/100</f>
        <v>0.68242245199409102</v>
      </c>
      <c r="K50" s="158">
        <f>(VLOOKUP($A50,'Occupancy Raw Data'!$B$8:$BE$45,'Occupancy Raw Data'!R$3,FALSE))/100</f>
        <v>0.60957358741701395</v>
      </c>
      <c r="M50" s="159">
        <f>VLOOKUP($A50,'ADR Raw Data'!$B$6:$BE$43,'ADR Raw Data'!G$1,FALSE)</f>
        <v>109.62351957865801</v>
      </c>
      <c r="N50" s="160">
        <f>VLOOKUP($A50,'ADR Raw Data'!$B$6:$BE$43,'ADR Raw Data'!H$1,FALSE)</f>
        <v>109.312688402967</v>
      </c>
      <c r="O50" s="160">
        <f>VLOOKUP($A50,'ADR Raw Data'!$B$6:$BE$43,'ADR Raw Data'!I$1,FALSE)</f>
        <v>110.276797235023</v>
      </c>
      <c r="P50" s="160">
        <f>VLOOKUP($A50,'ADR Raw Data'!$B$6:$BE$43,'ADR Raw Data'!J$1,FALSE)</f>
        <v>107.576752788104</v>
      </c>
      <c r="Q50" s="160">
        <f>VLOOKUP($A50,'ADR Raw Data'!$B$6:$BE$43,'ADR Raw Data'!K$1,FALSE)</f>
        <v>106.255189387008</v>
      </c>
      <c r="R50" s="161">
        <f>VLOOKUP($A50,'ADR Raw Data'!$B$6:$BE$43,'ADR Raw Data'!L$1,FALSE)</f>
        <v>108.542580847232</v>
      </c>
      <c r="S50" s="160">
        <f>VLOOKUP($A50,'ADR Raw Data'!$B$6:$BE$43,'ADR Raw Data'!N$1,FALSE)</f>
        <v>131.149465398491</v>
      </c>
      <c r="T50" s="160">
        <f>VLOOKUP($A50,'ADR Raw Data'!$B$6:$BE$43,'ADR Raw Data'!O$1,FALSE)</f>
        <v>135.60423740277301</v>
      </c>
      <c r="U50" s="161">
        <f>VLOOKUP($A50,'ADR Raw Data'!$B$6:$BE$43,'ADR Raw Data'!P$1,FALSE)</f>
        <v>133.342732267732</v>
      </c>
      <c r="V50" s="162">
        <f>VLOOKUP($A50,'ADR Raw Data'!$B$6:$BE$43,'ADR Raw Data'!R$1,FALSE)</f>
        <v>116.475142461522</v>
      </c>
      <c r="X50" s="159">
        <f>VLOOKUP($A50,'RevPAR Raw Data'!$B$6:$BE$43,'RevPAR Raw Data'!G$1,FALSE)</f>
        <v>54.394490398818299</v>
      </c>
      <c r="Y50" s="160">
        <f>VLOOKUP($A50,'RevPAR Raw Data'!$B$6:$BE$43,'RevPAR Raw Data'!H$1,FALSE)</f>
        <v>63.617724122258799</v>
      </c>
      <c r="Z50" s="160">
        <f>VLOOKUP($A50,'RevPAR Raw Data'!$B$6:$BE$43,'RevPAR Raw Data'!I$1,FALSE)</f>
        <v>65.256398136575299</v>
      </c>
      <c r="AA50" s="160">
        <f>VLOOKUP($A50,'RevPAR Raw Data'!$B$6:$BE$43,'RevPAR Raw Data'!J$1,FALSE)</f>
        <v>65.761041927053697</v>
      </c>
      <c r="AB50" s="160">
        <f>VLOOKUP($A50,'RevPAR Raw Data'!$B$6:$BE$43,'RevPAR Raw Data'!K$1,FALSE)</f>
        <v>65.979389842063398</v>
      </c>
      <c r="AC50" s="161">
        <f>VLOOKUP($A50,'RevPAR Raw Data'!$B$6:$BE$43,'RevPAR Raw Data'!L$1,FALSE)</f>
        <v>63.001808885353903</v>
      </c>
      <c r="AD50" s="160">
        <f>VLOOKUP($A50,'RevPAR Raw Data'!$B$6:$BE$43,'RevPAR Raw Data'!N$1,FALSE)</f>
        <v>90.870292012271307</v>
      </c>
      <c r="AE50" s="160">
        <f>VLOOKUP($A50,'RevPAR Raw Data'!$B$6:$BE$43,'RevPAR Raw Data'!O$1,FALSE)</f>
        <v>91.121856607203696</v>
      </c>
      <c r="AF50" s="161">
        <f>VLOOKUP($A50,'RevPAR Raw Data'!$B$6:$BE$43,'RevPAR Raw Data'!P$1,FALSE)</f>
        <v>90.996074309737494</v>
      </c>
      <c r="AG50" s="162">
        <f>VLOOKUP($A50,'RevPAR Raw Data'!$B$6:$BE$43,'RevPAR Raw Data'!R$1,FALSE)</f>
        <v>71.000170435177793</v>
      </c>
    </row>
    <row r="51" spans="1:33" x14ac:dyDescent="0.2">
      <c r="A51" s="139" t="s">
        <v>14</v>
      </c>
      <c r="B51" s="127">
        <f>(VLOOKUP($A50,'Occupancy Raw Data'!$B$8:$BE$51,'Occupancy Raw Data'!T$3,FALSE))/100</f>
        <v>0.15681888850196399</v>
      </c>
      <c r="C51" s="128">
        <f>(VLOOKUP($A50,'Occupancy Raw Data'!$B$8:$BE$51,'Occupancy Raw Data'!U$3,FALSE))/100</f>
        <v>0.10673130480156599</v>
      </c>
      <c r="D51" s="128">
        <f>(VLOOKUP($A50,'Occupancy Raw Data'!$B$8:$BE$51,'Occupancy Raw Data'!V$3,FALSE))/100</f>
        <v>7.3465543453458002E-2</v>
      </c>
      <c r="E51" s="128">
        <f>(VLOOKUP($A50,'Occupancy Raw Data'!$B$8:$BE$51,'Occupancy Raw Data'!W$3,FALSE))/100</f>
        <v>3.0363375390006601E-2</v>
      </c>
      <c r="F51" s="128">
        <f>(VLOOKUP($A50,'Occupancy Raw Data'!$B$8:$BE$51,'Occupancy Raw Data'!X$3,FALSE))/100</f>
        <v>0.10251971780484</v>
      </c>
      <c r="G51" s="128">
        <f>(VLOOKUP($A50,'Occupancy Raw Data'!$B$8:$BE$51,'Occupancy Raw Data'!Y$3,FALSE))/100</f>
        <v>9.0005322566345108E-2</v>
      </c>
      <c r="H51" s="129">
        <f>(VLOOKUP($A50,'Occupancy Raw Data'!$B$8:$BE$51,'Occupancy Raw Data'!AA$3,FALSE))/100</f>
        <v>0.131804578232389</v>
      </c>
      <c r="I51" s="129">
        <f>(VLOOKUP($A50,'Occupancy Raw Data'!$B$8:$BE$51,'Occupancy Raw Data'!AB$3,FALSE))/100</f>
        <v>0.10546911167643901</v>
      </c>
      <c r="J51" s="128">
        <f>(VLOOKUP($A50,'Occupancy Raw Data'!$B$8:$BE$51,'Occupancy Raw Data'!AC$3,FALSE))/100</f>
        <v>0.118683556480232</v>
      </c>
      <c r="K51" s="130">
        <f>(VLOOKUP($A50,'Occupancy Raw Data'!$B$8:$BE$51,'Occupancy Raw Data'!AE$3,FALSE))/100</f>
        <v>9.9017063646621994E-2</v>
      </c>
      <c r="M51" s="127">
        <f>(VLOOKUP($A50,'ADR Raw Data'!$B$6:$BE$49,'ADR Raw Data'!T$1,FALSE))/100</f>
        <v>5.1494013815867996E-2</v>
      </c>
      <c r="N51" s="128">
        <f>(VLOOKUP($A50,'ADR Raw Data'!$B$6:$BE$49,'ADR Raw Data'!U$1,FALSE))/100</f>
        <v>3.2597609056387304E-2</v>
      </c>
      <c r="O51" s="128">
        <f>(VLOOKUP($A50,'ADR Raw Data'!$B$6:$BE$49,'ADR Raw Data'!V$1,FALSE))/100</f>
        <v>7.0719394121635096E-2</v>
      </c>
      <c r="P51" s="128">
        <f>(VLOOKUP($A50,'ADR Raw Data'!$B$6:$BE$49,'ADR Raw Data'!W$1,FALSE))/100</f>
        <v>4.0957056610310003E-2</v>
      </c>
      <c r="Q51" s="128">
        <f>(VLOOKUP($A50,'ADR Raw Data'!$B$6:$BE$49,'ADR Raw Data'!X$1,FALSE))/100</f>
        <v>8.8804147033061092E-3</v>
      </c>
      <c r="R51" s="128">
        <f>(VLOOKUP($A50,'ADR Raw Data'!$B$6:$BE$49,'ADR Raw Data'!Y$1,FALSE))/100</f>
        <v>4.0343612569720501E-2</v>
      </c>
      <c r="S51" s="129">
        <f>(VLOOKUP($A50,'ADR Raw Data'!$B$6:$BE$49,'ADR Raw Data'!AA$1,FALSE))/100</f>
        <v>2.4750197599748697E-2</v>
      </c>
      <c r="T51" s="129">
        <f>(VLOOKUP($A50,'ADR Raw Data'!$B$6:$BE$49,'ADR Raw Data'!AB$1,FALSE))/100</f>
        <v>4.2903886895364202E-2</v>
      </c>
      <c r="U51" s="128">
        <f>(VLOOKUP($A50,'ADR Raw Data'!$B$6:$BE$49,'ADR Raw Data'!AC$1,FALSE))/100</f>
        <v>3.3663506579495996E-2</v>
      </c>
      <c r="V51" s="130">
        <f>(VLOOKUP($A50,'ADR Raw Data'!$B$6:$BE$49,'ADR Raw Data'!AE$1,FALSE))/100</f>
        <v>3.9171876305308204E-2</v>
      </c>
      <c r="X51" s="127">
        <f>(VLOOKUP($A50,'RevPAR Raw Data'!$B$6:$BE$43,'RevPAR Raw Data'!T$1,FALSE))/100</f>
        <v>0.21638813632894099</v>
      </c>
      <c r="Y51" s="128">
        <f>(VLOOKUP($A50,'RevPAR Raw Data'!$B$6:$BE$43,'RevPAR Raw Data'!U$1,FALSE))/100</f>
        <v>0.142808099205953</v>
      </c>
      <c r="Z51" s="128">
        <f>(VLOOKUP($A50,'RevPAR Raw Data'!$B$6:$BE$43,'RevPAR Raw Data'!V$1,FALSE))/100</f>
        <v>0.14938037629693801</v>
      </c>
      <c r="AA51" s="128">
        <f>(VLOOKUP($A50,'RevPAR Raw Data'!$B$6:$BE$43,'RevPAR Raw Data'!W$1,FALSE))/100</f>
        <v>7.2564026485045299E-2</v>
      </c>
      <c r="AB51" s="128">
        <f>(VLOOKUP($A50,'RevPAR Raw Data'!$B$6:$BE$43,'RevPAR Raw Data'!X$1,FALSE))/100</f>
        <v>0.112310550117519</v>
      </c>
      <c r="AC51" s="128">
        <f>(VLOOKUP($A50,'RevPAR Raw Data'!$B$6:$BE$43,'RevPAR Raw Data'!Y$1,FALSE))/100</f>
        <v>0.133980074998895</v>
      </c>
      <c r="AD51" s="129">
        <f>(VLOOKUP($A50,'RevPAR Raw Data'!$B$6:$BE$43,'RevPAR Raw Data'!AA$1,FALSE))/100</f>
        <v>0.15981696518794</v>
      </c>
      <c r="AE51" s="129">
        <f>(VLOOKUP($A50,'RevPAR Raw Data'!$B$6:$BE$43,'RevPAR Raw Data'!AB$1,FALSE))/100</f>
        <v>0.15289803341012401</v>
      </c>
      <c r="AF51" s="128">
        <f>(VLOOKUP($A50,'RevPAR Raw Data'!$B$6:$BE$43,'RevPAR Raw Data'!AC$1,FALSE))/100</f>
        <v>0.15634236774417801</v>
      </c>
      <c r="AG51" s="130">
        <f>(VLOOKUP($A50,'RevPAR Raw Data'!$B$6:$BE$43,'RevPAR Raw Data'!AE$1,FALSE))/100</f>
        <v>0.14206762412120999</v>
      </c>
    </row>
    <row r="52" spans="1:33" x14ac:dyDescent="0.2">
      <c r="A52" s="178"/>
      <c r="B52" s="155"/>
      <c r="C52" s="156"/>
      <c r="D52" s="156"/>
      <c r="E52" s="156"/>
      <c r="F52" s="156"/>
      <c r="G52" s="157"/>
      <c r="H52" s="137"/>
      <c r="I52" s="137"/>
      <c r="J52" s="157"/>
      <c r="K52" s="158"/>
      <c r="M52" s="159"/>
      <c r="N52" s="160"/>
      <c r="O52" s="160"/>
      <c r="P52" s="160"/>
      <c r="Q52" s="160"/>
      <c r="R52" s="161"/>
      <c r="S52" s="160"/>
      <c r="T52" s="160"/>
      <c r="U52" s="161"/>
      <c r="V52" s="162"/>
      <c r="X52" s="159"/>
      <c r="Y52" s="160"/>
      <c r="Z52" s="160"/>
      <c r="AA52" s="160"/>
      <c r="AB52" s="160"/>
      <c r="AC52" s="161"/>
      <c r="AD52" s="160"/>
      <c r="AE52" s="160"/>
      <c r="AF52" s="161"/>
      <c r="AG52" s="162"/>
    </row>
    <row r="53" spans="1:33" x14ac:dyDescent="0.2">
      <c r="A53" s="154" t="s">
        <v>32</v>
      </c>
      <c r="B53" s="155">
        <f>(VLOOKUP($A53,'Occupancy Raw Data'!$B$8:$BE$45,'Occupancy Raw Data'!G$3,FALSE))/100</f>
        <v>0.52842377260981899</v>
      </c>
      <c r="C53" s="156">
        <f>(VLOOKUP($A53,'Occupancy Raw Data'!$B$8:$BE$45,'Occupancy Raw Data'!H$3,FALSE))/100</f>
        <v>0.61304909560723497</v>
      </c>
      <c r="D53" s="156">
        <f>(VLOOKUP($A53,'Occupancy Raw Data'!$B$8:$BE$45,'Occupancy Raw Data'!I$3,FALSE))/100</f>
        <v>0.58785529715762197</v>
      </c>
      <c r="E53" s="156">
        <f>(VLOOKUP($A53,'Occupancy Raw Data'!$B$8:$BE$45,'Occupancy Raw Data'!J$3,FALSE))/100</f>
        <v>0.59366925064599396</v>
      </c>
      <c r="F53" s="156">
        <f>(VLOOKUP($A53,'Occupancy Raw Data'!$B$8:$BE$45,'Occupancy Raw Data'!K$3,FALSE))/100</f>
        <v>0.595607235142118</v>
      </c>
      <c r="G53" s="157">
        <f>(VLOOKUP($A53,'Occupancy Raw Data'!$B$8:$BE$45,'Occupancy Raw Data'!L$3,FALSE))/100</f>
        <v>0.583720930232558</v>
      </c>
      <c r="H53" s="137">
        <f>(VLOOKUP($A53,'Occupancy Raw Data'!$B$8:$BE$45,'Occupancy Raw Data'!N$3,FALSE))/100</f>
        <v>0.64987080103359107</v>
      </c>
      <c r="I53" s="137">
        <f>(VLOOKUP($A53,'Occupancy Raw Data'!$B$8:$BE$45,'Occupancy Raw Data'!O$3,FALSE))/100</f>
        <v>0.677002583979328</v>
      </c>
      <c r="J53" s="157">
        <f>(VLOOKUP($A53,'Occupancy Raw Data'!$B$8:$BE$45,'Occupancy Raw Data'!P$3,FALSE))/100</f>
        <v>0.66343669250645898</v>
      </c>
      <c r="K53" s="158">
        <f>(VLOOKUP($A53,'Occupancy Raw Data'!$B$8:$BE$45,'Occupancy Raw Data'!R$3,FALSE))/100</f>
        <v>0.60649686231081501</v>
      </c>
      <c r="M53" s="159">
        <f>VLOOKUP($A53,'ADR Raw Data'!$B$6:$BE$43,'ADR Raw Data'!G$1,FALSE)</f>
        <v>90.744682151589203</v>
      </c>
      <c r="N53" s="160">
        <f>VLOOKUP($A53,'ADR Raw Data'!$B$6:$BE$43,'ADR Raw Data'!H$1,FALSE)</f>
        <v>96.152265542676503</v>
      </c>
      <c r="O53" s="160">
        <f>VLOOKUP($A53,'ADR Raw Data'!$B$6:$BE$43,'ADR Raw Data'!I$1,FALSE)</f>
        <v>93.343835164835099</v>
      </c>
      <c r="P53" s="160">
        <f>VLOOKUP($A53,'ADR Raw Data'!$B$6:$BE$43,'ADR Raw Data'!J$1,FALSE)</f>
        <v>94.7096300326441</v>
      </c>
      <c r="Q53" s="160">
        <f>VLOOKUP($A53,'ADR Raw Data'!$B$6:$BE$43,'ADR Raw Data'!K$1,FALSE)</f>
        <v>91.420856832971793</v>
      </c>
      <c r="R53" s="161">
        <f>VLOOKUP($A53,'ADR Raw Data'!$B$6:$BE$43,'ADR Raw Data'!L$1,FALSE)</f>
        <v>93.348543603364305</v>
      </c>
      <c r="S53" s="160">
        <f>VLOOKUP($A53,'ADR Raw Data'!$B$6:$BE$43,'ADR Raw Data'!N$1,FALSE)</f>
        <v>100.548677932405</v>
      </c>
      <c r="T53" s="160">
        <f>VLOOKUP($A53,'ADR Raw Data'!$B$6:$BE$43,'ADR Raw Data'!O$1,FALSE)</f>
        <v>100.94473282442701</v>
      </c>
      <c r="U53" s="161">
        <f>VLOOKUP($A53,'ADR Raw Data'!$B$6:$BE$43,'ADR Raw Data'!P$1,FALSE)</f>
        <v>100.750754625121</v>
      </c>
      <c r="V53" s="162">
        <f>VLOOKUP($A53,'ADR Raw Data'!$B$6:$BE$43,'ADR Raw Data'!R$1,FALSE)</f>
        <v>95.662016129032196</v>
      </c>
      <c r="X53" s="159">
        <f>VLOOKUP($A53,'RevPAR Raw Data'!$B$6:$BE$43,'RevPAR Raw Data'!G$1,FALSE)</f>
        <v>47.951647286821697</v>
      </c>
      <c r="Y53" s="160">
        <f>VLOOKUP($A53,'RevPAR Raw Data'!$B$6:$BE$43,'RevPAR Raw Data'!H$1,FALSE)</f>
        <v>58.946059431524503</v>
      </c>
      <c r="Z53" s="160">
        <f>VLOOKUP($A53,'RevPAR Raw Data'!$B$6:$BE$43,'RevPAR Raw Data'!I$1,FALSE)</f>
        <v>54.872667958656301</v>
      </c>
      <c r="AA53" s="160">
        <f>VLOOKUP($A53,'RevPAR Raw Data'!$B$6:$BE$43,'RevPAR Raw Data'!J$1,FALSE)</f>
        <v>56.226195090439198</v>
      </c>
      <c r="AB53" s="160">
        <f>VLOOKUP($A53,'RevPAR Raw Data'!$B$6:$BE$43,'RevPAR Raw Data'!K$1,FALSE)</f>
        <v>54.450923772609798</v>
      </c>
      <c r="AC53" s="161">
        <f>VLOOKUP($A53,'RevPAR Raw Data'!$B$6:$BE$43,'RevPAR Raw Data'!L$1,FALSE)</f>
        <v>54.489498708010302</v>
      </c>
      <c r="AD53" s="160">
        <f>VLOOKUP($A53,'RevPAR Raw Data'!$B$6:$BE$43,'RevPAR Raw Data'!N$1,FALSE)</f>
        <v>65.343649870801002</v>
      </c>
      <c r="AE53" s="160">
        <f>VLOOKUP($A53,'RevPAR Raw Data'!$B$6:$BE$43,'RevPAR Raw Data'!O$1,FALSE)</f>
        <v>68.339844961240303</v>
      </c>
      <c r="AF53" s="161">
        <f>VLOOKUP($A53,'RevPAR Raw Data'!$B$6:$BE$43,'RevPAR Raw Data'!P$1,FALSE)</f>
        <v>66.841747416020596</v>
      </c>
      <c r="AG53" s="162">
        <f>VLOOKUP($A53,'RevPAR Raw Data'!$B$6:$BE$43,'RevPAR Raw Data'!R$1,FALSE)</f>
        <v>58.018712624584701</v>
      </c>
    </row>
    <row r="54" spans="1:33" x14ac:dyDescent="0.2">
      <c r="A54" s="139" t="s">
        <v>14</v>
      </c>
      <c r="B54" s="127">
        <f>(VLOOKUP($A53,'Occupancy Raw Data'!$B$8:$BE$51,'Occupancy Raw Data'!T$3,FALSE))/100</f>
        <v>0.377104377104377</v>
      </c>
      <c r="C54" s="128">
        <f>(VLOOKUP($A53,'Occupancy Raw Data'!$B$8:$BE$51,'Occupancy Raw Data'!U$3,FALSE))/100</f>
        <v>7.9635949943117096E-2</v>
      </c>
      <c r="D54" s="128">
        <f>(VLOOKUP($A53,'Occupancy Raw Data'!$B$8:$BE$51,'Occupancy Raw Data'!V$3,FALSE))/100</f>
        <v>-2.5695931477516001E-2</v>
      </c>
      <c r="E54" s="128">
        <f>(VLOOKUP($A53,'Occupancy Raw Data'!$B$8:$BE$51,'Occupancy Raw Data'!W$3,FALSE))/100</f>
        <v>-2.95670538542766E-2</v>
      </c>
      <c r="F54" s="128">
        <f>(VLOOKUP($A53,'Occupancy Raw Data'!$B$8:$BE$51,'Occupancy Raw Data'!X$3,FALSE))/100</f>
        <v>0.11218335343787601</v>
      </c>
      <c r="G54" s="128">
        <f>(VLOOKUP($A53,'Occupancy Raw Data'!$B$8:$BE$51,'Occupancy Raw Data'!Y$3,FALSE))/100</f>
        <v>8.0086062634472807E-2</v>
      </c>
      <c r="H54" s="129">
        <f>(VLOOKUP($A53,'Occupancy Raw Data'!$B$8:$BE$51,'Occupancy Raw Data'!AA$3,FALSE))/100</f>
        <v>4.6826222684703399E-2</v>
      </c>
      <c r="I54" s="129">
        <f>(VLOOKUP($A53,'Occupancy Raw Data'!$B$8:$BE$51,'Occupancy Raw Data'!AB$3,FALSE))/100</f>
        <v>1.4520813165537201E-2</v>
      </c>
      <c r="J54" s="128">
        <f>(VLOOKUP($A53,'Occupancy Raw Data'!$B$8:$BE$51,'Occupancy Raw Data'!AC$3,FALSE))/100</f>
        <v>3.00902708124373E-2</v>
      </c>
      <c r="K54" s="130">
        <f>(VLOOKUP($A53,'Occupancy Raw Data'!$B$8:$BE$51,'Occupancy Raw Data'!AE$3,FALSE))/100</f>
        <v>6.3946899789541795E-2</v>
      </c>
      <c r="M54" s="127">
        <f>(VLOOKUP($A53,'ADR Raw Data'!$B$6:$BE$49,'ADR Raw Data'!T$1,FALSE))/100</f>
        <v>0.123956630879773</v>
      </c>
      <c r="N54" s="128">
        <f>(VLOOKUP($A53,'ADR Raw Data'!$B$6:$BE$49,'ADR Raw Data'!U$1,FALSE))/100</f>
        <v>4.9988029085518602E-2</v>
      </c>
      <c r="O54" s="128">
        <f>(VLOOKUP($A53,'ADR Raw Data'!$B$6:$BE$49,'ADR Raw Data'!V$1,FALSE))/100</f>
        <v>2.79299906095535E-2</v>
      </c>
      <c r="P54" s="128">
        <f>(VLOOKUP($A53,'ADR Raw Data'!$B$6:$BE$49,'ADR Raw Data'!W$1,FALSE))/100</f>
        <v>3.2165601732781497E-2</v>
      </c>
      <c r="Q54" s="128">
        <f>(VLOOKUP($A53,'ADR Raw Data'!$B$6:$BE$49,'ADR Raw Data'!X$1,FALSE))/100</f>
        <v>2.61472455260497E-2</v>
      </c>
      <c r="R54" s="128">
        <f>(VLOOKUP($A53,'ADR Raw Data'!$B$6:$BE$49,'ADR Raw Data'!Y$1,FALSE))/100</f>
        <v>4.4006404970568298E-2</v>
      </c>
      <c r="S54" s="129">
        <f>(VLOOKUP($A53,'ADR Raw Data'!$B$6:$BE$49,'ADR Raw Data'!AA$1,FALSE))/100</f>
        <v>4.1367918251359506E-2</v>
      </c>
      <c r="T54" s="129">
        <f>(VLOOKUP($A53,'ADR Raw Data'!$B$6:$BE$49,'ADR Raw Data'!AB$1,FALSE))/100</f>
        <v>2.1420192271514701E-2</v>
      </c>
      <c r="U54" s="128">
        <f>(VLOOKUP($A53,'ADR Raw Data'!$B$6:$BE$49,'ADR Raw Data'!AC$1,FALSE))/100</f>
        <v>3.0886331836700899E-2</v>
      </c>
      <c r="V54" s="130">
        <f>(VLOOKUP($A53,'ADR Raw Data'!$B$6:$BE$49,'ADR Raw Data'!AE$1,FALSE))/100</f>
        <v>3.8686446136441698E-2</v>
      </c>
      <c r="X54" s="127">
        <f>(VLOOKUP($A53,'RevPAR Raw Data'!$B$6:$BE$43,'RevPAR Raw Data'!T$1,FALSE))/100</f>
        <v>0.54780559606002499</v>
      </c>
      <c r="Y54" s="128">
        <f>(VLOOKUP($A53,'RevPAR Raw Data'!$B$6:$BE$43,'RevPAR Raw Data'!U$1,FALSE))/100</f>
        <v>0.13360482321064501</v>
      </c>
      <c r="Z54" s="128">
        <f>(VLOOKUP($A53,'RevPAR Raw Data'!$B$6:$BE$43,'RevPAR Raw Data'!V$1,FALSE))/100</f>
        <v>1.5163720071667099E-3</v>
      </c>
      <c r="AA54" s="128">
        <f>(VLOOKUP($A53,'RevPAR Raw Data'!$B$6:$BE$43,'RevPAR Raw Data'!W$1,FALSE))/100</f>
        <v>1.6475057998165299E-3</v>
      </c>
      <c r="AB54" s="128">
        <f>(VLOOKUP($A53,'RevPAR Raw Data'!$B$6:$BE$43,'RevPAR Raw Data'!X$1,FALSE))/100</f>
        <v>0.14126388465020201</v>
      </c>
      <c r="AC54" s="128">
        <f>(VLOOKUP($A53,'RevPAR Raw Data'!$B$6:$BE$43,'RevPAR Raw Data'!Y$1,FALSE))/100</f>
        <v>0.12761676730983201</v>
      </c>
      <c r="AD54" s="129">
        <f>(VLOOKUP($A53,'RevPAR Raw Data'!$B$6:$BE$43,'RevPAR Raw Data'!AA$1,FALSE))/100</f>
        <v>9.0131244288103693E-2</v>
      </c>
      <c r="AE54" s="129">
        <f>(VLOOKUP($A53,'RevPAR Raw Data'!$B$6:$BE$43,'RevPAR Raw Data'!AB$1,FALSE))/100</f>
        <v>3.6252044046996501E-2</v>
      </c>
      <c r="AF54" s="128">
        <f>(VLOOKUP($A53,'RevPAR Raw Data'!$B$6:$BE$43,'RevPAR Raw Data'!AC$1,FALSE))/100</f>
        <v>6.1905980738507296E-2</v>
      </c>
      <c r="AG54" s="130">
        <f>(VLOOKUP($A53,'RevPAR Raw Data'!$B$6:$BE$43,'RevPAR Raw Data'!AE$1,FALSE))/100</f>
        <v>0.105107224220284</v>
      </c>
    </row>
    <row r="55" spans="1:33" x14ac:dyDescent="0.2">
      <c r="A55" s="177"/>
      <c r="B55" s="155"/>
      <c r="C55" s="156"/>
      <c r="D55" s="156"/>
      <c r="E55" s="156"/>
      <c r="F55" s="156"/>
      <c r="G55" s="157"/>
      <c r="H55" s="137"/>
      <c r="I55" s="137"/>
      <c r="J55" s="157"/>
      <c r="K55" s="158"/>
      <c r="M55" s="159"/>
      <c r="N55" s="160"/>
      <c r="O55" s="160"/>
      <c r="P55" s="160"/>
      <c r="Q55" s="160"/>
      <c r="R55" s="161"/>
      <c r="S55" s="160"/>
      <c r="T55" s="160"/>
      <c r="U55" s="161"/>
      <c r="V55" s="162"/>
      <c r="X55" s="159"/>
      <c r="Y55" s="160"/>
      <c r="Z55" s="160"/>
      <c r="AA55" s="160"/>
      <c r="AB55" s="160"/>
      <c r="AC55" s="161"/>
      <c r="AD55" s="160"/>
      <c r="AE55" s="160"/>
      <c r="AF55" s="161"/>
      <c r="AG55" s="162"/>
    </row>
    <row r="56" spans="1:33" x14ac:dyDescent="0.2">
      <c r="A56" s="154" t="s">
        <v>33</v>
      </c>
      <c r="B56" s="155">
        <f>(VLOOKUP($A56,'Occupancy Raw Data'!$B$8:$BE$45,'Occupancy Raw Data'!G$3,FALSE))/100</f>
        <v>0.47792207792207697</v>
      </c>
      <c r="C56" s="156">
        <f>(VLOOKUP($A56,'Occupancy Raw Data'!$B$8:$BE$45,'Occupancy Raw Data'!H$3,FALSE))/100</f>
        <v>0.60642515379357398</v>
      </c>
      <c r="D56" s="156">
        <f>(VLOOKUP($A56,'Occupancy Raw Data'!$B$8:$BE$45,'Occupancy Raw Data'!I$3,FALSE))/100</f>
        <v>0.63513328776486599</v>
      </c>
      <c r="E56" s="156">
        <f>(VLOOKUP($A56,'Occupancy Raw Data'!$B$8:$BE$45,'Occupancy Raw Data'!J$3,FALSE))/100</f>
        <v>0.61913875598086099</v>
      </c>
      <c r="F56" s="156">
        <f>(VLOOKUP($A56,'Occupancy Raw Data'!$B$8:$BE$45,'Occupancy Raw Data'!K$3,FALSE))/100</f>
        <v>0.63239917976759996</v>
      </c>
      <c r="G56" s="156">
        <f>(VLOOKUP($A56,'Occupancy Raw Data'!$B$8:$BE$45,'Occupancy Raw Data'!L$3,FALSE))/100</f>
        <v>0.59420369104579596</v>
      </c>
      <c r="H56" s="137">
        <f>(VLOOKUP($A56,'Occupancy Raw Data'!$B$8:$BE$45,'Occupancy Raw Data'!N$3,FALSE))/100</f>
        <v>0.63855092276144898</v>
      </c>
      <c r="I56" s="137">
        <f>(VLOOKUP($A56,'Occupancy Raw Data'!$B$8:$BE$45,'Occupancy Raw Data'!O$3,FALSE))/100</f>
        <v>0.69719753930280204</v>
      </c>
      <c r="J56" s="156">
        <f>(VLOOKUP($A56,'Occupancy Raw Data'!$B$8:$BE$45,'Occupancy Raw Data'!P$3,FALSE))/100</f>
        <v>0.66787423103212507</v>
      </c>
      <c r="K56" s="179">
        <f>(VLOOKUP($A56,'Occupancy Raw Data'!$B$8:$BE$45,'Occupancy Raw Data'!R$3,FALSE))/100</f>
        <v>0.61525241675617603</v>
      </c>
      <c r="M56" s="159">
        <f>VLOOKUP($A56,'ADR Raw Data'!$B$6:$BE$43,'ADR Raw Data'!G$1,FALSE)</f>
        <v>120.908166475972</v>
      </c>
      <c r="N56" s="160">
        <f>VLOOKUP($A56,'ADR Raw Data'!$B$6:$BE$43,'ADR Raw Data'!H$1,FALSE)</f>
        <v>115.985040577096</v>
      </c>
      <c r="O56" s="160">
        <f>VLOOKUP($A56,'ADR Raw Data'!$B$6:$BE$43,'ADR Raw Data'!I$1,FALSE)</f>
        <v>118.799522169608</v>
      </c>
      <c r="P56" s="160">
        <f>VLOOKUP($A56,'ADR Raw Data'!$B$6:$BE$43,'ADR Raw Data'!J$1,FALSE)</f>
        <v>118.67013027158301</v>
      </c>
      <c r="Q56" s="160">
        <f>VLOOKUP($A56,'ADR Raw Data'!$B$6:$BE$43,'ADR Raw Data'!K$1,FALSE)</f>
        <v>119.001887159533</v>
      </c>
      <c r="R56" s="161">
        <f>VLOOKUP($A56,'ADR Raw Data'!$B$6:$BE$43,'ADR Raw Data'!L$1,FALSE)</f>
        <v>118.58035798095</v>
      </c>
      <c r="S56" s="160">
        <f>VLOOKUP($A56,'ADR Raw Data'!$B$6:$BE$43,'ADR Raw Data'!N$1,FALSE)</f>
        <v>148.956698779704</v>
      </c>
      <c r="T56" s="160">
        <f>VLOOKUP($A56,'ADR Raw Data'!$B$6:$BE$43,'ADR Raw Data'!O$1,FALSE)</f>
        <v>163.80031372549001</v>
      </c>
      <c r="U56" s="161">
        <f>VLOOKUP($A56,'ADR Raw Data'!$B$6:$BE$43,'ADR Raw Data'!P$1,FALSE)</f>
        <v>156.70436393409</v>
      </c>
      <c r="V56" s="162">
        <f>VLOOKUP($A56,'ADR Raw Data'!$B$6:$BE$43,'ADR Raw Data'!R$1,FALSE)</f>
        <v>130.40456005586501</v>
      </c>
      <c r="X56" s="159">
        <f>VLOOKUP($A56,'RevPAR Raw Data'!$B$6:$BE$43,'RevPAR Raw Data'!G$1,FALSE)</f>
        <v>57.784682159945298</v>
      </c>
      <c r="Y56" s="160">
        <f>VLOOKUP($A56,'RevPAR Raw Data'!$B$6:$BE$43,'RevPAR Raw Data'!H$1,FALSE)</f>
        <v>70.336246069719706</v>
      </c>
      <c r="Z56" s="160">
        <f>VLOOKUP($A56,'RevPAR Raw Data'!$B$6:$BE$43,'RevPAR Raw Data'!I$1,FALSE)</f>
        <v>75.453531100478401</v>
      </c>
      <c r="AA56" s="160">
        <f>VLOOKUP($A56,'RevPAR Raw Data'!$B$6:$BE$43,'RevPAR Raw Data'!J$1,FALSE)</f>
        <v>73.473276828434706</v>
      </c>
      <c r="AB56" s="160">
        <f>VLOOKUP($A56,'RevPAR Raw Data'!$B$6:$BE$43,'RevPAR Raw Data'!K$1,FALSE)</f>
        <v>75.256695830485299</v>
      </c>
      <c r="AC56" s="161">
        <f>VLOOKUP($A56,'RevPAR Raw Data'!$B$6:$BE$43,'RevPAR Raw Data'!L$1,FALSE)</f>
        <v>70.4608863978127</v>
      </c>
      <c r="AD56" s="160">
        <f>VLOOKUP($A56,'RevPAR Raw Data'!$B$6:$BE$43,'RevPAR Raw Data'!N$1,FALSE)</f>
        <v>95.116437457279503</v>
      </c>
      <c r="AE56" s="160">
        <f>VLOOKUP($A56,'RevPAR Raw Data'!$B$6:$BE$43,'RevPAR Raw Data'!O$1,FALSE)</f>
        <v>114.201175666438</v>
      </c>
      <c r="AF56" s="161">
        <f>VLOOKUP($A56,'RevPAR Raw Data'!$B$6:$BE$43,'RevPAR Raw Data'!P$1,FALSE)</f>
        <v>104.658806561859</v>
      </c>
      <c r="AG56" s="162">
        <f>VLOOKUP($A56,'RevPAR Raw Data'!$B$6:$BE$43,'RevPAR Raw Data'!R$1,FALSE)</f>
        <v>80.231720730397399</v>
      </c>
    </row>
    <row r="57" spans="1:33" ht="17.25" thickBot="1" x14ac:dyDescent="0.25">
      <c r="A57" s="143" t="s">
        <v>14</v>
      </c>
      <c r="B57" s="133">
        <f>(VLOOKUP($A56,'Occupancy Raw Data'!$B$8:$BE$51,'Occupancy Raw Data'!T$3,FALSE))/100</f>
        <v>1.3143872113676701E-2</v>
      </c>
      <c r="C57" s="134">
        <f>(VLOOKUP($A56,'Occupancy Raw Data'!$B$8:$BE$51,'Occupancy Raw Data'!U$3,FALSE))/100</f>
        <v>-1.03440003838219E-2</v>
      </c>
      <c r="D57" s="134">
        <f>(VLOOKUP($A56,'Occupancy Raw Data'!$B$8:$BE$51,'Occupancy Raw Data'!V$3,FALSE))/100</f>
        <v>-5.0482364575321299E-2</v>
      </c>
      <c r="E57" s="134">
        <f>(VLOOKUP($A56,'Occupancy Raw Data'!$B$8:$BE$51,'Occupancy Raw Data'!W$3,FALSE))/100</f>
        <v>-9.0346197870548289E-2</v>
      </c>
      <c r="F57" s="134">
        <f>(VLOOKUP($A56,'Occupancy Raw Data'!$B$8:$BE$51,'Occupancy Raw Data'!X$3,FALSE))/100</f>
        <v>1.13020380338967E-2</v>
      </c>
      <c r="G57" s="134">
        <f>(VLOOKUP($A56,'Occupancy Raw Data'!$B$8:$BE$51,'Occupancy Raw Data'!Y$3,FALSE))/100</f>
        <v>-2.8872413826239798E-2</v>
      </c>
      <c r="H57" s="135">
        <f>(VLOOKUP($A56,'Occupancy Raw Data'!$B$8:$BE$51,'Occupancy Raw Data'!AA$3,FALSE))/100</f>
        <v>2.6641930376007303E-2</v>
      </c>
      <c r="I57" s="135">
        <f>(VLOOKUP($A56,'Occupancy Raw Data'!$B$8:$BE$51,'Occupancy Raw Data'!AB$3,FALSE))/100</f>
        <v>2.49705561378296E-2</v>
      </c>
      <c r="J57" s="134">
        <f>(VLOOKUP($A56,'Occupancy Raw Data'!$B$8:$BE$51,'Occupancy Raw Data'!AC$3,FALSE))/100</f>
        <v>2.5768872583603702E-2</v>
      </c>
      <c r="K57" s="136">
        <f>(VLOOKUP($A56,'Occupancy Raw Data'!$B$8:$BE$51,'Occupancy Raw Data'!AE$3,FALSE))/100</f>
        <v>-1.25585792355251E-2</v>
      </c>
      <c r="M57" s="133">
        <f>(VLOOKUP($A56,'ADR Raw Data'!$B$6:$BE$49,'ADR Raw Data'!T$1,FALSE))/100</f>
        <v>8.6785742383245809E-2</v>
      </c>
      <c r="N57" s="134">
        <f>(VLOOKUP($A56,'ADR Raw Data'!$B$6:$BE$49,'ADR Raw Data'!U$1,FALSE))/100</f>
        <v>-2.70923195105865E-2</v>
      </c>
      <c r="O57" s="134">
        <f>(VLOOKUP($A56,'ADR Raw Data'!$B$6:$BE$49,'ADR Raw Data'!V$1,FALSE))/100</f>
        <v>-8.6903932139451509E-3</v>
      </c>
      <c r="P57" s="134">
        <f>(VLOOKUP($A56,'ADR Raw Data'!$B$6:$BE$49,'ADR Raw Data'!W$1,FALSE))/100</f>
        <v>-4.3776055788075398E-2</v>
      </c>
      <c r="Q57" s="134">
        <f>(VLOOKUP($A56,'ADR Raw Data'!$B$6:$BE$49,'ADR Raw Data'!X$1,FALSE))/100</f>
        <v>4.642498093877E-3</v>
      </c>
      <c r="R57" s="134">
        <f>(VLOOKUP($A56,'ADR Raw Data'!$B$6:$BE$49,'ADR Raw Data'!Y$1,FALSE))/100</f>
        <v>-3.9921110165526304E-3</v>
      </c>
      <c r="S57" s="135">
        <f>(VLOOKUP($A56,'ADR Raw Data'!$B$6:$BE$49,'ADR Raw Data'!AA$1,FALSE))/100</f>
        <v>7.2139819953765102E-2</v>
      </c>
      <c r="T57" s="135">
        <f>(VLOOKUP($A56,'ADR Raw Data'!$B$6:$BE$49,'ADR Raw Data'!AB$1,FALSE))/100</f>
        <v>7.3664507140828894E-2</v>
      </c>
      <c r="U57" s="134">
        <f>(VLOOKUP($A56,'ADR Raw Data'!$B$6:$BE$49,'ADR Raw Data'!AC$1,FALSE))/100</f>
        <v>7.2930433044747098E-2</v>
      </c>
      <c r="V57" s="136">
        <f>(VLOOKUP($A56,'ADR Raw Data'!$B$6:$BE$49,'ADR Raw Data'!AE$1,FALSE))/100</f>
        <v>2.5871011052618301E-2</v>
      </c>
      <c r="X57" s="133">
        <f>(VLOOKUP($A56,'RevPAR Raw Data'!$B$6:$BE$43,'RevPAR Raw Data'!T$1,FALSE))/100</f>
        <v>0.10107031519609799</v>
      </c>
      <c r="Y57" s="134">
        <f>(VLOOKUP($A56,'RevPAR Raw Data'!$B$6:$BE$43,'RevPAR Raw Data'!U$1,FALSE))/100</f>
        <v>-3.71560769309923E-2</v>
      </c>
      <c r="Z57" s="134">
        <f>(VLOOKUP($A56,'RevPAR Raw Data'!$B$6:$BE$43,'RevPAR Raw Data'!V$1,FALSE))/100</f>
        <v>-5.8734046190737202E-2</v>
      </c>
      <c r="AA57" s="134">
        <f>(VLOOKUP($A56,'RevPAR Raw Data'!$B$6:$BE$43,'RevPAR Raw Data'!W$1,FALSE))/100</f>
        <v>-0.130167253460402</v>
      </c>
      <c r="AB57" s="134">
        <f>(VLOOKUP($A56,'RevPAR Raw Data'!$B$6:$BE$43,'RevPAR Raw Data'!X$1,FALSE))/100</f>
        <v>1.5997005817803001E-2</v>
      </c>
      <c r="AC57" s="134">
        <f>(VLOOKUP($A56,'RevPAR Raw Data'!$B$6:$BE$43,'RevPAR Raw Data'!Y$1,FALSE))/100</f>
        <v>-3.2749262961482305E-2</v>
      </c>
      <c r="AD57" s="135">
        <f>(VLOOKUP($A56,'RevPAR Raw Data'!$B$6:$BE$43,'RevPAR Raw Data'!AA$1,FALSE))/100</f>
        <v>0.10070369439031801</v>
      </c>
      <c r="AE57" s="135">
        <f>(VLOOKUP($A56,'RevPAR Raw Data'!$B$6:$BE$43,'RevPAR Raw Data'!AB$1,FALSE))/100</f>
        <v>0.100474506989584</v>
      </c>
      <c r="AF57" s="134">
        <f>(VLOOKUP($A56,'RevPAR Raw Data'!$B$6:$BE$43,'RevPAR Raw Data'!AC$1,FALSE))/100</f>
        <v>0.100578640664948</v>
      </c>
      <c r="AG57" s="136">
        <f>(VLOOKUP($A56,'RevPAR Raw Data'!$B$6:$BE$43,'RevPAR Raw Data'!AE$1,FALSE))/100</f>
        <v>1.29875286748856E-2</v>
      </c>
    </row>
    <row r="58" spans="1:33" x14ac:dyDescent="0.2">
      <c r="A58" s="192"/>
      <c r="B58" s="168"/>
      <c r="C58" s="169"/>
      <c r="D58" s="169"/>
      <c r="E58" s="169"/>
      <c r="F58" s="169"/>
      <c r="G58" s="170"/>
      <c r="H58" s="169"/>
      <c r="I58" s="169"/>
      <c r="J58" s="170"/>
      <c r="K58" s="171"/>
      <c r="M58" s="168"/>
      <c r="N58" s="169"/>
      <c r="O58" s="169"/>
      <c r="P58" s="169"/>
      <c r="Q58" s="169"/>
      <c r="R58" s="170"/>
      <c r="S58" s="169"/>
      <c r="T58" s="169"/>
      <c r="U58" s="170"/>
      <c r="V58" s="171"/>
      <c r="X58" s="168"/>
      <c r="Y58" s="169"/>
      <c r="Z58" s="169"/>
      <c r="AA58" s="169"/>
      <c r="AB58" s="169"/>
      <c r="AC58" s="170"/>
      <c r="AD58" s="169"/>
      <c r="AE58" s="169"/>
      <c r="AF58" s="170"/>
      <c r="AG58" s="171"/>
    </row>
    <row r="59" spans="1:33" x14ac:dyDescent="0.2">
      <c r="A59" s="172" t="s">
        <v>34</v>
      </c>
      <c r="B59" s="155">
        <f>(VLOOKUP($A59,'Occupancy Raw Data'!$B$8:$BE$45,'Occupancy Raw Data'!G$3,FALSE))/100</f>
        <v>0.65193612284607394</v>
      </c>
      <c r="C59" s="156">
        <f>(VLOOKUP($A59,'Occupancy Raw Data'!$B$8:$BE$45,'Occupancy Raw Data'!H$3,FALSE))/100</f>
        <v>0.81451259487790695</v>
      </c>
      <c r="D59" s="156">
        <f>(VLOOKUP($A59,'Occupancy Raw Data'!$B$8:$BE$45,'Occupancy Raw Data'!I$3,FALSE))/100</f>
        <v>0.86107069609269504</v>
      </c>
      <c r="E59" s="156">
        <f>(VLOOKUP($A59,'Occupancy Raw Data'!$B$8:$BE$45,'Occupancy Raw Data'!J$3,FALSE))/100</f>
        <v>0.78092625379073299</v>
      </c>
      <c r="F59" s="156">
        <f>(VLOOKUP($A59,'Occupancy Raw Data'!$B$8:$BE$45,'Occupancy Raw Data'!K$3,FALSE))/100</f>
        <v>0.66565288271074707</v>
      </c>
      <c r="G59" s="157">
        <f>(VLOOKUP($A59,'Occupancy Raw Data'!$B$8:$BE$45,'Occupancy Raw Data'!L$3,FALSE))/100</f>
        <v>0.75481971006363091</v>
      </c>
      <c r="H59" s="137">
        <f>(VLOOKUP($A59,'Occupancy Raw Data'!$B$8:$BE$45,'Occupancy Raw Data'!N$3,FALSE))/100</f>
        <v>0.74519256052027205</v>
      </c>
      <c r="I59" s="137">
        <f>(VLOOKUP($A59,'Occupancy Raw Data'!$B$8:$BE$45,'Occupancy Raw Data'!O$3,FALSE))/100</f>
        <v>0.86100057847038403</v>
      </c>
      <c r="J59" s="157">
        <f>(VLOOKUP($A59,'Occupancy Raw Data'!$B$8:$BE$45,'Occupancy Raw Data'!P$3,FALSE))/100</f>
        <v>0.80309656949532793</v>
      </c>
      <c r="K59" s="158">
        <f>(VLOOKUP($A59,'Occupancy Raw Data'!$B$8:$BE$45,'Occupancy Raw Data'!R$3,FALSE))/100</f>
        <v>0.768613098472687</v>
      </c>
      <c r="M59" s="159">
        <f>VLOOKUP($A59,'ADR Raw Data'!$B$6:$BE$43,'ADR Raw Data'!G$1,FALSE)</f>
        <v>206.36132021187899</v>
      </c>
      <c r="N59" s="160">
        <f>VLOOKUP($A59,'ADR Raw Data'!$B$6:$BE$43,'ADR Raw Data'!H$1,FALSE)</f>
        <v>236.73828076745099</v>
      </c>
      <c r="O59" s="160">
        <f>VLOOKUP($A59,'ADR Raw Data'!$B$6:$BE$43,'ADR Raw Data'!I$1,FALSE)</f>
        <v>245.72848986696201</v>
      </c>
      <c r="P59" s="160">
        <f>VLOOKUP($A59,'ADR Raw Data'!$B$6:$BE$43,'ADR Raw Data'!J$1,FALSE)</f>
        <v>212.94741624485101</v>
      </c>
      <c r="Q59" s="160">
        <f>VLOOKUP($A59,'ADR Raw Data'!$B$6:$BE$43,'ADR Raw Data'!K$1,FALSE)</f>
        <v>174.11366294916101</v>
      </c>
      <c r="R59" s="161">
        <f>VLOOKUP($A59,'ADR Raw Data'!$B$6:$BE$43,'ADR Raw Data'!L$1,FALSE)</f>
        <v>217.574022229344</v>
      </c>
      <c r="S59" s="160">
        <f>VLOOKUP($A59,'ADR Raw Data'!$B$6:$BE$43,'ADR Raw Data'!N$1,FALSE)</f>
        <v>167.17603455576199</v>
      </c>
      <c r="T59" s="160">
        <f>VLOOKUP($A59,'ADR Raw Data'!$B$6:$BE$43,'ADR Raw Data'!O$1,FALSE)</f>
        <v>176.29506560798001</v>
      </c>
      <c r="U59" s="161">
        <f>VLOOKUP($A59,'ADR Raw Data'!$B$6:$BE$43,'ADR Raw Data'!P$1,FALSE)</f>
        <v>172.06429538844301</v>
      </c>
      <c r="V59" s="162">
        <f>VLOOKUP($A59,'ADR Raw Data'!$B$6:$BE$43,'ADR Raw Data'!R$1,FALSE)</f>
        <v>203.98787946417599</v>
      </c>
      <c r="X59" s="159">
        <f>VLOOKUP($A59,'RevPAR Raw Data'!$B$6:$BE$43,'RevPAR Raw Data'!G$1,FALSE)</f>
        <v>134.534399004329</v>
      </c>
      <c r="Y59" s="160">
        <f>VLOOKUP($A59,'RevPAR Raw Data'!$B$6:$BE$43,'RevPAR Raw Data'!H$1,FALSE)</f>
        <v>192.82631137483099</v>
      </c>
      <c r="Z59" s="160">
        <f>VLOOKUP($A59,'RevPAR Raw Data'!$B$6:$BE$43,'RevPAR Raw Data'!I$1,FALSE)</f>
        <v>211.589601819552</v>
      </c>
      <c r="AA59" s="160">
        <f>VLOOKUP($A59,'RevPAR Raw Data'!$B$6:$BE$43,'RevPAR Raw Data'!J$1,FALSE)</f>
        <v>166.29622802250699</v>
      </c>
      <c r="AB59" s="160">
        <f>VLOOKUP($A59,'RevPAR Raw Data'!$B$6:$BE$43,'RevPAR Raw Data'!K$1,FALSE)</f>
        <v>115.899261661437</v>
      </c>
      <c r="AC59" s="161">
        <f>VLOOKUP($A59,'RevPAR Raw Data'!$B$6:$BE$43,'RevPAR Raw Data'!L$1,FALSE)</f>
        <v>164.22916037653101</v>
      </c>
      <c r="AD59" s="160">
        <f>VLOOKUP($A59,'RevPAR Raw Data'!$B$6:$BE$43,'RevPAR Raw Data'!N$1,FALSE)</f>
        <v>124.578337248233</v>
      </c>
      <c r="AE59" s="160">
        <f>VLOOKUP($A59,'RevPAR Raw Data'!$B$6:$BE$43,'RevPAR Raw Data'!O$1,FALSE)</f>
        <v>151.79015346994501</v>
      </c>
      <c r="AF59" s="161">
        <f>VLOOKUP($A59,'RevPAR Raw Data'!$B$6:$BE$43,'RevPAR Raw Data'!P$1,FALSE)</f>
        <v>138.184245359089</v>
      </c>
      <c r="AG59" s="162">
        <f>VLOOKUP($A59,'RevPAR Raw Data'!$B$6:$BE$43,'RevPAR Raw Data'!R$1,FALSE)</f>
        <v>156.787756085833</v>
      </c>
    </row>
    <row r="60" spans="1:33" x14ac:dyDescent="0.2">
      <c r="A60" s="139" t="s">
        <v>14</v>
      </c>
      <c r="B60" s="127">
        <f>(VLOOKUP($A59,'Occupancy Raw Data'!$B$8:$BE$51,'Occupancy Raw Data'!T$3,FALSE))/100</f>
        <v>-0.1083530844139</v>
      </c>
      <c r="C60" s="128">
        <f>(VLOOKUP($A59,'Occupancy Raw Data'!$B$8:$BE$51,'Occupancy Raw Data'!U$3,FALSE))/100</f>
        <v>-6.5566454564266199E-2</v>
      </c>
      <c r="D60" s="128">
        <f>(VLOOKUP($A59,'Occupancy Raw Data'!$B$8:$BE$51,'Occupancy Raw Data'!V$3,FALSE))/100</f>
        <v>-1.5770741831409502E-2</v>
      </c>
      <c r="E60" s="128">
        <f>(VLOOKUP($A59,'Occupancy Raw Data'!$B$8:$BE$51,'Occupancy Raw Data'!W$3,FALSE))/100</f>
        <v>-3.1154859498105099E-2</v>
      </c>
      <c r="F60" s="128">
        <f>(VLOOKUP($A59,'Occupancy Raw Data'!$B$8:$BE$51,'Occupancy Raw Data'!X$3,FALSE))/100</f>
        <v>1.6470434172180401E-2</v>
      </c>
      <c r="G60" s="128">
        <f>(VLOOKUP($A59,'Occupancy Raw Data'!$B$8:$BE$51,'Occupancy Raw Data'!Y$3,FALSE))/100</f>
        <v>-4.1765815164111798E-2</v>
      </c>
      <c r="H60" s="129">
        <f>(VLOOKUP($A59,'Occupancy Raw Data'!$B$8:$BE$51,'Occupancy Raw Data'!AA$3,FALSE))/100</f>
        <v>3.8845822891962201E-3</v>
      </c>
      <c r="I60" s="129">
        <f>(VLOOKUP($A59,'Occupancy Raw Data'!$B$8:$BE$51,'Occupancy Raw Data'!AB$3,FALSE))/100</f>
        <v>-7.8237696163158902E-3</v>
      </c>
      <c r="J60" s="128">
        <f>(VLOOKUP($A59,'Occupancy Raw Data'!$B$8:$BE$51,'Occupancy Raw Data'!AC$3,FALSE))/100</f>
        <v>-2.4258312459395702E-3</v>
      </c>
      <c r="K60" s="130">
        <f>(VLOOKUP($A59,'Occupancy Raw Data'!$B$8:$BE$51,'Occupancy Raw Data'!AE$3,FALSE))/100</f>
        <v>-3.03502925434617E-2</v>
      </c>
      <c r="M60" s="127">
        <f>(VLOOKUP($A59,'ADR Raw Data'!$B$6:$BE$49,'ADR Raw Data'!T$1,FALSE))/100</f>
        <v>-0.105691582773972</v>
      </c>
      <c r="N60" s="128">
        <f>(VLOOKUP($A59,'ADR Raw Data'!$B$6:$BE$49,'ADR Raw Data'!U$1,FALSE))/100</f>
        <v>-4.9831693959355106E-2</v>
      </c>
      <c r="O60" s="128">
        <f>(VLOOKUP($A59,'ADR Raw Data'!$B$6:$BE$49,'ADR Raw Data'!V$1,FALSE))/100</f>
        <v>3.3113389859664603E-2</v>
      </c>
      <c r="P60" s="128">
        <f>(VLOOKUP($A59,'ADR Raw Data'!$B$6:$BE$49,'ADR Raw Data'!W$1,FALSE))/100</f>
        <v>1.1412568319371099E-2</v>
      </c>
      <c r="Q60" s="128">
        <f>(VLOOKUP($A59,'ADR Raw Data'!$B$6:$BE$49,'ADR Raw Data'!X$1,FALSE))/100</f>
        <v>-1.0648250996072701E-3</v>
      </c>
      <c r="R60" s="128">
        <f>(VLOOKUP($A59,'ADR Raw Data'!$B$6:$BE$49,'ADR Raw Data'!Y$1,FALSE))/100</f>
        <v>-2.38044422548431E-2</v>
      </c>
      <c r="S60" s="129">
        <f>(VLOOKUP($A59,'ADR Raw Data'!$B$6:$BE$49,'ADR Raw Data'!AA$1,FALSE))/100</f>
        <v>3.09668815535359E-3</v>
      </c>
      <c r="T60" s="129">
        <f>(VLOOKUP($A59,'ADR Raw Data'!$B$6:$BE$49,'ADR Raw Data'!AB$1,FALSE))/100</f>
        <v>4.5860411365383699E-3</v>
      </c>
      <c r="U60" s="128">
        <f>(VLOOKUP($A59,'ADR Raw Data'!$B$6:$BE$49,'ADR Raw Data'!AC$1,FALSE))/100</f>
        <v>3.7633201490274797E-3</v>
      </c>
      <c r="V60" s="130">
        <f>(VLOOKUP($A59,'ADR Raw Data'!$B$6:$BE$49,'ADR Raw Data'!AE$1,FALSE))/100</f>
        <v>-1.9038994554263201E-2</v>
      </c>
      <c r="X60" s="127">
        <f>(VLOOKUP($A59,'RevPAR Raw Data'!$B$6:$BE$43,'RevPAR Raw Data'!T$1,FALSE))/100</f>
        <v>-0.20259265819772501</v>
      </c>
      <c r="Y60" s="128">
        <f>(VLOOKUP($A59,'RevPAR Raw Data'!$B$6:$BE$43,'RevPAR Raw Data'!U$1,FALSE))/100</f>
        <v>-0.11213086102577399</v>
      </c>
      <c r="Z60" s="128">
        <f>(VLOOKUP($A59,'RevPAR Raw Data'!$B$6:$BE$43,'RevPAR Raw Data'!V$1,FALSE))/100</f>
        <v>1.6820425305615502E-2</v>
      </c>
      <c r="AA60" s="128">
        <f>(VLOOKUP($A59,'RevPAR Raw Data'!$B$6:$BE$43,'RevPAR Raw Data'!W$1,FALSE))/100</f>
        <v>-2.00978481412365E-2</v>
      </c>
      <c r="AB60" s="128">
        <f>(VLOOKUP($A59,'RevPAR Raw Data'!$B$6:$BE$43,'RevPAR Raw Data'!X$1,FALSE))/100</f>
        <v>1.53880709408651E-2</v>
      </c>
      <c r="AC60" s="128">
        <f>(VLOOKUP($A59,'RevPAR Raw Data'!$B$6:$BE$43,'RevPAR Raw Data'!Y$1,FALSE))/100</f>
        <v>-6.4576045483654407E-2</v>
      </c>
      <c r="AD60" s="129">
        <f>(VLOOKUP($A59,'RevPAR Raw Data'!$B$6:$BE$43,'RevPAR Raw Data'!AA$1,FALSE))/100</f>
        <v>6.9932997845132605E-3</v>
      </c>
      <c r="AE60" s="129">
        <f>(VLOOKUP($A59,'RevPAR Raw Data'!$B$6:$BE$43,'RevPAR Raw Data'!AB$1,FALSE))/100</f>
        <v>-3.2736086090807298E-3</v>
      </c>
      <c r="AF60" s="128">
        <f>(VLOOKUP($A59,'RevPAR Raw Data'!$B$6:$BE$43,'RevPAR Raw Data'!AC$1,FALSE))/100</f>
        <v>1.3283597234819201E-3</v>
      </c>
      <c r="AG60" s="130">
        <f>(VLOOKUP($A59,'RevPAR Raw Data'!$B$6:$BE$43,'RevPAR Raw Data'!AE$1,FALSE))/100</f>
        <v>-4.8811448043269701E-2</v>
      </c>
    </row>
    <row r="61" spans="1:33" x14ac:dyDescent="0.2">
      <c r="A61" s="177"/>
      <c r="B61" s="155"/>
      <c r="C61" s="156"/>
      <c r="D61" s="156"/>
      <c r="E61" s="156"/>
      <c r="F61" s="156"/>
      <c r="G61" s="156"/>
      <c r="H61" s="137"/>
      <c r="I61" s="137"/>
      <c r="J61" s="156"/>
      <c r="K61" s="179"/>
      <c r="M61" s="159"/>
      <c r="N61" s="160"/>
      <c r="O61" s="160"/>
      <c r="P61" s="160"/>
      <c r="Q61" s="160"/>
      <c r="R61" s="161"/>
      <c r="S61" s="160"/>
      <c r="T61" s="160"/>
      <c r="U61" s="161"/>
      <c r="V61" s="162"/>
      <c r="X61" s="159"/>
      <c r="Y61" s="160"/>
      <c r="Z61" s="160"/>
      <c r="AA61" s="160"/>
      <c r="AB61" s="160"/>
      <c r="AC61" s="161"/>
      <c r="AD61" s="160"/>
      <c r="AE61" s="160"/>
      <c r="AF61" s="161"/>
      <c r="AG61" s="162"/>
    </row>
    <row r="62" spans="1:33" x14ac:dyDescent="0.2">
      <c r="A62" s="154" t="s">
        <v>35</v>
      </c>
      <c r="B62" s="155">
        <f>(VLOOKUP($A62,'Occupancy Raw Data'!$B$8:$BE$45,'Occupancy Raw Data'!G$3,FALSE))/100</f>
        <v>0.70175438596491202</v>
      </c>
      <c r="C62" s="156">
        <f>(VLOOKUP($A62,'Occupancy Raw Data'!$B$8:$BE$45,'Occupancy Raw Data'!H$3,FALSE))/100</f>
        <v>0.86588459099556103</v>
      </c>
      <c r="D62" s="156">
        <f>(VLOOKUP($A62,'Occupancy Raw Data'!$B$8:$BE$45,'Occupancy Raw Data'!I$3,FALSE))/100</f>
        <v>0.92760515747199301</v>
      </c>
      <c r="E62" s="156">
        <f>(VLOOKUP($A62,'Occupancy Raw Data'!$B$8:$BE$45,'Occupancy Raw Data'!J$3,FALSE))/100</f>
        <v>0.86503910378355497</v>
      </c>
      <c r="F62" s="156">
        <f>(VLOOKUP($A62,'Occupancy Raw Data'!$B$8:$BE$45,'Occupancy Raw Data'!K$3,FALSE))/100</f>
        <v>0.68790953286831491</v>
      </c>
      <c r="G62" s="157">
        <f>(VLOOKUP($A62,'Occupancy Raw Data'!$B$8:$BE$45,'Occupancy Raw Data'!L$3,FALSE))/100</f>
        <v>0.80963855421686703</v>
      </c>
      <c r="H62" s="137">
        <f>(VLOOKUP($A62,'Occupancy Raw Data'!$B$8:$BE$45,'Occupancy Raw Data'!N$3,FALSE))/100</f>
        <v>0.79222151764954507</v>
      </c>
      <c r="I62" s="137">
        <f>(VLOOKUP($A62,'Occupancy Raw Data'!$B$8:$BE$45,'Occupancy Raw Data'!O$3,FALSE))/100</f>
        <v>0.90276897061931904</v>
      </c>
      <c r="J62" s="157">
        <f>(VLOOKUP($A62,'Occupancy Raw Data'!$B$8:$BE$45,'Occupancy Raw Data'!P$3,FALSE))/100</f>
        <v>0.847495244134432</v>
      </c>
      <c r="K62" s="158">
        <f>(VLOOKUP($A62,'Occupancy Raw Data'!$B$8:$BE$45,'Occupancy Raw Data'!R$3,FALSE))/100</f>
        <v>0.82045475133617107</v>
      </c>
      <c r="M62" s="159">
        <f>VLOOKUP($A62,'ADR Raw Data'!$B$6:$BE$43,'ADR Raw Data'!G$1,FALSE)</f>
        <v>204.532451807228</v>
      </c>
      <c r="N62" s="160">
        <f>VLOOKUP($A62,'ADR Raw Data'!$B$6:$BE$43,'ADR Raw Data'!H$1,FALSE)</f>
        <v>248.746650799462</v>
      </c>
      <c r="O62" s="160">
        <f>VLOOKUP($A62,'ADR Raw Data'!$B$6:$BE$43,'ADR Raw Data'!I$1,FALSE)</f>
        <v>266.39083285860698</v>
      </c>
      <c r="P62" s="160">
        <f>VLOOKUP($A62,'ADR Raw Data'!$B$6:$BE$43,'ADR Raw Data'!J$1,FALSE)</f>
        <v>241.20030177153299</v>
      </c>
      <c r="Q62" s="160">
        <f>VLOOKUP($A62,'ADR Raw Data'!$B$6:$BE$43,'ADR Raw Data'!K$1,FALSE)</f>
        <v>180.397603318482</v>
      </c>
      <c r="R62" s="161">
        <f>VLOOKUP($A62,'ADR Raw Data'!$B$6:$BE$43,'ADR Raw Data'!L$1,FALSE)</f>
        <v>231.898015873015</v>
      </c>
      <c r="S62" s="160">
        <f>VLOOKUP($A62,'ADR Raw Data'!$B$6:$BE$43,'ADR Raw Data'!N$1,FALSE)</f>
        <v>152.77952508004199</v>
      </c>
      <c r="T62" s="160">
        <f>VLOOKUP($A62,'ADR Raw Data'!$B$6:$BE$43,'ADR Raw Data'!O$1,FALSE)</f>
        <v>155.49650550222401</v>
      </c>
      <c r="U62" s="161">
        <f>VLOOKUP($A62,'ADR Raw Data'!$B$6:$BE$43,'ADR Raw Data'!P$1,FALSE)</f>
        <v>154.22661616161599</v>
      </c>
      <c r="V62" s="162">
        <f>VLOOKUP($A62,'ADR Raw Data'!$B$6:$BE$43,'ADR Raw Data'!R$1,FALSE)</f>
        <v>208.97479058555001</v>
      </c>
      <c r="X62" s="159">
        <f>VLOOKUP($A62,'RevPAR Raw Data'!$B$6:$BE$43,'RevPAR Raw Data'!G$1,FALSE)</f>
        <v>143.53154512787901</v>
      </c>
      <c r="Y62" s="160">
        <f>VLOOKUP($A62,'RevPAR Raw Data'!$B$6:$BE$43,'RevPAR Raw Data'!H$1,FALSE)</f>
        <v>215.385891989008</v>
      </c>
      <c r="Z62" s="160">
        <f>VLOOKUP($A62,'RevPAR Raw Data'!$B$6:$BE$43,'RevPAR Raw Data'!I$1,FALSE)</f>
        <v>247.10551046290399</v>
      </c>
      <c r="AA62" s="160">
        <f>VLOOKUP($A62,'RevPAR Raw Data'!$B$6:$BE$43,'RevPAR Raw Data'!J$1,FALSE)</f>
        <v>208.64769287677001</v>
      </c>
      <c r="AB62" s="160">
        <f>VLOOKUP($A62,'RevPAR Raw Data'!$B$6:$BE$43,'RevPAR Raw Data'!K$1,FALSE)</f>
        <v>124.09723102938</v>
      </c>
      <c r="AC62" s="161">
        <f>VLOOKUP($A62,'RevPAR Raw Data'!$B$6:$BE$43,'RevPAR Raw Data'!L$1,FALSE)</f>
        <v>187.75357429718801</v>
      </c>
      <c r="AD62" s="160">
        <f>VLOOKUP($A62,'RevPAR Raw Data'!$B$6:$BE$43,'RevPAR Raw Data'!N$1,FALSE)</f>
        <v>121.035227224688</v>
      </c>
      <c r="AE62" s="160">
        <f>VLOOKUP($A62,'RevPAR Raw Data'!$B$6:$BE$43,'RevPAR Raw Data'!O$1,FALSE)</f>
        <v>140.37742020714401</v>
      </c>
      <c r="AF62" s="161">
        <f>VLOOKUP($A62,'RevPAR Raw Data'!$B$6:$BE$43,'RevPAR Raw Data'!P$1,FALSE)</f>
        <v>130.706323715916</v>
      </c>
      <c r="AG62" s="162">
        <f>VLOOKUP($A62,'RevPAR Raw Data'!$B$6:$BE$43,'RevPAR Raw Data'!R$1,FALSE)</f>
        <v>171.454359845396</v>
      </c>
    </row>
    <row r="63" spans="1:33" x14ac:dyDescent="0.2">
      <c r="A63" s="139" t="s">
        <v>14</v>
      </c>
      <c r="B63" s="127">
        <f>(VLOOKUP($A62,'Occupancy Raw Data'!$B$8:$BE$51,'Occupancy Raw Data'!T$3,FALSE))/100</f>
        <v>-0.110878661087866</v>
      </c>
      <c r="C63" s="128">
        <f>(VLOOKUP($A62,'Occupancy Raw Data'!$B$8:$BE$51,'Occupancy Raw Data'!U$3,FALSE))/100</f>
        <v>-9.1060374093057297E-2</v>
      </c>
      <c r="D63" s="128">
        <f>(VLOOKUP($A62,'Occupancy Raw Data'!$B$8:$BE$51,'Occupancy Raw Data'!V$3,FALSE))/100</f>
        <v>-4.8168760071286001E-3</v>
      </c>
      <c r="E63" s="128">
        <f>(VLOOKUP($A62,'Occupancy Raw Data'!$B$8:$BE$51,'Occupancy Raw Data'!W$3,FALSE))/100</f>
        <v>3.1785932504018996E-2</v>
      </c>
      <c r="F63" s="128">
        <f>(VLOOKUP($A62,'Occupancy Raw Data'!$B$8:$BE$51,'Occupancy Raw Data'!X$3,FALSE))/100</f>
        <v>5.8613812424891899E-3</v>
      </c>
      <c r="G63" s="128">
        <f>(VLOOKUP($A62,'Occupancy Raw Data'!$B$8:$BE$51,'Occupancy Raw Data'!Y$3,FALSE))/100</f>
        <v>-3.52912313263678E-2</v>
      </c>
      <c r="H63" s="129">
        <f>(VLOOKUP($A62,'Occupancy Raw Data'!$B$8:$BE$51,'Occupancy Raw Data'!AA$3,FALSE))/100</f>
        <v>1.7310695205949599E-2</v>
      </c>
      <c r="I63" s="129">
        <f>(VLOOKUP($A62,'Occupancy Raw Data'!$B$8:$BE$51,'Occupancy Raw Data'!AB$3,FALSE))/100</f>
        <v>3.7579329296786201E-2</v>
      </c>
      <c r="J63" s="128">
        <f>(VLOOKUP($A62,'Occupancy Raw Data'!$B$8:$BE$51,'Occupancy Raw Data'!AC$3,FALSE))/100</f>
        <v>2.8006373619909902E-2</v>
      </c>
      <c r="K63" s="130">
        <f>(VLOOKUP($A62,'Occupancy Raw Data'!$B$8:$BE$51,'Occupancy Raw Data'!AE$3,FALSE))/100</f>
        <v>-1.7435940197875401E-2</v>
      </c>
      <c r="M63" s="127">
        <f>(VLOOKUP($A62,'ADR Raw Data'!$B$6:$BE$49,'ADR Raw Data'!T$1,FALSE))/100</f>
        <v>-7.8855327250812707E-2</v>
      </c>
      <c r="N63" s="128">
        <f>(VLOOKUP($A62,'ADR Raw Data'!$B$6:$BE$49,'ADR Raw Data'!U$1,FALSE))/100</f>
        <v>-4.29717558090792E-2</v>
      </c>
      <c r="O63" s="128">
        <f>(VLOOKUP($A62,'ADR Raw Data'!$B$6:$BE$49,'ADR Raw Data'!V$1,FALSE))/100</f>
        <v>1.01329480017469E-2</v>
      </c>
      <c r="P63" s="128">
        <f>(VLOOKUP($A62,'ADR Raw Data'!$B$6:$BE$49,'ADR Raw Data'!W$1,FALSE))/100</f>
        <v>-1.0693640286548799E-2</v>
      </c>
      <c r="Q63" s="128">
        <f>(VLOOKUP($A62,'ADR Raw Data'!$B$6:$BE$49,'ADR Raw Data'!X$1,FALSE))/100</f>
        <v>-6.3036979127791493E-2</v>
      </c>
      <c r="R63" s="128">
        <f>(VLOOKUP($A62,'ADR Raw Data'!$B$6:$BE$49,'ADR Raw Data'!Y$1,FALSE))/100</f>
        <v>-3.14855390347911E-2</v>
      </c>
      <c r="S63" s="129">
        <f>(VLOOKUP($A62,'ADR Raw Data'!$B$6:$BE$49,'ADR Raw Data'!AA$1,FALSE))/100</f>
        <v>-5.60478487281501E-2</v>
      </c>
      <c r="T63" s="129">
        <f>(VLOOKUP($A62,'ADR Raw Data'!$B$6:$BE$49,'ADR Raw Data'!AB$1,FALSE))/100</f>
        <v>-4.1027418581955695E-2</v>
      </c>
      <c r="U63" s="128">
        <f>(VLOOKUP($A62,'ADR Raw Data'!$B$6:$BE$49,'ADR Raw Data'!AC$1,FALSE))/100</f>
        <v>-4.8032326919472401E-2</v>
      </c>
      <c r="V63" s="130">
        <f>(VLOOKUP($A62,'ADR Raw Data'!$B$6:$BE$49,'ADR Raw Data'!AE$1,FALSE))/100</f>
        <v>-3.9617579831559599E-2</v>
      </c>
      <c r="X63" s="127">
        <f>(VLOOKUP($A62,'RevPAR Raw Data'!$B$6:$BE$43,'RevPAR Raw Data'!T$1,FALSE))/100</f>
        <v>-0.18099061523346299</v>
      </c>
      <c r="Y63" s="128">
        <f>(VLOOKUP($A62,'RevPAR Raw Data'!$B$6:$BE$43,'RevPAR Raw Data'!U$1,FALSE))/100</f>
        <v>-0.130119105742726</v>
      </c>
      <c r="Z63" s="128">
        <f>(VLOOKUP($A62,'RevPAR Raw Data'!$B$6:$BE$43,'RevPAR Raw Data'!V$1,FALSE))/100</f>
        <v>5.2672628405072194E-3</v>
      </c>
      <c r="AA63" s="128">
        <f>(VLOOKUP($A62,'RevPAR Raw Data'!$B$6:$BE$43,'RevPAR Raw Data'!W$1,FALSE))/100</f>
        <v>2.0752384889099602E-2</v>
      </c>
      <c r="AB63" s="128">
        <f>(VLOOKUP($A62,'RevPAR Raw Data'!$B$6:$BE$43,'RevPAR Raw Data'!X$1,FALSE))/100</f>
        <v>-5.7545081652345099E-2</v>
      </c>
      <c r="AC63" s="128">
        <f>(VLOOKUP($A62,'RevPAR Raw Data'!$B$6:$BE$43,'RevPAR Raw Data'!Y$1,FALSE))/100</f>
        <v>-6.5665606919646805E-2</v>
      </c>
      <c r="AD63" s="129">
        <f>(VLOOKUP($A62,'RevPAR Raw Data'!$B$6:$BE$43,'RevPAR Raw Data'!AA$1,FALSE))/100</f>
        <v>-3.9707380748482596E-2</v>
      </c>
      <c r="AE63" s="129">
        <f>(VLOOKUP($A62,'RevPAR Raw Data'!$B$6:$BE$43,'RevPAR Raw Data'!AB$1,FALSE))/100</f>
        <v>-4.9898721582579504E-3</v>
      </c>
      <c r="AF63" s="128">
        <f>(VLOOKUP($A62,'RevPAR Raw Data'!$B$6:$BE$43,'RevPAR Raw Data'!AC$1,FALSE))/100</f>
        <v>-2.1371164593102798E-2</v>
      </c>
      <c r="AG63" s="130">
        <f>(VLOOKUP($A62,'RevPAR Raw Data'!$B$6:$BE$43,'RevPAR Raw Data'!AE$1,FALSE))/100</f>
        <v>-5.6362750276707396E-2</v>
      </c>
    </row>
    <row r="64" spans="1:33" x14ac:dyDescent="0.2">
      <c r="A64" s="177"/>
      <c r="B64" s="155"/>
      <c r="C64" s="156"/>
      <c r="D64" s="156"/>
      <c r="E64" s="156"/>
      <c r="F64" s="156"/>
      <c r="G64" s="157"/>
      <c r="H64" s="137"/>
      <c r="I64" s="137"/>
      <c r="J64" s="157"/>
      <c r="K64" s="158"/>
      <c r="M64" s="159"/>
      <c r="N64" s="160"/>
      <c r="O64" s="160"/>
      <c r="P64" s="160"/>
      <c r="Q64" s="160"/>
      <c r="R64" s="161"/>
      <c r="S64" s="160"/>
      <c r="T64" s="160"/>
      <c r="U64" s="161"/>
      <c r="V64" s="162"/>
      <c r="X64" s="159"/>
      <c r="Y64" s="160"/>
      <c r="Z64" s="160"/>
      <c r="AA64" s="160"/>
      <c r="AB64" s="160"/>
      <c r="AC64" s="161"/>
      <c r="AD64" s="160"/>
      <c r="AE64" s="160"/>
      <c r="AF64" s="161"/>
      <c r="AG64" s="162"/>
    </row>
    <row r="65" spans="1:33" x14ac:dyDescent="0.2">
      <c r="A65" s="154" t="s">
        <v>36</v>
      </c>
      <c r="B65" s="155">
        <f>(VLOOKUP($A65,'Occupancy Raw Data'!$B$8:$BE$45,'Occupancy Raw Data'!G$3,FALSE))/100</f>
        <v>0.60998258850841502</v>
      </c>
      <c r="C65" s="156">
        <f>(VLOOKUP($A65,'Occupancy Raw Data'!$B$8:$BE$45,'Occupancy Raw Data'!H$3,FALSE))/100</f>
        <v>0.79222286709227996</v>
      </c>
      <c r="D65" s="156">
        <f>(VLOOKUP($A65,'Occupancy Raw Data'!$B$8:$BE$45,'Occupancy Raw Data'!I$3,FALSE))/100</f>
        <v>0.8813697040046431</v>
      </c>
      <c r="E65" s="156">
        <f>(VLOOKUP($A65,'Occupancy Raw Data'!$B$8:$BE$45,'Occupancy Raw Data'!J$3,FALSE))/100</f>
        <v>0.79512478235635498</v>
      </c>
      <c r="F65" s="156">
        <f>(VLOOKUP($A65,'Occupancy Raw Data'!$B$8:$BE$45,'Occupancy Raw Data'!K$3,FALSE))/100</f>
        <v>0.66094022054556012</v>
      </c>
      <c r="G65" s="157">
        <f>(VLOOKUP($A65,'Occupancy Raw Data'!$B$8:$BE$45,'Occupancy Raw Data'!L$3,FALSE))/100</f>
        <v>0.74792803250145001</v>
      </c>
      <c r="H65" s="137">
        <f>(VLOOKUP($A65,'Occupancy Raw Data'!$B$8:$BE$45,'Occupancy Raw Data'!N$3,FALSE))/100</f>
        <v>0.73325594892629098</v>
      </c>
      <c r="I65" s="137">
        <f>(VLOOKUP($A65,'Occupancy Raw Data'!$B$8:$BE$45,'Occupancy Raw Data'!O$3,FALSE))/100</f>
        <v>0.85455600696459599</v>
      </c>
      <c r="J65" s="157">
        <f>(VLOOKUP($A65,'Occupancy Raw Data'!$B$8:$BE$45,'Occupancy Raw Data'!P$3,FALSE))/100</f>
        <v>0.79390597794544304</v>
      </c>
      <c r="K65" s="158">
        <f>(VLOOKUP($A65,'Occupancy Raw Data'!$B$8:$BE$45,'Occupancy Raw Data'!R$3,FALSE))/100</f>
        <v>0.76106458834259105</v>
      </c>
      <c r="M65" s="159">
        <f>VLOOKUP($A65,'ADR Raw Data'!$B$6:$BE$43,'ADR Raw Data'!G$1,FALSE)</f>
        <v>152.90507326355799</v>
      </c>
      <c r="N65" s="160">
        <f>VLOOKUP($A65,'ADR Raw Data'!$B$6:$BE$43,'ADR Raw Data'!H$1,FALSE)</f>
        <v>182.242729670329</v>
      </c>
      <c r="O65" s="160">
        <f>VLOOKUP($A65,'ADR Raw Data'!$B$6:$BE$43,'ADR Raw Data'!I$1,FALSE)</f>
        <v>192.868233899644</v>
      </c>
      <c r="P65" s="160">
        <f>VLOOKUP($A65,'ADR Raw Data'!$B$6:$BE$43,'ADR Raw Data'!J$1,FALSE)</f>
        <v>180.774240875912</v>
      </c>
      <c r="Q65" s="160">
        <f>VLOOKUP($A65,'ADR Raw Data'!$B$6:$BE$43,'ADR Raw Data'!K$1,FALSE)</f>
        <v>155.22562697576299</v>
      </c>
      <c r="R65" s="161">
        <f>VLOOKUP($A65,'ADR Raw Data'!$B$6:$BE$43,'ADR Raw Data'!L$1,FALSE)</f>
        <v>174.87443151131299</v>
      </c>
      <c r="S65" s="160">
        <f>VLOOKUP($A65,'ADR Raw Data'!$B$6:$BE$43,'ADR Raw Data'!N$1,FALSE)</f>
        <v>146.61825550102799</v>
      </c>
      <c r="T65" s="160">
        <f>VLOOKUP($A65,'ADR Raw Data'!$B$6:$BE$43,'ADR Raw Data'!O$1,FALSE)</f>
        <v>149.90644661776599</v>
      </c>
      <c r="U65" s="161">
        <f>VLOOKUP($A65,'ADR Raw Data'!$B$6:$BE$43,'ADR Raw Data'!P$1,FALSE)</f>
        <v>148.387950873601</v>
      </c>
      <c r="V65" s="162">
        <f>VLOOKUP($A65,'ADR Raw Data'!$B$6:$BE$43,'ADR Raw Data'!R$1,FALSE)</f>
        <v>166.98031070245699</v>
      </c>
      <c r="X65" s="159">
        <f>VLOOKUP($A65,'RevPAR Raw Data'!$B$6:$BE$43,'RevPAR Raw Data'!G$1,FALSE)</f>
        <v>93.269432385374301</v>
      </c>
      <c r="Y65" s="160">
        <f>VLOOKUP($A65,'RevPAR Raw Data'!$B$6:$BE$43,'RevPAR Raw Data'!H$1,FALSE)</f>
        <v>144.376857806152</v>
      </c>
      <c r="Z65" s="160">
        <f>VLOOKUP($A65,'RevPAR Raw Data'!$B$6:$BE$43,'RevPAR Raw Data'!I$1,FALSE)</f>
        <v>169.98821822402701</v>
      </c>
      <c r="AA65" s="160">
        <f>VLOOKUP($A65,'RevPAR Raw Data'!$B$6:$BE$43,'RevPAR Raw Data'!J$1,FALSE)</f>
        <v>143.73807893209499</v>
      </c>
      <c r="AB65" s="160">
        <f>VLOOKUP($A65,'RevPAR Raw Data'!$B$6:$BE$43,'RevPAR Raw Data'!K$1,FALSE)</f>
        <v>102.594860127684</v>
      </c>
      <c r="AC65" s="161">
        <f>VLOOKUP($A65,'RevPAR Raw Data'!$B$6:$BE$43,'RevPAR Raw Data'!L$1,FALSE)</f>
        <v>130.79348949506601</v>
      </c>
      <c r="AD65" s="160">
        <f>VLOOKUP($A65,'RevPAR Raw Data'!$B$6:$BE$43,'RevPAR Raw Data'!N$1,FALSE)</f>
        <v>107.50870806732399</v>
      </c>
      <c r="AE65" s="160">
        <f>VLOOKUP($A65,'RevPAR Raw Data'!$B$6:$BE$43,'RevPAR Raw Data'!O$1,FALSE)</f>
        <v>128.10345443993</v>
      </c>
      <c r="AF65" s="161">
        <f>VLOOKUP($A65,'RevPAR Raw Data'!$B$6:$BE$43,'RevPAR Raw Data'!P$1,FALSE)</f>
        <v>117.806081253627</v>
      </c>
      <c r="AG65" s="162">
        <f>VLOOKUP($A65,'RevPAR Raw Data'!$B$6:$BE$43,'RevPAR Raw Data'!R$1,FALSE)</f>
        <v>127.082801426084</v>
      </c>
    </row>
    <row r="66" spans="1:33" x14ac:dyDescent="0.2">
      <c r="A66" s="139" t="s">
        <v>14</v>
      </c>
      <c r="B66" s="127">
        <f>(VLOOKUP($A65,'Occupancy Raw Data'!$B$8:$BE$51,'Occupancy Raw Data'!T$3,FALSE))/100</f>
        <v>-0.102663279946708</v>
      </c>
      <c r="C66" s="128">
        <f>(VLOOKUP($A65,'Occupancy Raw Data'!$B$8:$BE$51,'Occupancy Raw Data'!U$3,FALSE))/100</f>
        <v>-9.9943571075800805E-2</v>
      </c>
      <c r="D66" s="128">
        <f>(VLOOKUP($A65,'Occupancy Raw Data'!$B$8:$BE$51,'Occupancy Raw Data'!V$3,FALSE))/100</f>
        <v>-2.1363828335170202E-2</v>
      </c>
      <c r="E66" s="128">
        <f>(VLOOKUP($A65,'Occupancy Raw Data'!$B$8:$BE$51,'Occupancy Raw Data'!W$3,FALSE))/100</f>
        <v>-1.3961962275777199E-2</v>
      </c>
      <c r="F66" s="128">
        <f>(VLOOKUP($A65,'Occupancy Raw Data'!$B$8:$BE$51,'Occupancy Raw Data'!X$3,FALSE))/100</f>
        <v>3.0466988563714402E-2</v>
      </c>
      <c r="G66" s="128">
        <f>(VLOOKUP($A65,'Occupancy Raw Data'!$B$8:$BE$51,'Occupancy Raw Data'!Y$3,FALSE))/100</f>
        <v>-4.3167698535237997E-2</v>
      </c>
      <c r="H66" s="129">
        <f>(VLOOKUP($A65,'Occupancy Raw Data'!$B$8:$BE$51,'Occupancy Raw Data'!AA$3,FALSE))/100</f>
        <v>2.5066797367102097E-2</v>
      </c>
      <c r="I66" s="129">
        <f>(VLOOKUP($A65,'Occupancy Raw Data'!$B$8:$BE$51,'Occupancy Raw Data'!AB$3,FALSE))/100</f>
        <v>6.2907684610048996E-3</v>
      </c>
      <c r="J66" s="128">
        <f>(VLOOKUP($A65,'Occupancy Raw Data'!$B$8:$BE$51,'Occupancy Raw Data'!AC$3,FALSE))/100</f>
        <v>1.48753834922483E-2</v>
      </c>
      <c r="K66" s="130">
        <f>(VLOOKUP($A65,'Occupancy Raw Data'!$B$8:$BE$51,'Occupancy Raw Data'!AE$3,FALSE))/100</f>
        <v>-2.6574893803838401E-2</v>
      </c>
      <c r="M66" s="127">
        <f>(VLOOKUP($A65,'ADR Raw Data'!$B$6:$BE$49,'ADR Raw Data'!T$1,FALSE))/100</f>
        <v>-9.738845999311771E-2</v>
      </c>
      <c r="N66" s="128">
        <f>(VLOOKUP($A65,'ADR Raw Data'!$B$6:$BE$49,'ADR Raw Data'!U$1,FALSE))/100</f>
        <v>-3.9530313650875601E-2</v>
      </c>
      <c r="O66" s="128">
        <f>(VLOOKUP($A65,'ADR Raw Data'!$B$6:$BE$49,'ADR Raw Data'!V$1,FALSE))/100</f>
        <v>-1.20974380656589E-2</v>
      </c>
      <c r="P66" s="128">
        <f>(VLOOKUP($A65,'ADR Raw Data'!$B$6:$BE$49,'ADR Raw Data'!W$1,FALSE))/100</f>
        <v>1.1468704743452801E-2</v>
      </c>
      <c r="Q66" s="128">
        <f>(VLOOKUP($A65,'ADR Raw Data'!$B$6:$BE$49,'ADR Raw Data'!X$1,FALSE))/100</f>
        <v>-2.67178298574232E-2</v>
      </c>
      <c r="R66" s="128">
        <f>(VLOOKUP($A65,'ADR Raw Data'!$B$6:$BE$49,'ADR Raw Data'!Y$1,FALSE))/100</f>
        <v>-2.9720915572899603E-2</v>
      </c>
      <c r="S66" s="129">
        <f>(VLOOKUP($A65,'ADR Raw Data'!$B$6:$BE$49,'ADR Raw Data'!AA$1,FALSE))/100</f>
        <v>-2.8656377612973198E-3</v>
      </c>
      <c r="T66" s="129">
        <f>(VLOOKUP($A65,'ADR Raw Data'!$B$6:$BE$49,'ADR Raw Data'!AB$1,FALSE))/100</f>
        <v>-3.0680504916826501E-2</v>
      </c>
      <c r="U66" s="128">
        <f>(VLOOKUP($A65,'ADR Raw Data'!$B$6:$BE$49,'ADR Raw Data'!AC$1,FALSE))/100</f>
        <v>-1.8410659879710599E-2</v>
      </c>
      <c r="V66" s="130">
        <f>(VLOOKUP($A65,'ADR Raw Data'!$B$6:$BE$49,'ADR Raw Data'!AE$1,FALSE))/100</f>
        <v>-2.8753280606753102E-2</v>
      </c>
      <c r="X66" s="127">
        <f>(VLOOKUP($A65,'RevPAR Raw Data'!$B$6:$BE$43,'RevPAR Raw Data'!T$1,FALSE))/100</f>
        <v>-0.190053521207974</v>
      </c>
      <c r="Y66" s="128">
        <f>(VLOOKUP($A65,'RevPAR Raw Data'!$B$6:$BE$43,'RevPAR Raw Data'!U$1,FALSE))/100</f>
        <v>-0.13552308401466098</v>
      </c>
      <c r="Z66" s="128">
        <f>(VLOOKUP($A65,'RevPAR Raw Data'!$B$6:$BE$43,'RevPAR Raw Data'!V$1,FALSE))/100</f>
        <v>-3.32028188106991E-2</v>
      </c>
      <c r="AA66" s="128">
        <f>(VLOOKUP($A65,'RevPAR Raw Data'!$B$6:$BE$43,'RevPAR Raw Data'!W$1,FALSE))/100</f>
        <v>-2.6533831553044399E-3</v>
      </c>
      <c r="AB66" s="128">
        <f>(VLOOKUP($A65,'RevPAR Raw Data'!$B$6:$BE$43,'RevPAR Raw Data'!X$1,FALSE))/100</f>
        <v>2.9351468895777301E-3</v>
      </c>
      <c r="AC66" s="128">
        <f>(VLOOKUP($A65,'RevPAR Raw Data'!$B$6:$BE$43,'RevPAR Raw Data'!Y$1,FALSE))/100</f>
        <v>-7.1605630584495497E-2</v>
      </c>
      <c r="AD66" s="129">
        <f>(VLOOKUP($A65,'RevPAR Raw Data'!$B$6:$BE$43,'RevPAR Raw Data'!AA$1,FALSE))/100</f>
        <v>2.2129327244714801E-2</v>
      </c>
      <c r="AE66" s="129">
        <f>(VLOOKUP($A65,'RevPAR Raw Data'!$B$6:$BE$43,'RevPAR Raw Data'!AB$1,FALSE))/100</f>
        <v>-2.4582740408519998E-2</v>
      </c>
      <c r="AF66" s="128">
        <f>(VLOOKUP($A65,'RevPAR Raw Data'!$B$6:$BE$43,'RevPAR Raw Data'!AC$1,FALSE))/100</f>
        <v>-3.8091420135183203E-3</v>
      </c>
      <c r="AG66" s="130">
        <f>(VLOOKUP($A65,'RevPAR Raw Data'!$B$6:$BE$43,'RevPAR Raw Data'!AE$1,FALSE))/100</f>
        <v>-5.45640590319552E-2</v>
      </c>
    </row>
    <row r="67" spans="1:33" x14ac:dyDescent="0.2">
      <c r="A67" s="180"/>
      <c r="B67" s="155"/>
      <c r="C67" s="156"/>
      <c r="D67" s="156"/>
      <c r="E67" s="156"/>
      <c r="F67" s="156"/>
      <c r="G67" s="157"/>
      <c r="H67" s="137"/>
      <c r="I67" s="137"/>
      <c r="J67" s="157"/>
      <c r="K67" s="158"/>
      <c r="M67" s="159"/>
      <c r="N67" s="160"/>
      <c r="O67" s="160"/>
      <c r="P67" s="160"/>
      <c r="Q67" s="160"/>
      <c r="R67" s="161"/>
      <c r="S67" s="160"/>
      <c r="T67" s="160"/>
      <c r="U67" s="161"/>
      <c r="V67" s="162"/>
      <c r="X67" s="159"/>
      <c r="Y67" s="160"/>
      <c r="Z67" s="160"/>
      <c r="AA67" s="160"/>
      <c r="AB67" s="160"/>
      <c r="AC67" s="161"/>
      <c r="AD67" s="160"/>
      <c r="AE67" s="160"/>
      <c r="AF67" s="161"/>
      <c r="AG67" s="162"/>
    </row>
    <row r="68" spans="1:33" x14ac:dyDescent="0.2">
      <c r="A68" s="154" t="s">
        <v>37</v>
      </c>
      <c r="B68" s="155">
        <f>(VLOOKUP($A68,'Occupancy Raw Data'!$B$8:$BE$45,'Occupancy Raw Data'!G$3,FALSE))/100</f>
        <v>0.65469038817005498</v>
      </c>
      <c r="C68" s="156">
        <f>(VLOOKUP($A68,'Occupancy Raw Data'!$B$8:$BE$45,'Occupancy Raw Data'!H$3,FALSE))/100</f>
        <v>0.83398798521256889</v>
      </c>
      <c r="D68" s="156">
        <f>(VLOOKUP($A68,'Occupancy Raw Data'!$B$8:$BE$45,'Occupancy Raw Data'!I$3,FALSE))/100</f>
        <v>0.89833641404805897</v>
      </c>
      <c r="E68" s="156">
        <f>(VLOOKUP($A68,'Occupancy Raw Data'!$B$8:$BE$45,'Occupancy Raw Data'!J$3,FALSE))/100</f>
        <v>0.83491219963031393</v>
      </c>
      <c r="F68" s="156">
        <f>(VLOOKUP($A68,'Occupancy Raw Data'!$B$8:$BE$45,'Occupancy Raw Data'!K$3,FALSE))/100</f>
        <v>0.64960720887245804</v>
      </c>
      <c r="G68" s="157">
        <f>(VLOOKUP($A68,'Occupancy Raw Data'!$B$8:$BE$45,'Occupancy Raw Data'!L$3,FALSE))/100</f>
        <v>0.77430683918669108</v>
      </c>
      <c r="H68" s="137">
        <f>(VLOOKUP($A68,'Occupancy Raw Data'!$B$8:$BE$45,'Occupancy Raw Data'!N$3,FALSE))/100</f>
        <v>0.72238909426986997</v>
      </c>
      <c r="I68" s="137">
        <f>(VLOOKUP($A68,'Occupancy Raw Data'!$B$8:$BE$45,'Occupancy Raw Data'!O$3,FALSE))/100</f>
        <v>0.84484750462107205</v>
      </c>
      <c r="J68" s="157">
        <f>(VLOOKUP($A68,'Occupancy Raw Data'!$B$8:$BE$45,'Occupancy Raw Data'!P$3,FALSE))/100</f>
        <v>0.78361829944547101</v>
      </c>
      <c r="K68" s="158">
        <f>(VLOOKUP($A68,'Occupancy Raw Data'!$B$8:$BE$45,'Occupancy Raw Data'!R$3,FALSE))/100</f>
        <v>0.77696725640348507</v>
      </c>
      <c r="M68" s="159">
        <f>VLOOKUP($A68,'ADR Raw Data'!$B$6:$BE$43,'ADR Raw Data'!G$1,FALSE)</f>
        <v>155.072200458796</v>
      </c>
      <c r="N68" s="160">
        <f>VLOOKUP($A68,'ADR Raw Data'!$B$6:$BE$43,'ADR Raw Data'!H$1,FALSE)</f>
        <v>196.971228702036</v>
      </c>
      <c r="O68" s="160">
        <f>VLOOKUP($A68,'ADR Raw Data'!$B$6:$BE$43,'ADR Raw Data'!I$1,FALSE)</f>
        <v>213.20353652263299</v>
      </c>
      <c r="P68" s="160">
        <f>VLOOKUP($A68,'ADR Raw Data'!$B$6:$BE$43,'ADR Raw Data'!J$1,FALSE)</f>
        <v>194.263430192334</v>
      </c>
      <c r="Q68" s="160">
        <f>VLOOKUP($A68,'ADR Raw Data'!$B$6:$BE$43,'ADR Raw Data'!K$1,FALSE)</f>
        <v>148.960512182109</v>
      </c>
      <c r="R68" s="161">
        <f>VLOOKUP($A68,'ADR Raw Data'!$B$6:$BE$43,'ADR Raw Data'!L$1,FALSE)</f>
        <v>185.01273961566</v>
      </c>
      <c r="S68" s="160">
        <f>VLOOKUP($A68,'ADR Raw Data'!$B$6:$BE$43,'ADR Raw Data'!N$1,FALSE)</f>
        <v>138.93637613945299</v>
      </c>
      <c r="T68" s="160">
        <f>VLOOKUP($A68,'ADR Raw Data'!$B$6:$BE$43,'ADR Raw Data'!O$1,FALSE)</f>
        <v>142.819535074524</v>
      </c>
      <c r="U68" s="161">
        <f>VLOOKUP($A68,'ADR Raw Data'!$B$6:$BE$43,'ADR Raw Data'!P$1,FALSE)</f>
        <v>141.02966386554601</v>
      </c>
      <c r="V68" s="162">
        <f>VLOOKUP($A68,'ADR Raw Data'!$B$6:$BE$43,'ADR Raw Data'!R$1,FALSE)</f>
        <v>172.33857321891301</v>
      </c>
      <c r="X68" s="159">
        <f>VLOOKUP($A68,'RevPAR Raw Data'!$B$6:$BE$43,'RevPAR Raw Data'!G$1,FALSE)</f>
        <v>101.524279112754</v>
      </c>
      <c r="Y68" s="160">
        <f>VLOOKUP($A68,'RevPAR Raw Data'!$B$6:$BE$43,'RevPAR Raw Data'!H$1,FALSE)</f>
        <v>164.27163817005501</v>
      </c>
      <c r="Z68" s="160">
        <f>VLOOKUP($A68,'RevPAR Raw Data'!$B$6:$BE$43,'RevPAR Raw Data'!I$1,FALSE)</f>
        <v>191.52850046210699</v>
      </c>
      <c r="AA68" s="160">
        <f>VLOOKUP($A68,'RevPAR Raw Data'!$B$6:$BE$43,'RevPAR Raw Data'!J$1,FALSE)</f>
        <v>162.192907809611</v>
      </c>
      <c r="AB68" s="160">
        <f>VLOOKUP($A68,'RevPAR Raw Data'!$B$6:$BE$43,'RevPAR Raw Data'!K$1,FALSE)</f>
        <v>96.7658225508317</v>
      </c>
      <c r="AC68" s="161">
        <f>VLOOKUP($A68,'RevPAR Raw Data'!$B$6:$BE$43,'RevPAR Raw Data'!L$1,FALSE)</f>
        <v>143.25662962107199</v>
      </c>
      <c r="AD68" s="160">
        <f>VLOOKUP($A68,'RevPAR Raw Data'!$B$6:$BE$43,'RevPAR Raw Data'!N$1,FALSE)</f>
        <v>100.366122920517</v>
      </c>
      <c r="AE68" s="160">
        <f>VLOOKUP($A68,'RevPAR Raw Data'!$B$6:$BE$43,'RevPAR Raw Data'!O$1,FALSE)</f>
        <v>120.660727818853</v>
      </c>
      <c r="AF68" s="161">
        <f>VLOOKUP($A68,'RevPAR Raw Data'!$B$6:$BE$43,'RevPAR Raw Data'!P$1,FALSE)</f>
        <v>110.513425369685</v>
      </c>
      <c r="AG68" s="162">
        <f>VLOOKUP($A68,'RevPAR Raw Data'!$B$6:$BE$43,'RevPAR Raw Data'!R$1,FALSE)</f>
        <v>133.90142840639001</v>
      </c>
    </row>
    <row r="69" spans="1:33" x14ac:dyDescent="0.2">
      <c r="A69" s="139" t="s">
        <v>14</v>
      </c>
      <c r="B69" s="127">
        <f>(VLOOKUP($A68,'Occupancy Raw Data'!$B$8:$BE$51,'Occupancy Raw Data'!T$3,FALSE))/100</f>
        <v>1.5634743285969702E-2</v>
      </c>
      <c r="C69" s="128">
        <f>(VLOOKUP($A68,'Occupancy Raw Data'!$B$8:$BE$51,'Occupancy Raw Data'!U$3,FALSE))/100</f>
        <v>-3.5187249323874797E-3</v>
      </c>
      <c r="D69" s="128">
        <f>(VLOOKUP($A68,'Occupancy Raw Data'!$B$8:$BE$51,'Occupancy Raw Data'!V$3,FALSE))/100</f>
        <v>-2.9344121578643502E-2</v>
      </c>
      <c r="E69" s="128">
        <f>(VLOOKUP($A68,'Occupancy Raw Data'!$B$8:$BE$51,'Occupancy Raw Data'!W$3,FALSE))/100</f>
        <v>-1.6778810528208801E-2</v>
      </c>
      <c r="F69" s="128">
        <f>(VLOOKUP($A68,'Occupancy Raw Data'!$B$8:$BE$51,'Occupancy Raw Data'!X$3,FALSE))/100</f>
        <v>1.58528743464766E-2</v>
      </c>
      <c r="G69" s="128">
        <f>(VLOOKUP($A68,'Occupancy Raw Data'!$B$8:$BE$51,'Occupancy Raw Data'!Y$3,FALSE))/100</f>
        <v>-6.19530818651027E-3</v>
      </c>
      <c r="H69" s="129">
        <f>(VLOOKUP($A68,'Occupancy Raw Data'!$B$8:$BE$51,'Occupancy Raw Data'!AA$3,FALSE))/100</f>
        <v>5.1879414780788202E-3</v>
      </c>
      <c r="I69" s="129">
        <f>(VLOOKUP($A68,'Occupancy Raw Data'!$B$8:$BE$51,'Occupancy Raw Data'!AB$3,FALSE))/100</f>
        <v>1.1943678201341601E-2</v>
      </c>
      <c r="J69" s="128">
        <f>(VLOOKUP($A68,'Occupancy Raw Data'!$B$8:$BE$51,'Occupancy Raw Data'!AC$3,FALSE))/100</f>
        <v>8.8184977487781903E-3</v>
      </c>
      <c r="K69" s="130">
        <f>(VLOOKUP($A68,'Occupancy Raw Data'!$B$8:$BE$51,'Occupancy Raw Data'!AE$3,FALSE))/100</f>
        <v>-1.91495983080321E-3</v>
      </c>
      <c r="M69" s="127">
        <f>(VLOOKUP($A68,'ADR Raw Data'!$B$6:$BE$49,'ADR Raw Data'!T$1,FALSE))/100</f>
        <v>-3.0123166709811501E-2</v>
      </c>
      <c r="N69" s="128">
        <f>(VLOOKUP($A68,'ADR Raw Data'!$B$6:$BE$49,'ADR Raw Data'!U$1,FALSE))/100</f>
        <v>2.99654888684588E-2</v>
      </c>
      <c r="O69" s="128">
        <f>(VLOOKUP($A68,'ADR Raw Data'!$B$6:$BE$49,'ADR Raw Data'!V$1,FALSE))/100</f>
        <v>3.3469987914275696E-2</v>
      </c>
      <c r="P69" s="128">
        <f>(VLOOKUP($A68,'ADR Raw Data'!$B$6:$BE$49,'ADR Raw Data'!W$1,FALSE))/100</f>
        <v>3.4447763061167102E-3</v>
      </c>
      <c r="Q69" s="128">
        <f>(VLOOKUP($A68,'ADR Raw Data'!$B$6:$BE$49,'ADR Raw Data'!X$1,FALSE))/100</f>
        <v>-7.2677245041301297E-3</v>
      </c>
      <c r="R69" s="128">
        <f>(VLOOKUP($A68,'ADR Raw Data'!$B$6:$BE$49,'ADR Raw Data'!Y$1,FALSE))/100</f>
        <v>8.8899058248551096E-3</v>
      </c>
      <c r="S69" s="129">
        <f>(VLOOKUP($A68,'ADR Raw Data'!$B$6:$BE$49,'ADR Raw Data'!AA$1,FALSE))/100</f>
        <v>-1.2114215319360499E-2</v>
      </c>
      <c r="T69" s="129">
        <f>(VLOOKUP($A68,'ADR Raw Data'!$B$6:$BE$49,'ADR Raw Data'!AB$1,FALSE))/100</f>
        <v>-2.8603528675328997E-3</v>
      </c>
      <c r="U69" s="128">
        <f>(VLOOKUP($A68,'ADR Raw Data'!$B$6:$BE$49,'ADR Raw Data'!AC$1,FALSE))/100</f>
        <v>-7.0537054685283892E-3</v>
      </c>
      <c r="V69" s="130">
        <f>(VLOOKUP($A68,'ADR Raw Data'!$B$6:$BE$49,'ADR Raw Data'!AE$1,FALSE))/100</f>
        <v>4.3417001687001003E-3</v>
      </c>
      <c r="X69" s="127">
        <f>(VLOOKUP($A68,'RevPAR Raw Data'!$B$6:$BE$43,'RevPAR Raw Data'!T$1,FALSE))/100</f>
        <v>-1.4959391402310101E-2</v>
      </c>
      <c r="Y69" s="128">
        <f>(VLOOKUP($A68,'RevPAR Raw Data'!$B$6:$BE$43,'RevPAR Raw Data'!U$1,FALSE))/100</f>
        <v>2.6341323623278699E-2</v>
      </c>
      <c r="Z69" s="128">
        <f>(VLOOKUP($A68,'RevPAR Raw Data'!$B$6:$BE$43,'RevPAR Raw Data'!V$1,FALSE))/100</f>
        <v>3.1437189410399202E-3</v>
      </c>
      <c r="AA69" s="128">
        <f>(VLOOKUP($A68,'RevPAR Raw Data'!$B$6:$BE$43,'RevPAR Raw Data'!W$1,FALSE))/100</f>
        <v>-1.3391833471044501E-2</v>
      </c>
      <c r="AB69" s="128">
        <f>(VLOOKUP($A68,'RevPAR Raw Data'!$B$6:$BE$43,'RevPAR Raw Data'!X$1,FALSE))/100</f>
        <v>8.4699355189977697E-3</v>
      </c>
      <c r="AC69" s="128">
        <f>(VLOOKUP($A68,'RevPAR Raw Data'!$B$6:$BE$43,'RevPAR Raw Data'!Y$1,FALSE))/100</f>
        <v>2.6395219320108098E-3</v>
      </c>
      <c r="AD69" s="129">
        <f>(VLOOKUP($A68,'RevPAR Raw Data'!$B$6:$BE$43,'RevPAR Raw Data'!AA$1,FALSE))/100</f>
        <v>-6.9891216814114594E-3</v>
      </c>
      <c r="AE69" s="129">
        <f>(VLOOKUP($A68,'RevPAR Raw Data'!$B$6:$BE$43,'RevPAR Raw Data'!AB$1,FALSE))/100</f>
        <v>9.0491621996166109E-3</v>
      </c>
      <c r="AF69" s="128">
        <f>(VLOOKUP($A68,'RevPAR Raw Data'!$B$6:$BE$43,'RevPAR Raw Data'!AC$1,FALSE))/100</f>
        <v>1.70258919445503E-3</v>
      </c>
      <c r="AG69" s="130">
        <f>(VLOOKUP($A68,'RevPAR Raw Data'!$B$6:$BE$43,'RevPAR Raw Data'!AE$1,FALSE))/100</f>
        <v>2.4184261564764299E-3</v>
      </c>
    </row>
    <row r="70" spans="1:33" x14ac:dyDescent="0.2">
      <c r="A70" s="177"/>
      <c r="B70" s="155"/>
      <c r="C70" s="156"/>
      <c r="D70" s="156"/>
      <c r="E70" s="156"/>
      <c r="F70" s="156"/>
      <c r="G70" s="157"/>
      <c r="H70" s="137"/>
      <c r="I70" s="137"/>
      <c r="J70" s="157"/>
      <c r="K70" s="158"/>
      <c r="M70" s="159"/>
      <c r="N70" s="160"/>
      <c r="O70" s="160"/>
      <c r="P70" s="160"/>
      <c r="Q70" s="160"/>
      <c r="R70" s="161"/>
      <c r="S70" s="160"/>
      <c r="T70" s="160"/>
      <c r="U70" s="161"/>
      <c r="V70" s="162"/>
      <c r="X70" s="159"/>
      <c r="Y70" s="160"/>
      <c r="Z70" s="160"/>
      <c r="AA70" s="160"/>
      <c r="AB70" s="160"/>
      <c r="AC70" s="161"/>
      <c r="AD70" s="160"/>
      <c r="AE70" s="160"/>
      <c r="AF70" s="161"/>
      <c r="AG70" s="162"/>
    </row>
    <row r="71" spans="1:33" x14ac:dyDescent="0.2">
      <c r="A71" s="154" t="s">
        <v>38</v>
      </c>
      <c r="B71" s="155">
        <f>(VLOOKUP($A71,'Occupancy Raw Data'!$B$8:$BE$45,'Occupancy Raw Data'!G$3,FALSE))/100</f>
        <v>0.59443535188216001</v>
      </c>
      <c r="C71" s="156">
        <f>(VLOOKUP($A71,'Occupancy Raw Data'!$B$8:$BE$45,'Occupancy Raw Data'!H$3,FALSE))/100</f>
        <v>0.75384615384615306</v>
      </c>
      <c r="D71" s="156">
        <f>(VLOOKUP($A71,'Occupancy Raw Data'!$B$8:$BE$45,'Occupancy Raw Data'!I$3,FALSE))/100</f>
        <v>0.81669394435351805</v>
      </c>
      <c r="E71" s="156">
        <f>(VLOOKUP($A71,'Occupancy Raw Data'!$B$8:$BE$45,'Occupancy Raw Data'!J$3,FALSE))/100</f>
        <v>0.82765957446808502</v>
      </c>
      <c r="F71" s="156">
        <f>(VLOOKUP($A71,'Occupancy Raw Data'!$B$8:$BE$45,'Occupancy Raw Data'!K$3,FALSE))/100</f>
        <v>0.68363338788870709</v>
      </c>
      <c r="G71" s="157">
        <f>(VLOOKUP($A71,'Occupancy Raw Data'!$B$8:$BE$45,'Occupancy Raw Data'!L$3,FALSE))/100</f>
        <v>0.73525368248772494</v>
      </c>
      <c r="H71" s="137">
        <f>(VLOOKUP($A71,'Occupancy Raw Data'!$B$8:$BE$45,'Occupancy Raw Data'!N$3,FALSE))/100</f>
        <v>0.73289689034369798</v>
      </c>
      <c r="I71" s="137">
        <f>(VLOOKUP($A71,'Occupancy Raw Data'!$B$8:$BE$45,'Occupancy Raw Data'!O$3,FALSE))/100</f>
        <v>0.85319148936170197</v>
      </c>
      <c r="J71" s="157">
        <f>(VLOOKUP($A71,'Occupancy Raw Data'!$B$8:$BE$45,'Occupancy Raw Data'!P$3,FALSE))/100</f>
        <v>0.79304418985270009</v>
      </c>
      <c r="K71" s="158">
        <f>(VLOOKUP($A71,'Occupancy Raw Data'!$B$8:$BE$45,'Occupancy Raw Data'!R$3,FALSE))/100</f>
        <v>0.75176525602057498</v>
      </c>
      <c r="M71" s="159">
        <f>VLOOKUP($A71,'ADR Raw Data'!$B$6:$BE$43,'ADR Raw Data'!G$1,FALSE)</f>
        <v>148.34939702643101</v>
      </c>
      <c r="N71" s="160">
        <f>VLOOKUP($A71,'ADR Raw Data'!$B$6:$BE$43,'ADR Raw Data'!H$1,FALSE)</f>
        <v>162.29136126791099</v>
      </c>
      <c r="O71" s="160">
        <f>VLOOKUP($A71,'ADR Raw Data'!$B$6:$BE$43,'ADR Raw Data'!I$1,FALSE)</f>
        <v>168.57511823647201</v>
      </c>
      <c r="P71" s="160">
        <f>VLOOKUP($A71,'ADR Raw Data'!$B$6:$BE$43,'ADR Raw Data'!J$1,FALSE)</f>
        <v>164.509576824204</v>
      </c>
      <c r="Q71" s="160">
        <f>VLOOKUP($A71,'ADR Raw Data'!$B$6:$BE$43,'ADR Raw Data'!K$1,FALSE)</f>
        <v>152.14498683265501</v>
      </c>
      <c r="R71" s="161">
        <f>VLOOKUP($A71,'ADR Raw Data'!$B$6:$BE$43,'ADR Raw Data'!L$1,FALSE)</f>
        <v>160.045561392574</v>
      </c>
      <c r="S71" s="160">
        <f>VLOOKUP($A71,'ADR Raw Data'!$B$6:$BE$43,'ADR Raw Data'!N$1,FALSE)</f>
        <v>174.54958686913801</v>
      </c>
      <c r="T71" s="160">
        <f>VLOOKUP($A71,'ADR Raw Data'!$B$6:$BE$43,'ADR Raw Data'!O$1,FALSE)</f>
        <v>194.751820448877</v>
      </c>
      <c r="U71" s="161">
        <f>VLOOKUP($A71,'ADR Raw Data'!$B$6:$BE$43,'ADR Raw Data'!P$1,FALSE)</f>
        <v>185.416808378908</v>
      </c>
      <c r="V71" s="162">
        <f>VLOOKUP($A71,'ADR Raw Data'!$B$6:$BE$43,'ADR Raw Data'!R$1,FALSE)</f>
        <v>167.69252293720601</v>
      </c>
      <c r="X71" s="159">
        <f>VLOOKUP($A71,'RevPAR Raw Data'!$B$6:$BE$43,'RevPAR Raw Data'!G$1,FALSE)</f>
        <v>88.184126022913205</v>
      </c>
      <c r="Y71" s="160">
        <f>VLOOKUP($A71,'RevPAR Raw Data'!$B$6:$BE$43,'RevPAR Raw Data'!H$1,FALSE)</f>
        <v>122.342718494271</v>
      </c>
      <c r="Z71" s="160">
        <f>VLOOKUP($A71,'RevPAR Raw Data'!$B$6:$BE$43,'RevPAR Raw Data'!I$1,FALSE)</f>
        <v>137.67427823240499</v>
      </c>
      <c r="AA71" s="160">
        <f>VLOOKUP($A71,'RevPAR Raw Data'!$B$6:$BE$43,'RevPAR Raw Data'!J$1,FALSE)</f>
        <v>136.15792635024499</v>
      </c>
      <c r="AB71" s="160">
        <f>VLOOKUP($A71,'RevPAR Raw Data'!$B$6:$BE$43,'RevPAR Raw Data'!K$1,FALSE)</f>
        <v>104.01139279869</v>
      </c>
      <c r="AC71" s="161">
        <f>VLOOKUP($A71,'RevPAR Raw Data'!$B$6:$BE$43,'RevPAR Raw Data'!L$1,FALSE)</f>
        <v>117.674088379705</v>
      </c>
      <c r="AD71" s="160">
        <f>VLOOKUP($A71,'RevPAR Raw Data'!$B$6:$BE$43,'RevPAR Raw Data'!N$1,FALSE)</f>
        <v>127.92684942716799</v>
      </c>
      <c r="AE71" s="160">
        <f>VLOOKUP($A71,'RevPAR Raw Data'!$B$6:$BE$43,'RevPAR Raw Data'!O$1,FALSE)</f>
        <v>166.16059574467999</v>
      </c>
      <c r="AF71" s="161">
        <f>VLOOKUP($A71,'RevPAR Raw Data'!$B$6:$BE$43,'RevPAR Raw Data'!P$1,FALSE)</f>
        <v>147.043722585924</v>
      </c>
      <c r="AG71" s="162">
        <f>VLOOKUP($A71,'RevPAR Raw Data'!$B$6:$BE$43,'RevPAR Raw Data'!R$1,FALSE)</f>
        <v>126.065412438625</v>
      </c>
    </row>
    <row r="72" spans="1:33" x14ac:dyDescent="0.2">
      <c r="A72" s="139" t="s">
        <v>14</v>
      </c>
      <c r="B72" s="127">
        <f>(VLOOKUP($A71,'Occupancy Raw Data'!$B$8:$BE$51,'Occupancy Raw Data'!T$3,FALSE))/100</f>
        <v>-3.3173957432894204E-2</v>
      </c>
      <c r="C72" s="128">
        <f>(VLOOKUP($A71,'Occupancy Raw Data'!$B$8:$BE$51,'Occupancy Raw Data'!U$3,FALSE))/100</f>
        <v>-5.91139339763192E-2</v>
      </c>
      <c r="D72" s="128">
        <f>(VLOOKUP($A71,'Occupancy Raw Data'!$B$8:$BE$51,'Occupancy Raw Data'!V$3,FALSE))/100</f>
        <v>-2.5949673225746598E-2</v>
      </c>
      <c r="E72" s="128">
        <f>(VLOOKUP($A71,'Occupancy Raw Data'!$B$8:$BE$51,'Occupancy Raw Data'!W$3,FALSE))/100</f>
        <v>3.9797232689024603E-2</v>
      </c>
      <c r="F72" s="128">
        <f>(VLOOKUP($A71,'Occupancy Raw Data'!$B$8:$BE$51,'Occupancy Raw Data'!X$3,FALSE))/100</f>
        <v>6.0619260176042598E-2</v>
      </c>
      <c r="G72" s="128">
        <f>(VLOOKUP($A71,'Occupancy Raw Data'!$B$8:$BE$51,'Occupancy Raw Data'!Y$3,FALSE))/100</f>
        <v>-5.0786781773898802E-3</v>
      </c>
      <c r="H72" s="129">
        <f>(VLOOKUP($A71,'Occupancy Raw Data'!$B$8:$BE$51,'Occupancy Raw Data'!AA$3,FALSE))/100</f>
        <v>4.7826894601617001E-2</v>
      </c>
      <c r="I72" s="129">
        <f>(VLOOKUP($A71,'Occupancy Raw Data'!$B$8:$BE$51,'Occupancy Raw Data'!AB$3,FALSE))/100</f>
        <v>2.2760583096209198E-2</v>
      </c>
      <c r="J72" s="128">
        <f>(VLOOKUP($A71,'Occupancy Raw Data'!$B$8:$BE$51,'Occupancy Raw Data'!AC$3,FALSE))/100</f>
        <v>3.4192465710561802E-2</v>
      </c>
      <c r="K72" s="130">
        <f>(VLOOKUP($A71,'Occupancy Raw Data'!$B$8:$BE$51,'Occupancy Raw Data'!AE$3,FALSE))/100</f>
        <v>6.4401212591605195E-3</v>
      </c>
      <c r="M72" s="127">
        <f>(VLOOKUP($A71,'ADR Raw Data'!$B$6:$BE$49,'ADR Raw Data'!T$1,FALSE))/100</f>
        <v>-7.4888154137840293E-2</v>
      </c>
      <c r="N72" s="128">
        <f>(VLOOKUP($A71,'ADR Raw Data'!$B$6:$BE$49,'ADR Raw Data'!U$1,FALSE))/100</f>
        <v>-3.9087878700143998E-2</v>
      </c>
      <c r="O72" s="128">
        <f>(VLOOKUP($A71,'ADR Raw Data'!$B$6:$BE$49,'ADR Raw Data'!V$1,FALSE))/100</f>
        <v>1.1020868962427299E-2</v>
      </c>
      <c r="P72" s="128">
        <f>(VLOOKUP($A71,'ADR Raw Data'!$B$6:$BE$49,'ADR Raw Data'!W$1,FALSE))/100</f>
        <v>8.4789824885004E-2</v>
      </c>
      <c r="Q72" s="128">
        <f>(VLOOKUP($A71,'ADR Raw Data'!$B$6:$BE$49,'ADR Raw Data'!X$1,FALSE))/100</f>
        <v>2.5061131787127499E-2</v>
      </c>
      <c r="R72" s="128">
        <f>(VLOOKUP($A71,'ADR Raw Data'!$B$6:$BE$49,'ADR Raw Data'!Y$1,FALSE))/100</f>
        <v>2.1690533851661401E-3</v>
      </c>
      <c r="S72" s="129">
        <f>(VLOOKUP($A71,'ADR Raw Data'!$B$6:$BE$49,'ADR Raw Data'!AA$1,FALSE))/100</f>
        <v>1.2784200862423201E-2</v>
      </c>
      <c r="T72" s="129">
        <f>(VLOOKUP($A71,'ADR Raw Data'!$B$6:$BE$49,'ADR Raw Data'!AB$1,FALSE))/100</f>
        <v>4.1232409983287796E-2</v>
      </c>
      <c r="U72" s="128">
        <f>(VLOOKUP($A71,'ADR Raw Data'!$B$6:$BE$49,'ADR Raw Data'!AC$1,FALSE))/100</f>
        <v>2.8159598824601902E-2</v>
      </c>
      <c r="V72" s="130">
        <f>(VLOOKUP($A71,'ADR Raw Data'!$B$6:$BE$49,'ADR Raw Data'!AE$1,FALSE))/100</f>
        <v>1.1701301223672999E-2</v>
      </c>
      <c r="X72" s="127">
        <f>(VLOOKUP($A71,'RevPAR Raw Data'!$B$6:$BE$43,'RevPAR Raw Data'!T$1,FALSE))/100</f>
        <v>-0.105577775133137</v>
      </c>
      <c r="Y72" s="128">
        <f>(VLOOKUP($A71,'RevPAR Raw Data'!$B$6:$BE$43,'RevPAR Raw Data'!U$1,FALSE))/100</f>
        <v>-9.58911743957086E-2</v>
      </c>
      <c r="Z72" s="128">
        <f>(VLOOKUP($A71,'RevPAR Raw Data'!$B$6:$BE$43,'RevPAR Raw Data'!V$1,FALSE))/100</f>
        <v>-1.5214792211558E-2</v>
      </c>
      <c r="AA72" s="128">
        <f>(VLOOKUP($A71,'RevPAR Raw Data'!$B$6:$BE$43,'RevPAR Raw Data'!W$1,FALSE))/100</f>
        <v>0.12796145796463801</v>
      </c>
      <c r="AB72" s="128">
        <f>(VLOOKUP($A71,'RevPAR Raw Data'!$B$6:$BE$43,'RevPAR Raw Data'!X$1,FALSE))/100</f>
        <v>8.7199579231280189E-2</v>
      </c>
      <c r="AC72" s="128">
        <f>(VLOOKUP($A71,'RevPAR Raw Data'!$B$6:$BE$43,'RevPAR Raw Data'!Y$1,FALSE))/100</f>
        <v>-2.9206407163165598E-3</v>
      </c>
      <c r="AD72" s="129">
        <f>(VLOOKUP($A71,'RevPAR Raw Data'!$B$6:$BE$43,'RevPAR Raw Data'!AA$1,FALSE))/100</f>
        <v>6.1222524091253297E-2</v>
      </c>
      <c r="AE72" s="129">
        <f>(VLOOKUP($A71,'RevPAR Raw Data'!$B$6:$BE$43,'RevPAR Raw Data'!AB$1,FALSE))/100</f>
        <v>6.4931466773178598E-2</v>
      </c>
      <c r="AF72" s="128">
        <f>(VLOOKUP($A71,'RevPAR Raw Data'!$B$6:$BE$43,'RevPAR Raw Data'!AC$1,FALSE))/100</f>
        <v>6.3314910652397097E-2</v>
      </c>
      <c r="AG72" s="130">
        <f>(VLOOKUP($A71,'RevPAR Raw Data'!$B$6:$BE$43,'RevPAR Raw Data'!AE$1,FALSE))/100</f>
        <v>1.8216780281603898E-2</v>
      </c>
    </row>
    <row r="73" spans="1:33" x14ac:dyDescent="0.2">
      <c r="A73" s="177"/>
      <c r="B73" s="155"/>
      <c r="C73" s="156"/>
      <c r="D73" s="156"/>
      <c r="E73" s="156"/>
      <c r="F73" s="156"/>
      <c r="G73" s="157"/>
      <c r="H73" s="137"/>
      <c r="I73" s="137"/>
      <c r="J73" s="157"/>
      <c r="K73" s="158"/>
      <c r="M73" s="159"/>
      <c r="N73" s="160"/>
      <c r="O73" s="160"/>
      <c r="P73" s="160"/>
      <c r="Q73" s="160"/>
      <c r="R73" s="161"/>
      <c r="S73" s="160"/>
      <c r="T73" s="160"/>
      <c r="U73" s="161"/>
      <c r="V73" s="162"/>
      <c r="X73" s="159"/>
      <c r="Y73" s="160"/>
      <c r="Z73" s="160"/>
      <c r="AA73" s="160"/>
      <c r="AB73" s="160"/>
      <c r="AC73" s="161"/>
      <c r="AD73" s="160"/>
      <c r="AE73" s="160"/>
      <c r="AF73" s="161"/>
      <c r="AG73" s="162"/>
    </row>
    <row r="74" spans="1:33" x14ac:dyDescent="0.2">
      <c r="A74" s="154" t="s">
        <v>39</v>
      </c>
      <c r="B74" s="155">
        <f>(VLOOKUP($A74,'Occupancy Raw Data'!$B$8:$BE$45,'Occupancy Raw Data'!G$3,FALSE))/100</f>
        <v>0.59834162520729595</v>
      </c>
      <c r="C74" s="156">
        <f>(VLOOKUP($A74,'Occupancy Raw Data'!$B$8:$BE$45,'Occupancy Raw Data'!H$3,FALSE))/100</f>
        <v>0.65417357656163599</v>
      </c>
      <c r="D74" s="156">
        <f>(VLOOKUP($A74,'Occupancy Raw Data'!$B$8:$BE$45,'Occupancy Raw Data'!I$3,FALSE))/100</f>
        <v>0.709563294637921</v>
      </c>
      <c r="E74" s="156">
        <f>(VLOOKUP($A74,'Occupancy Raw Data'!$B$8:$BE$45,'Occupancy Raw Data'!J$3,FALSE))/100</f>
        <v>0.719845218352681</v>
      </c>
      <c r="F74" s="156">
        <f>(VLOOKUP($A74,'Occupancy Raw Data'!$B$8:$BE$45,'Occupancy Raw Data'!K$3,FALSE))/100</f>
        <v>0.64400221116639</v>
      </c>
      <c r="G74" s="157">
        <f>(VLOOKUP($A74,'Occupancy Raw Data'!$B$8:$BE$45,'Occupancy Raw Data'!L$3,FALSE))/100</f>
        <v>0.6651851851851851</v>
      </c>
      <c r="H74" s="137">
        <f>(VLOOKUP($A74,'Occupancy Raw Data'!$B$8:$BE$45,'Occupancy Raw Data'!N$3,FALSE))/100</f>
        <v>0.71553344389165208</v>
      </c>
      <c r="I74" s="137">
        <f>(VLOOKUP($A74,'Occupancy Raw Data'!$B$8:$BE$45,'Occupancy Raw Data'!O$3,FALSE))/100</f>
        <v>0.79966832504145902</v>
      </c>
      <c r="J74" s="157">
        <f>(VLOOKUP($A74,'Occupancy Raw Data'!$B$8:$BE$45,'Occupancy Raw Data'!P$3,FALSE))/100</f>
        <v>0.75760088446655605</v>
      </c>
      <c r="K74" s="158">
        <f>(VLOOKUP($A74,'Occupancy Raw Data'!$B$8:$BE$45,'Occupancy Raw Data'!R$3,FALSE))/100</f>
        <v>0.69158967069414801</v>
      </c>
      <c r="M74" s="159">
        <f>VLOOKUP($A74,'ADR Raw Data'!$B$6:$BE$43,'ADR Raw Data'!G$1,FALSE)</f>
        <v>105.027191426459</v>
      </c>
      <c r="N74" s="160">
        <f>VLOOKUP($A74,'ADR Raw Data'!$B$6:$BE$43,'ADR Raw Data'!H$1,FALSE)</f>
        <v>105.772906878485</v>
      </c>
      <c r="O74" s="160">
        <f>VLOOKUP($A74,'ADR Raw Data'!$B$6:$BE$43,'ADR Raw Data'!I$1,FALSE)</f>
        <v>109.81416329074401</v>
      </c>
      <c r="P74" s="160">
        <f>VLOOKUP($A74,'ADR Raw Data'!$B$6:$BE$43,'ADR Raw Data'!J$1,FALSE)</f>
        <v>108.937971125787</v>
      </c>
      <c r="Q74" s="160">
        <f>VLOOKUP($A74,'ADR Raw Data'!$B$6:$BE$43,'ADR Raw Data'!K$1,FALSE)</f>
        <v>104.906707296137</v>
      </c>
      <c r="R74" s="161">
        <f>VLOOKUP($A74,'ADR Raw Data'!$B$6:$BE$43,'ADR Raw Data'!L$1,FALSE)</f>
        <v>107.018231226938</v>
      </c>
      <c r="S74" s="160">
        <f>VLOOKUP($A74,'ADR Raw Data'!$B$6:$BE$43,'ADR Raw Data'!N$1,FALSE)</f>
        <v>114.74896322620501</v>
      </c>
      <c r="T74" s="160">
        <f>VLOOKUP($A74,'ADR Raw Data'!$B$6:$BE$43,'ADR Raw Data'!O$1,FALSE)</f>
        <v>121.97415180423</v>
      </c>
      <c r="U74" s="161">
        <f>VLOOKUP($A74,'ADR Raw Data'!$B$6:$BE$43,'ADR Raw Data'!P$1,FALSE)</f>
        <v>118.56215468807</v>
      </c>
      <c r="V74" s="162">
        <f>VLOOKUP($A74,'ADR Raw Data'!$B$6:$BE$43,'ADR Raw Data'!R$1,FALSE)</f>
        <v>110.631309491184</v>
      </c>
      <c r="X74" s="159">
        <f>VLOOKUP($A74,'RevPAR Raw Data'!$B$6:$BE$43,'RevPAR Raw Data'!G$1,FALSE)</f>
        <v>62.842140409065699</v>
      </c>
      <c r="Y74" s="160">
        <f>VLOOKUP($A74,'RevPAR Raw Data'!$B$6:$BE$43,'RevPAR Raw Data'!H$1,FALSE)</f>
        <v>69.193840796019899</v>
      </c>
      <c r="Z74" s="160">
        <f>VLOOKUP($A74,'RevPAR Raw Data'!$B$6:$BE$43,'RevPAR Raw Data'!I$1,FALSE)</f>
        <v>77.920099502487503</v>
      </c>
      <c r="AA74" s="160">
        <f>VLOOKUP($A74,'RevPAR Raw Data'!$B$6:$BE$43,'RevPAR Raw Data'!J$1,FALSE)</f>
        <v>78.418477611940204</v>
      </c>
      <c r="AB74" s="160">
        <f>VLOOKUP($A74,'RevPAR Raw Data'!$B$6:$BE$43,'RevPAR Raw Data'!K$1,FALSE)</f>
        <v>67.5601514648977</v>
      </c>
      <c r="AC74" s="161">
        <f>VLOOKUP($A74,'RevPAR Raw Data'!$B$6:$BE$43,'RevPAR Raw Data'!L$1,FALSE)</f>
        <v>71.186941956882194</v>
      </c>
      <c r="AD74" s="160">
        <f>VLOOKUP($A74,'RevPAR Raw Data'!$B$6:$BE$43,'RevPAR Raw Data'!N$1,FALSE)</f>
        <v>82.106720840243199</v>
      </c>
      <c r="AE74" s="160">
        <f>VLOOKUP($A74,'RevPAR Raw Data'!$B$6:$BE$43,'RevPAR Raw Data'!O$1,FALSE)</f>
        <v>97.538865671641702</v>
      </c>
      <c r="AF74" s="161">
        <f>VLOOKUP($A74,'RevPAR Raw Data'!$B$6:$BE$43,'RevPAR Raw Data'!P$1,FALSE)</f>
        <v>89.8227932559425</v>
      </c>
      <c r="AG74" s="162">
        <f>VLOOKUP($A74,'RevPAR Raw Data'!$B$6:$BE$43,'RevPAR Raw Data'!R$1,FALSE)</f>
        <v>76.511470899470794</v>
      </c>
    </row>
    <row r="75" spans="1:33" x14ac:dyDescent="0.2">
      <c r="A75" s="139" t="s">
        <v>14</v>
      </c>
      <c r="B75" s="127">
        <f>(VLOOKUP($A74,'Occupancy Raw Data'!$B$8:$BE$51,'Occupancy Raw Data'!T$3,FALSE))/100</f>
        <v>5.3433274157845103E-3</v>
      </c>
      <c r="C75" s="128">
        <f>(VLOOKUP($A74,'Occupancy Raw Data'!$B$8:$BE$51,'Occupancy Raw Data'!U$3,FALSE))/100</f>
        <v>-1.7875102875632102E-3</v>
      </c>
      <c r="D75" s="128">
        <f>(VLOOKUP($A74,'Occupancy Raw Data'!$B$8:$BE$51,'Occupancy Raw Data'!V$3,FALSE))/100</f>
        <v>-3.20361558597302E-2</v>
      </c>
      <c r="E75" s="128">
        <f>(VLOOKUP($A74,'Occupancy Raw Data'!$B$8:$BE$51,'Occupancy Raw Data'!W$3,FALSE))/100</f>
        <v>-2.3408047340768498E-2</v>
      </c>
      <c r="F75" s="128">
        <f>(VLOOKUP($A74,'Occupancy Raw Data'!$B$8:$BE$51,'Occupancy Raw Data'!X$3,FALSE))/100</f>
        <v>-5.7582393809351096E-2</v>
      </c>
      <c r="G75" s="128">
        <f>(VLOOKUP($A74,'Occupancy Raw Data'!$B$8:$BE$51,'Occupancy Raw Data'!Y$3,FALSE))/100</f>
        <v>-2.2937210921666298E-2</v>
      </c>
      <c r="H75" s="129">
        <f>(VLOOKUP($A74,'Occupancy Raw Data'!$B$8:$BE$51,'Occupancy Raw Data'!AA$3,FALSE))/100</f>
        <v>4.1283580939101394E-2</v>
      </c>
      <c r="I75" s="129">
        <f>(VLOOKUP($A74,'Occupancy Raw Data'!$B$8:$BE$51,'Occupancy Raw Data'!AB$3,FALSE))/100</f>
        <v>2.4430063423341298E-2</v>
      </c>
      <c r="J75" s="128">
        <f>(VLOOKUP($A74,'Occupancy Raw Data'!$B$8:$BE$51,'Occupancy Raw Data'!AC$3,FALSE))/100</f>
        <v>3.2320399733496596E-2</v>
      </c>
      <c r="K75" s="130">
        <f>(VLOOKUP($A74,'Occupancy Raw Data'!$B$8:$BE$51,'Occupancy Raw Data'!AE$3,FALSE))/100</f>
        <v>-6.2892319390839002E-3</v>
      </c>
      <c r="M75" s="127">
        <f>(VLOOKUP($A74,'ADR Raw Data'!$B$6:$BE$49,'ADR Raw Data'!T$1,FALSE))/100</f>
        <v>3.7961183339737102E-2</v>
      </c>
      <c r="N75" s="128">
        <f>(VLOOKUP($A74,'ADR Raw Data'!$B$6:$BE$49,'ADR Raw Data'!U$1,FALSE))/100</f>
        <v>2.9498001962359802E-2</v>
      </c>
      <c r="O75" s="128">
        <f>(VLOOKUP($A74,'ADR Raw Data'!$B$6:$BE$49,'ADR Raw Data'!V$1,FALSE))/100</f>
        <v>1.76098336527491E-2</v>
      </c>
      <c r="P75" s="128">
        <f>(VLOOKUP($A74,'ADR Raw Data'!$B$6:$BE$49,'ADR Raw Data'!W$1,FALSE))/100</f>
        <v>2.9800027127366801E-2</v>
      </c>
      <c r="Q75" s="128">
        <f>(VLOOKUP($A74,'ADR Raw Data'!$B$6:$BE$49,'ADR Raw Data'!X$1,FALSE))/100</f>
        <v>2.3398615105169596E-2</v>
      </c>
      <c r="R75" s="128">
        <f>(VLOOKUP($A74,'ADR Raw Data'!$B$6:$BE$49,'ADR Raw Data'!Y$1,FALSE))/100</f>
        <v>2.7087313646673099E-2</v>
      </c>
      <c r="S75" s="129">
        <f>(VLOOKUP($A74,'ADR Raw Data'!$B$6:$BE$49,'ADR Raw Data'!AA$1,FALSE))/100</f>
        <v>3.02976360724929E-2</v>
      </c>
      <c r="T75" s="129">
        <f>(VLOOKUP($A74,'ADR Raw Data'!$B$6:$BE$49,'ADR Raw Data'!AB$1,FALSE))/100</f>
        <v>3.98930203715019E-2</v>
      </c>
      <c r="U75" s="128">
        <f>(VLOOKUP($A74,'ADR Raw Data'!$B$6:$BE$49,'ADR Raw Data'!AC$1,FALSE))/100</f>
        <v>3.5267788592800497E-2</v>
      </c>
      <c r="V75" s="130">
        <f>(VLOOKUP($A74,'ADR Raw Data'!$B$6:$BE$49,'ADR Raw Data'!AE$1,FALSE))/100</f>
        <v>3.0976956305165101E-2</v>
      </c>
      <c r="X75" s="127">
        <f>(VLOOKUP($A74,'RevPAR Raw Data'!$B$6:$BE$43,'RevPAR Raw Data'!T$1,FALSE))/100</f>
        <v>4.3507349787196503E-2</v>
      </c>
      <c r="Y75" s="128">
        <f>(VLOOKUP($A74,'RevPAR Raw Data'!$B$6:$BE$43,'RevPAR Raw Data'!U$1,FALSE))/100</f>
        <v>2.7657763692826302E-2</v>
      </c>
      <c r="Z75" s="128">
        <f>(VLOOKUP($A74,'RevPAR Raw Data'!$B$6:$BE$43,'RevPAR Raw Data'!V$1,FALSE))/100</f>
        <v>-1.4990473582544499E-2</v>
      </c>
      <c r="AA75" s="128">
        <f>(VLOOKUP($A74,'RevPAR Raw Data'!$B$6:$BE$43,'RevPAR Raw Data'!W$1,FALSE))/100</f>
        <v>5.6944193408446997E-3</v>
      </c>
      <c r="AB75" s="128">
        <f>(VLOOKUP($A74,'RevPAR Raw Data'!$B$6:$BE$43,'RevPAR Raw Data'!X$1,FALSE))/100</f>
        <v>-3.55311269737607E-2</v>
      </c>
      <c r="AC75" s="128">
        <f>(VLOOKUP($A74,'RevPAR Raw Data'!$B$6:$BE$43,'RevPAR Raw Data'!Y$1,FALSE))/100</f>
        <v>3.5287952985917797E-3</v>
      </c>
      <c r="AD75" s="129">
        <f>(VLOOKUP($A74,'RevPAR Raw Data'!$B$6:$BE$43,'RevPAR Raw Data'!AA$1,FALSE))/100</f>
        <v>7.2832011922656606E-2</v>
      </c>
      <c r="AE75" s="129">
        <f>(VLOOKUP($A74,'RevPAR Raw Data'!$B$6:$BE$43,'RevPAR Raw Data'!AB$1,FALSE))/100</f>
        <v>6.5297672812667601E-2</v>
      </c>
      <c r="AF75" s="128">
        <f>(VLOOKUP($A74,'RevPAR Raw Data'!$B$6:$BE$43,'RevPAR Raw Data'!AC$1,FALSE))/100</f>
        <v>6.8728057351332902E-2</v>
      </c>
      <c r="AG75" s="130">
        <f>(VLOOKUP($A74,'RevPAR Raw Data'!$B$6:$BE$43,'RevPAR Raw Data'!AE$1,FALSE))/100</f>
        <v>2.44929031031112E-2</v>
      </c>
    </row>
    <row r="76" spans="1:33" x14ac:dyDescent="0.2">
      <c r="A76" s="177"/>
      <c r="B76" s="155"/>
      <c r="C76" s="156"/>
      <c r="D76" s="156"/>
      <c r="E76" s="156"/>
      <c r="F76" s="156"/>
      <c r="G76" s="157"/>
      <c r="H76" s="137"/>
      <c r="I76" s="137"/>
      <c r="J76" s="157"/>
      <c r="K76" s="158"/>
      <c r="M76" s="159"/>
      <c r="N76" s="160"/>
      <c r="O76" s="160"/>
      <c r="P76" s="160"/>
      <c r="Q76" s="160"/>
      <c r="R76" s="161"/>
      <c r="S76" s="160"/>
      <c r="T76" s="160"/>
      <c r="U76" s="161"/>
      <c r="V76" s="162"/>
      <c r="X76" s="159"/>
      <c r="Y76" s="160"/>
      <c r="Z76" s="160"/>
      <c r="AA76" s="160"/>
      <c r="AB76" s="160"/>
      <c r="AC76" s="161"/>
      <c r="AD76" s="160"/>
      <c r="AE76" s="160"/>
      <c r="AF76" s="161"/>
      <c r="AG76" s="162"/>
    </row>
    <row r="77" spans="1:33" x14ac:dyDescent="0.2">
      <c r="A77" s="154" t="s">
        <v>40</v>
      </c>
      <c r="B77" s="155">
        <f>(VLOOKUP($A77,'Occupancy Raw Data'!$B$8:$BE$45,'Occupancy Raw Data'!G$3,FALSE))/100</f>
        <v>0.66941078531125697</v>
      </c>
      <c r="C77" s="156">
        <f>(VLOOKUP($A77,'Occupancy Raw Data'!$B$8:$BE$45,'Occupancy Raw Data'!H$3,FALSE))/100</f>
        <v>0.88511701045231705</v>
      </c>
      <c r="D77" s="156">
        <f>(VLOOKUP($A77,'Occupancy Raw Data'!$B$8:$BE$45,'Occupancy Raw Data'!I$3,FALSE))/100</f>
        <v>0.95116085468504297</v>
      </c>
      <c r="E77" s="156">
        <f>(VLOOKUP($A77,'Occupancy Raw Data'!$B$8:$BE$45,'Occupancy Raw Data'!J$3,FALSE))/100</f>
        <v>0.9171214503746179</v>
      </c>
      <c r="F77" s="156">
        <f>(VLOOKUP($A77,'Occupancy Raw Data'!$B$8:$BE$45,'Occupancy Raw Data'!K$3,FALSE))/100</f>
        <v>0.78096383313291995</v>
      </c>
      <c r="G77" s="157">
        <f>(VLOOKUP($A77,'Occupancy Raw Data'!$B$8:$BE$45,'Occupancy Raw Data'!L$3,FALSE))/100</f>
        <v>0.84075478679123095</v>
      </c>
      <c r="H77" s="137">
        <f>(VLOOKUP($A77,'Occupancy Raw Data'!$B$8:$BE$45,'Occupancy Raw Data'!N$3,FALSE))/100</f>
        <v>0.75931921191379104</v>
      </c>
      <c r="I77" s="137">
        <f>(VLOOKUP($A77,'Occupancy Raw Data'!$B$8:$BE$45,'Occupancy Raw Data'!O$3,FALSE))/100</f>
        <v>0.89640181296827293</v>
      </c>
      <c r="J77" s="157">
        <f>(VLOOKUP($A77,'Occupancy Raw Data'!$B$8:$BE$45,'Occupancy Raw Data'!P$3,FALSE))/100</f>
        <v>0.82786051244103209</v>
      </c>
      <c r="K77" s="158">
        <f>(VLOOKUP($A77,'Occupancy Raw Data'!$B$8:$BE$45,'Occupancy Raw Data'!R$3,FALSE))/100</f>
        <v>0.83707070840545994</v>
      </c>
      <c r="M77" s="159">
        <f>VLOOKUP($A77,'ADR Raw Data'!$B$6:$BE$43,'ADR Raw Data'!G$1,FALSE)</f>
        <v>126.29045046289799</v>
      </c>
      <c r="N77" s="160">
        <f>VLOOKUP($A77,'ADR Raw Data'!$B$6:$BE$43,'ADR Raw Data'!H$1,FALSE)</f>
        <v>161.965952555125</v>
      </c>
      <c r="O77" s="160">
        <f>VLOOKUP($A77,'ADR Raw Data'!$B$6:$BE$43,'ADR Raw Data'!I$1,FALSE)</f>
        <v>176.940133229602</v>
      </c>
      <c r="P77" s="160">
        <f>VLOOKUP($A77,'ADR Raw Data'!$B$6:$BE$43,'ADR Raw Data'!J$1,FALSE)</f>
        <v>169.147639939485</v>
      </c>
      <c r="Q77" s="160">
        <f>VLOOKUP($A77,'ADR Raw Data'!$B$6:$BE$43,'ADR Raw Data'!K$1,FALSE)</f>
        <v>141.221016226459</v>
      </c>
      <c r="R77" s="161">
        <f>VLOOKUP($A77,'ADR Raw Data'!$B$6:$BE$43,'ADR Raw Data'!L$1,FALSE)</f>
        <v>157.38595440843099</v>
      </c>
      <c r="S77" s="160">
        <f>VLOOKUP($A77,'ADR Raw Data'!$B$6:$BE$43,'ADR Raw Data'!N$1,FALSE)</f>
        <v>122.790182726276</v>
      </c>
      <c r="T77" s="160">
        <f>VLOOKUP($A77,'ADR Raw Data'!$B$6:$BE$43,'ADR Raw Data'!O$1,FALSE)</f>
        <v>130.62736250128901</v>
      </c>
      <c r="U77" s="161">
        <f>VLOOKUP($A77,'ADR Raw Data'!$B$6:$BE$43,'ADR Raw Data'!P$1,FALSE)</f>
        <v>127.033205586592</v>
      </c>
      <c r="V77" s="162">
        <f>VLOOKUP($A77,'ADR Raw Data'!$B$6:$BE$43,'ADR Raw Data'!R$1,FALSE)</f>
        <v>148.80915986550201</v>
      </c>
      <c r="X77" s="159">
        <f>VLOOKUP($A77,'RevPAR Raw Data'!$B$6:$BE$43,'RevPAR Raw Data'!G$1,FALSE)</f>
        <v>84.540189621681606</v>
      </c>
      <c r="Y77" s="160">
        <f>VLOOKUP($A77,'RevPAR Raw Data'!$B$6:$BE$43,'RevPAR Raw Data'!H$1,FALSE)</f>
        <v>143.358819720654</v>
      </c>
      <c r="Z77" s="160">
        <f>VLOOKUP($A77,'RevPAR Raw Data'!$B$6:$BE$43,'RevPAR Raw Data'!I$1,FALSE)</f>
        <v>168.298528350753</v>
      </c>
      <c r="AA77" s="160">
        <f>VLOOKUP($A77,'RevPAR Raw Data'!$B$6:$BE$43,'RevPAR Raw Data'!J$1,FALSE)</f>
        <v>155.128928868744</v>
      </c>
      <c r="AB77" s="160">
        <f>VLOOKUP($A77,'RevPAR Raw Data'!$B$6:$BE$43,'RevPAR Raw Data'!K$1,FALSE)</f>
        <v>110.288506151142</v>
      </c>
      <c r="AC77" s="161">
        <f>VLOOKUP($A77,'RevPAR Raw Data'!$B$6:$BE$43,'RevPAR Raw Data'!L$1,FALSE)</f>
        <v>132.32299454259501</v>
      </c>
      <c r="AD77" s="160">
        <f>VLOOKUP($A77,'RevPAR Raw Data'!$B$6:$BE$43,'RevPAR Raw Data'!N$1,FALSE)</f>
        <v>93.236944778466295</v>
      </c>
      <c r="AE77" s="160">
        <f>VLOOKUP($A77,'RevPAR Raw Data'!$B$6:$BE$43,'RevPAR Raw Data'!O$1,FALSE)</f>
        <v>117.09460456942</v>
      </c>
      <c r="AF77" s="161">
        <f>VLOOKUP($A77,'RevPAR Raw Data'!$B$6:$BE$43,'RevPAR Raw Data'!P$1,FALSE)</f>
        <v>105.16577467394301</v>
      </c>
      <c r="AG77" s="162">
        <f>VLOOKUP($A77,'RevPAR Raw Data'!$B$6:$BE$43,'RevPAR Raw Data'!R$1,FALSE)</f>
        <v>124.563788865837</v>
      </c>
    </row>
    <row r="78" spans="1:33" x14ac:dyDescent="0.2">
      <c r="A78" s="139" t="s">
        <v>14</v>
      </c>
      <c r="B78" s="127">
        <f>(VLOOKUP($A77,'Occupancy Raw Data'!$B$8:$BE$51,'Occupancy Raw Data'!T$3,FALSE))/100</f>
        <v>-6.2063795590378999E-3</v>
      </c>
      <c r="C78" s="128">
        <f>(VLOOKUP($A77,'Occupancy Raw Data'!$B$8:$BE$51,'Occupancy Raw Data'!U$3,FALSE))/100</f>
        <v>-2.1712777921123201E-2</v>
      </c>
      <c r="D78" s="128">
        <f>(VLOOKUP($A77,'Occupancy Raw Data'!$B$8:$BE$51,'Occupancy Raw Data'!V$3,FALSE))/100</f>
        <v>-1.22992779659452E-2</v>
      </c>
      <c r="E78" s="128">
        <f>(VLOOKUP($A77,'Occupancy Raw Data'!$B$8:$BE$51,'Occupancy Raw Data'!W$3,FALSE))/100</f>
        <v>-2.4094647234356698E-2</v>
      </c>
      <c r="F78" s="128">
        <f>(VLOOKUP($A77,'Occupancy Raw Data'!$B$8:$BE$51,'Occupancy Raw Data'!X$3,FALSE))/100</f>
        <v>1.0794441852332E-2</v>
      </c>
      <c r="G78" s="128">
        <f>(VLOOKUP($A77,'Occupancy Raw Data'!$B$8:$BE$51,'Occupancy Raw Data'!Y$3,FALSE))/100</f>
        <v>-1.1747991620413501E-2</v>
      </c>
      <c r="H78" s="129">
        <f>(VLOOKUP($A77,'Occupancy Raw Data'!$B$8:$BE$51,'Occupancy Raw Data'!AA$3,FALSE))/100</f>
        <v>3.3521098013524703E-3</v>
      </c>
      <c r="I78" s="129">
        <f>(VLOOKUP($A77,'Occupancy Raw Data'!$B$8:$BE$51,'Occupancy Raw Data'!AB$3,FALSE))/100</f>
        <v>1.77563718159972E-2</v>
      </c>
      <c r="J78" s="128">
        <f>(VLOOKUP($A77,'Occupancy Raw Data'!$B$8:$BE$51,'Occupancy Raw Data'!AC$3,FALSE))/100</f>
        <v>1.1099521769491002E-2</v>
      </c>
      <c r="K78" s="130">
        <f>(VLOOKUP($A77,'Occupancy Raw Data'!$B$8:$BE$51,'Occupancy Raw Data'!AE$3,FALSE))/100</f>
        <v>-5.3972908241954201E-3</v>
      </c>
      <c r="M78" s="127">
        <f>(VLOOKUP($A77,'ADR Raw Data'!$B$6:$BE$49,'ADR Raw Data'!T$1,FALSE))/100</f>
        <v>2.7173448958543699E-2</v>
      </c>
      <c r="N78" s="128">
        <f>(VLOOKUP($A77,'ADR Raw Data'!$B$6:$BE$49,'ADR Raw Data'!U$1,FALSE))/100</f>
        <v>4.3383537543403197E-2</v>
      </c>
      <c r="O78" s="128">
        <f>(VLOOKUP($A77,'ADR Raw Data'!$B$6:$BE$49,'ADR Raw Data'!V$1,FALSE))/100</f>
        <v>2.1992375639215699E-2</v>
      </c>
      <c r="P78" s="128">
        <f>(VLOOKUP($A77,'ADR Raw Data'!$B$6:$BE$49,'ADR Raw Data'!W$1,FALSE))/100</f>
        <v>1.92253363088793E-2</v>
      </c>
      <c r="Q78" s="128">
        <f>(VLOOKUP($A77,'ADR Raw Data'!$B$6:$BE$49,'ADR Raw Data'!X$1,FALSE))/100</f>
        <v>4.3824929216090297E-2</v>
      </c>
      <c r="R78" s="128">
        <f>(VLOOKUP($A77,'ADR Raw Data'!$B$6:$BE$49,'ADR Raw Data'!Y$1,FALSE))/100</f>
        <v>2.92044007680906E-2</v>
      </c>
      <c r="S78" s="129">
        <f>(VLOOKUP($A77,'ADR Raw Data'!$B$6:$BE$49,'ADR Raw Data'!AA$1,FALSE))/100</f>
        <v>3.1739198475170198E-2</v>
      </c>
      <c r="T78" s="129">
        <f>(VLOOKUP($A77,'ADR Raw Data'!$B$6:$BE$49,'ADR Raw Data'!AB$1,FALSE))/100</f>
        <v>6.0741963395539299E-2</v>
      </c>
      <c r="U78" s="128">
        <f>(VLOOKUP($A77,'ADR Raw Data'!$B$6:$BE$49,'ADR Raw Data'!AC$1,FALSE))/100</f>
        <v>4.7813249466773906E-2</v>
      </c>
      <c r="V78" s="130">
        <f>(VLOOKUP($A77,'ADR Raw Data'!$B$6:$BE$49,'ADR Raw Data'!AE$1,FALSE))/100</f>
        <v>3.25848094541486E-2</v>
      </c>
      <c r="X78" s="127">
        <f>(VLOOKUP($A77,'RevPAR Raw Data'!$B$6:$BE$43,'RevPAR Raw Data'!T$1,FALSE))/100</f>
        <v>2.0798420661341001E-2</v>
      </c>
      <c r="Y78" s="128">
        <f>(VLOOKUP($A77,'RevPAR Raw Data'!$B$6:$BE$43,'RevPAR Raw Data'!U$1,FALSE))/100</f>
        <v>2.0728782506167297E-2</v>
      </c>
      <c r="Z78" s="128">
        <f>(VLOOKUP($A77,'RevPAR Raw Data'!$B$6:$BE$43,'RevPAR Raw Data'!V$1,FALSE))/100</f>
        <v>9.4226073321522393E-3</v>
      </c>
      <c r="AA78" s="128">
        <f>(VLOOKUP($A77,'RevPAR Raw Data'!$B$6:$BE$43,'RevPAR Raw Data'!W$1,FALSE))/100</f>
        <v>-5.3325386218016999E-3</v>
      </c>
      <c r="AB78" s="128">
        <f>(VLOOKUP($A77,'RevPAR Raw Data'!$B$6:$BE$43,'RevPAR Raw Data'!X$1,FALSE))/100</f>
        <v>5.5092436718527898E-2</v>
      </c>
      <c r="AC78" s="128">
        <f>(VLOOKUP($A77,'RevPAR Raw Data'!$B$6:$BE$43,'RevPAR Raw Data'!Y$1,FALSE))/100</f>
        <v>1.7113316092174299E-2</v>
      </c>
      <c r="AD78" s="129">
        <f>(VLOOKUP($A77,'RevPAR Raw Data'!$B$6:$BE$43,'RevPAR Raw Data'!AA$1,FALSE))/100</f>
        <v>3.5197701554818404E-2</v>
      </c>
      <c r="AE78" s="129">
        <f>(VLOOKUP($A77,'RevPAR Raw Data'!$B$6:$BE$43,'RevPAR Raw Data'!AB$1,FALSE))/100</f>
        <v>7.9576892098421406E-2</v>
      </c>
      <c r="AF78" s="128">
        <f>(VLOOKUP($A77,'RevPAR Raw Data'!$B$6:$BE$43,'RevPAR Raw Data'!AC$1,FALSE))/100</f>
        <v>5.9443475439591602E-2</v>
      </c>
      <c r="AG78" s="130">
        <f>(VLOOKUP($A77,'RevPAR Raw Data'!$B$6:$BE$43,'RevPAR Raw Data'!AE$1,FALSE))/100</f>
        <v>2.7011648936878099E-2</v>
      </c>
    </row>
    <row r="79" spans="1:33" x14ac:dyDescent="0.2">
      <c r="A79" s="167"/>
      <c r="B79" s="168"/>
      <c r="C79" s="169"/>
      <c r="D79" s="169"/>
      <c r="E79" s="169"/>
      <c r="F79" s="169"/>
      <c r="G79" s="170"/>
      <c r="H79" s="169"/>
      <c r="I79" s="169"/>
      <c r="J79" s="170"/>
      <c r="K79" s="171"/>
      <c r="M79" s="168"/>
      <c r="N79" s="169"/>
      <c r="O79" s="169"/>
      <c r="P79" s="169"/>
      <c r="Q79" s="169"/>
      <c r="R79" s="170"/>
      <c r="S79" s="169"/>
      <c r="T79" s="169"/>
      <c r="U79" s="170"/>
      <c r="V79" s="171"/>
      <c r="X79" s="168"/>
      <c r="Y79" s="169"/>
      <c r="Z79" s="169"/>
      <c r="AA79" s="169"/>
      <c r="AB79" s="169"/>
      <c r="AC79" s="170"/>
      <c r="AD79" s="169"/>
      <c r="AE79" s="169"/>
      <c r="AF79" s="170"/>
      <c r="AG79" s="171"/>
    </row>
    <row r="80" spans="1:33" x14ac:dyDescent="0.2">
      <c r="A80" s="181" t="s">
        <v>41</v>
      </c>
      <c r="B80" s="155">
        <f>(VLOOKUP($A80,'Occupancy Raw Data'!$B$8:$BE$45,'Occupancy Raw Data'!G$3,FALSE))/100</f>
        <v>0.54068919644912805</v>
      </c>
      <c r="C80" s="156">
        <f>(VLOOKUP($A80,'Occupancy Raw Data'!$B$8:$BE$45,'Occupancy Raw Data'!H$3,FALSE))/100</f>
        <v>0.64250812248970202</v>
      </c>
      <c r="D80" s="156">
        <f>(VLOOKUP($A80,'Occupancy Raw Data'!$B$8:$BE$45,'Occupancy Raw Data'!I$3,FALSE))/100</f>
        <v>0.65269001509376001</v>
      </c>
      <c r="E80" s="156">
        <f>(VLOOKUP($A80,'Occupancy Raw Data'!$B$8:$BE$45,'Occupancy Raw Data'!J$3,FALSE))/100</f>
        <v>0.64076850264780305</v>
      </c>
      <c r="F80" s="156">
        <f>(VLOOKUP($A80,'Occupancy Raw Data'!$B$8:$BE$45,'Occupancy Raw Data'!K$3,FALSE))/100</f>
        <v>0.59832689503440795</v>
      </c>
      <c r="G80" s="157">
        <f>(VLOOKUP($A80,'Occupancy Raw Data'!$B$8:$BE$45,'Occupancy Raw Data'!L$3,FALSE))/100</f>
        <v>0.61499654634295997</v>
      </c>
      <c r="H80" s="137">
        <f>(VLOOKUP($A80,'Occupancy Raw Data'!$B$8:$BE$45,'Occupancy Raw Data'!N$3,FALSE))/100</f>
        <v>0.76822123871165804</v>
      </c>
      <c r="I80" s="137">
        <f>(VLOOKUP($A80,'Occupancy Raw Data'!$B$8:$BE$45,'Occupancy Raw Data'!O$3,FALSE))/100</f>
        <v>0.89229706567064893</v>
      </c>
      <c r="J80" s="157">
        <f>(VLOOKUP($A80,'Occupancy Raw Data'!$B$8:$BE$45,'Occupancy Raw Data'!P$3,FALSE))/100</f>
        <v>0.83025915219115309</v>
      </c>
      <c r="K80" s="158">
        <f>(VLOOKUP($A80,'Occupancy Raw Data'!$B$8:$BE$45,'Occupancy Raw Data'!R$3,FALSE))/100</f>
        <v>0.67650014801387304</v>
      </c>
      <c r="M80" s="159">
        <f>VLOOKUP($A80,'ADR Raw Data'!$B$6:$BE$43,'ADR Raw Data'!G$1,FALSE)</f>
        <v>112.366382815235</v>
      </c>
      <c r="N80" s="160">
        <f>VLOOKUP($A80,'ADR Raw Data'!$B$6:$BE$43,'ADR Raw Data'!H$1,FALSE)</f>
        <v>119.16748401353701</v>
      </c>
      <c r="O80" s="160">
        <f>VLOOKUP($A80,'ADR Raw Data'!$B$6:$BE$43,'ADR Raw Data'!I$1,FALSE)</f>
        <v>120.73417690981</v>
      </c>
      <c r="P80" s="160">
        <f>VLOOKUP($A80,'ADR Raw Data'!$B$6:$BE$43,'ADR Raw Data'!J$1,FALSE)</f>
        <v>120.591501772667</v>
      </c>
      <c r="Q80" s="160">
        <f>VLOOKUP($A80,'ADR Raw Data'!$B$6:$BE$43,'ADR Raw Data'!K$1,FALSE)</f>
        <v>117.665154459551</v>
      </c>
      <c r="R80" s="161">
        <f>VLOOKUP($A80,'ADR Raw Data'!$B$6:$BE$43,'ADR Raw Data'!L$1,FALSE)</f>
        <v>118.308573309872</v>
      </c>
      <c r="S80" s="160">
        <f>VLOOKUP($A80,'ADR Raw Data'!$B$6:$BE$43,'ADR Raw Data'!N$1,FALSE)</f>
        <v>168.75592772653101</v>
      </c>
      <c r="T80" s="160">
        <f>VLOOKUP($A80,'ADR Raw Data'!$B$6:$BE$43,'ADR Raw Data'!O$1,FALSE)</f>
        <v>192.081653195332</v>
      </c>
      <c r="U80" s="161">
        <f>VLOOKUP($A80,'ADR Raw Data'!$B$6:$BE$43,'ADR Raw Data'!P$1,FALSE)</f>
        <v>181.29025290410999</v>
      </c>
      <c r="V80" s="162">
        <f>VLOOKUP($A80,'ADR Raw Data'!$B$6:$BE$43,'ADR Raw Data'!R$1,FALSE)</f>
        <v>140.39329697686699</v>
      </c>
      <c r="X80" s="159">
        <f>VLOOKUP($A80,'RevPAR Raw Data'!$B$6:$BE$43,'RevPAR Raw Data'!G$1,FALSE)</f>
        <v>60.755289232264801</v>
      </c>
      <c r="Y80" s="160">
        <f>VLOOKUP($A80,'RevPAR Raw Data'!$B$6:$BE$43,'RevPAR Raw Data'!H$1,FALSE)</f>
        <v>76.566076415359802</v>
      </c>
      <c r="Z80" s="160">
        <f>VLOOKUP($A80,'RevPAR Raw Data'!$B$6:$BE$43,'RevPAR Raw Data'!I$1,FALSE)</f>
        <v>78.801991749596993</v>
      </c>
      <c r="AA80" s="160">
        <f>VLOOKUP($A80,'RevPAR Raw Data'!$B$6:$BE$43,'RevPAR Raw Data'!J$1,FALSE)</f>
        <v>77.271236022921997</v>
      </c>
      <c r="AB80" s="160">
        <f>VLOOKUP($A80,'RevPAR Raw Data'!$B$6:$BE$43,'RevPAR Raw Data'!K$1,FALSE)</f>
        <v>70.402226521527695</v>
      </c>
      <c r="AC80" s="161">
        <f>VLOOKUP($A80,'RevPAR Raw Data'!$B$6:$BE$43,'RevPAR Raw Data'!L$1,FALSE)</f>
        <v>72.7593639883343</v>
      </c>
      <c r="AD80" s="160">
        <f>VLOOKUP($A80,'RevPAR Raw Data'!$B$6:$BE$43,'RevPAR Raw Data'!N$1,FALSE)</f>
        <v>129.64188783801001</v>
      </c>
      <c r="AE80" s="160">
        <f>VLOOKUP($A80,'RevPAR Raw Data'!$B$6:$BE$43,'RevPAR Raw Data'!O$1,FALSE)</f>
        <v>171.393895515362</v>
      </c>
      <c r="AF80" s="161">
        <f>VLOOKUP($A80,'RevPAR Raw Data'!$B$6:$BE$43,'RevPAR Raw Data'!P$1,FALSE)</f>
        <v>150.51789167668599</v>
      </c>
      <c r="AG80" s="162">
        <f>VLOOKUP($A80,'RevPAR Raw Data'!$B$6:$BE$43,'RevPAR Raw Data'!R$1,FALSE)</f>
        <v>94.976086185006295</v>
      </c>
    </row>
    <row r="81" spans="1:33" x14ac:dyDescent="0.2">
      <c r="A81" s="139" t="s">
        <v>14</v>
      </c>
      <c r="B81" s="127">
        <f>(VLOOKUP($A80,'Occupancy Raw Data'!$B$8:$BE$51,'Occupancy Raw Data'!T$3,FALSE))/100</f>
        <v>2.6136640241305603E-2</v>
      </c>
      <c r="C81" s="128">
        <f>(VLOOKUP($A80,'Occupancy Raw Data'!$B$8:$BE$51,'Occupancy Raw Data'!U$3,FALSE))/100</f>
        <v>4.1571022234837593E-2</v>
      </c>
      <c r="D81" s="128">
        <f>(VLOOKUP($A80,'Occupancy Raw Data'!$B$8:$BE$51,'Occupancy Raw Data'!V$3,FALSE))/100</f>
        <v>1.1899536003682001E-2</v>
      </c>
      <c r="E81" s="128">
        <f>(VLOOKUP($A80,'Occupancy Raw Data'!$B$8:$BE$51,'Occupancy Raw Data'!W$3,FALSE))/100</f>
        <v>2.8940067726205897E-2</v>
      </c>
      <c r="F81" s="128">
        <f>(VLOOKUP($A80,'Occupancy Raw Data'!$B$8:$BE$51,'Occupancy Raw Data'!X$3,FALSE))/100</f>
        <v>1.2969488684161701E-2</v>
      </c>
      <c r="G81" s="128">
        <f>(VLOOKUP($A80,'Occupancy Raw Data'!$B$8:$BE$51,'Occupancy Raw Data'!Y$3,FALSE))/100</f>
        <v>2.4240107424065804E-2</v>
      </c>
      <c r="H81" s="129">
        <f>(VLOOKUP($A80,'Occupancy Raw Data'!$B$8:$BE$51,'Occupancy Raw Data'!AA$3,FALSE))/100</f>
        <v>1.51001428134971E-2</v>
      </c>
      <c r="I81" s="129">
        <f>(VLOOKUP($A80,'Occupancy Raw Data'!$B$8:$BE$51,'Occupancy Raw Data'!AB$3,FALSE))/100</f>
        <v>-1.0439671385959199E-3</v>
      </c>
      <c r="J81" s="128">
        <f>(VLOOKUP($A80,'Occupancy Raw Data'!$B$8:$BE$51,'Occupancy Raw Data'!AC$3,FALSE))/100</f>
        <v>6.3606310952452009E-3</v>
      </c>
      <c r="K81" s="130">
        <f>(VLOOKUP($A80,'Occupancy Raw Data'!$B$8:$BE$51,'Occupancy Raw Data'!AE$3,FALSE))/100</f>
        <v>1.7898732067603E-2</v>
      </c>
      <c r="M81" s="127">
        <f>(VLOOKUP($A80,'ADR Raw Data'!$B$6:$BE$49,'ADR Raw Data'!T$1,FALSE))/100</f>
        <v>6.5097670959146803E-3</v>
      </c>
      <c r="N81" s="128">
        <f>(VLOOKUP($A80,'ADR Raw Data'!$B$6:$BE$49,'ADR Raw Data'!U$1,FALSE))/100</f>
        <v>3.5498275402950398E-2</v>
      </c>
      <c r="O81" s="128">
        <f>(VLOOKUP($A80,'ADR Raw Data'!$B$6:$BE$49,'ADR Raw Data'!V$1,FALSE))/100</f>
        <v>2.29961873223033E-2</v>
      </c>
      <c r="P81" s="128">
        <f>(VLOOKUP($A80,'ADR Raw Data'!$B$6:$BE$49,'ADR Raw Data'!W$1,FALSE))/100</f>
        <v>2.24036086771617E-2</v>
      </c>
      <c r="Q81" s="128">
        <f>(VLOOKUP($A80,'ADR Raw Data'!$B$6:$BE$49,'ADR Raw Data'!X$1,FALSE))/100</f>
        <v>-6.4731134990533698E-3</v>
      </c>
      <c r="R81" s="128">
        <f>(VLOOKUP($A80,'ADR Raw Data'!$B$6:$BE$49,'ADR Raw Data'!Y$1,FALSE))/100</f>
        <v>1.6720813229798098E-2</v>
      </c>
      <c r="S81" s="129">
        <f>(VLOOKUP($A80,'ADR Raw Data'!$B$6:$BE$49,'ADR Raw Data'!AA$1,FALSE))/100</f>
        <v>-2.5084959722411801E-2</v>
      </c>
      <c r="T81" s="129">
        <f>(VLOOKUP($A80,'ADR Raw Data'!$B$6:$BE$49,'ADR Raw Data'!AB$1,FALSE))/100</f>
        <v>-2.1240136978530798E-2</v>
      </c>
      <c r="U81" s="128">
        <f>(VLOOKUP($A80,'ADR Raw Data'!$B$6:$BE$49,'ADR Raw Data'!AC$1,FALSE))/100</f>
        <v>-2.3385028335383699E-2</v>
      </c>
      <c r="V81" s="130">
        <f>(VLOOKUP($A80,'ADR Raw Data'!$B$6:$BE$49,'ADR Raw Data'!AE$1,FALSE))/100</f>
        <v>-3.8120863648963398E-3</v>
      </c>
      <c r="X81" s="127">
        <f>(VLOOKUP($A80,'RevPAR Raw Data'!$B$6:$BE$43,'RevPAR Raw Data'!T$1,FALSE))/100</f>
        <v>3.2816550777860901E-2</v>
      </c>
      <c r="Y81" s="128">
        <f>(VLOOKUP($A80,'RevPAR Raw Data'!$B$6:$BE$43,'RevPAR Raw Data'!U$1,FALSE))/100</f>
        <v>7.8544997233862504E-2</v>
      </c>
      <c r="Z81" s="128">
        <f>(VLOOKUP($A80,'RevPAR Raw Data'!$B$6:$BE$43,'RevPAR Raw Data'!V$1,FALSE))/100</f>
        <v>3.5169367284974599E-2</v>
      </c>
      <c r="AA81" s="128">
        <f>(VLOOKUP($A80,'RevPAR Raw Data'!$B$6:$BE$43,'RevPAR Raw Data'!W$1,FALSE))/100</f>
        <v>5.1992038355796202E-2</v>
      </c>
      <c r="AB81" s="128">
        <f>(VLOOKUP($A80,'RevPAR Raw Data'!$B$6:$BE$43,'RevPAR Raw Data'!X$1,FALSE))/100</f>
        <v>6.4124222128310506E-3</v>
      </c>
      <c r="AC81" s="128">
        <f>(VLOOKUP($A80,'RevPAR Raw Data'!$B$6:$BE$43,'RevPAR Raw Data'!Y$1,FALSE))/100</f>
        <v>4.1366234962772003E-2</v>
      </c>
      <c r="AD81" s="129">
        <f>(VLOOKUP($A80,'RevPAR Raw Data'!$B$6:$BE$43,'RevPAR Raw Data'!AA$1,FALSE))/100</f>
        <v>-1.0363603383193899E-2</v>
      </c>
      <c r="AE81" s="129">
        <f>(VLOOKUP($A80,'RevPAR Raw Data'!$B$6:$BE$43,'RevPAR Raw Data'!AB$1,FALSE))/100</f>
        <v>-2.22619301121019E-2</v>
      </c>
      <c r="AF81" s="128">
        <f>(VLOOKUP($A80,'RevPAR Raw Data'!$B$6:$BE$43,'RevPAR Raw Data'!AC$1,FALSE))/100</f>
        <v>-1.7173140778531701E-2</v>
      </c>
      <c r="AG81" s="130">
        <f>(VLOOKUP($A80,'RevPAR Raw Data'!$B$6:$BE$43,'RevPAR Raw Data'!AE$1,FALSE))/100</f>
        <v>1.4018414190242901E-2</v>
      </c>
    </row>
    <row r="82" spans="1:33" x14ac:dyDescent="0.2">
      <c r="A82" s="181"/>
      <c r="B82" s="155"/>
      <c r="C82" s="156"/>
      <c r="D82" s="156"/>
      <c r="E82" s="156"/>
      <c r="F82" s="156"/>
      <c r="G82" s="157"/>
      <c r="H82" s="137"/>
      <c r="I82" s="137"/>
      <c r="J82" s="157"/>
      <c r="K82" s="158"/>
      <c r="M82" s="159"/>
      <c r="N82" s="160"/>
      <c r="O82" s="160"/>
      <c r="P82" s="160"/>
      <c r="Q82" s="160"/>
      <c r="R82" s="161"/>
      <c r="S82" s="160"/>
      <c r="T82" s="160"/>
      <c r="U82" s="161"/>
      <c r="V82" s="162"/>
      <c r="X82" s="159"/>
      <c r="Y82" s="160"/>
      <c r="Z82" s="160"/>
      <c r="AA82" s="160"/>
      <c r="AB82" s="160"/>
      <c r="AC82" s="161"/>
      <c r="AD82" s="160"/>
      <c r="AE82" s="160"/>
      <c r="AF82" s="161"/>
      <c r="AG82" s="162"/>
    </row>
    <row r="83" spans="1:33" x14ac:dyDescent="0.2">
      <c r="A83" s="154" t="s">
        <v>42</v>
      </c>
      <c r="B83" s="155">
        <f>(VLOOKUP($A83,'Occupancy Raw Data'!$B$8:$BE$45,'Occupancy Raw Data'!G$3,FALSE))/100</f>
        <v>0.56982585398526409</v>
      </c>
      <c r="C83" s="156">
        <f>(VLOOKUP($A83,'Occupancy Raw Data'!$B$8:$BE$45,'Occupancy Raw Data'!H$3,FALSE))/100</f>
        <v>0.70462156731413206</v>
      </c>
      <c r="D83" s="156">
        <f>(VLOOKUP($A83,'Occupancy Raw Data'!$B$8:$BE$45,'Occupancy Raw Data'!I$3,FALSE))/100</f>
        <v>0.72605492297387797</v>
      </c>
      <c r="E83" s="156">
        <f>(VLOOKUP($A83,'Occupancy Raw Data'!$B$8:$BE$45,'Occupancy Raw Data'!J$3,FALSE))/100</f>
        <v>0.71014735432015996</v>
      </c>
      <c r="F83" s="156">
        <f>(VLOOKUP($A83,'Occupancy Raw Data'!$B$8:$BE$45,'Occupancy Raw Data'!K$3,FALSE))/100</f>
        <v>0.66091761553918205</v>
      </c>
      <c r="G83" s="157">
        <f>(VLOOKUP($A83,'Occupancy Raw Data'!$B$8:$BE$45,'Occupancy Raw Data'!L$3,FALSE))/100</f>
        <v>0.67431346282652305</v>
      </c>
      <c r="H83" s="137">
        <f>(VLOOKUP($A83,'Occupancy Raw Data'!$B$8:$BE$45,'Occupancy Raw Data'!N$3,FALSE))/100</f>
        <v>0.78683858004018703</v>
      </c>
      <c r="I83" s="137">
        <f>(VLOOKUP($A83,'Occupancy Raw Data'!$B$8:$BE$45,'Occupancy Raw Data'!O$3,FALSE))/100</f>
        <v>0.88647019423978501</v>
      </c>
      <c r="J83" s="157">
        <f>(VLOOKUP($A83,'Occupancy Raw Data'!$B$8:$BE$45,'Occupancy Raw Data'!P$3,FALSE))/100</f>
        <v>0.83665438713998597</v>
      </c>
      <c r="K83" s="158">
        <f>(VLOOKUP($A83,'Occupancy Raw Data'!$B$8:$BE$45,'Occupancy Raw Data'!R$3,FALSE))/100</f>
        <v>0.72069658405894099</v>
      </c>
      <c r="M83" s="159">
        <f>VLOOKUP($A83,'ADR Raw Data'!$B$6:$BE$43,'ADR Raw Data'!G$1,FALSE)</f>
        <v>92.073422656479494</v>
      </c>
      <c r="N83" s="160">
        <f>VLOOKUP($A83,'ADR Raw Data'!$B$6:$BE$43,'ADR Raw Data'!H$1,FALSE)</f>
        <v>98.679578374524695</v>
      </c>
      <c r="O83" s="160">
        <f>VLOOKUP($A83,'ADR Raw Data'!$B$6:$BE$43,'ADR Raw Data'!I$1,FALSE)</f>
        <v>100.639929520295</v>
      </c>
      <c r="P83" s="160">
        <f>VLOOKUP($A83,'ADR Raw Data'!$B$6:$BE$43,'ADR Raw Data'!J$1,FALSE)</f>
        <v>100.07271780240499</v>
      </c>
      <c r="Q83" s="160">
        <f>VLOOKUP($A83,'ADR Raw Data'!$B$6:$BE$43,'ADR Raw Data'!K$1,FALSE)</f>
        <v>96.737964986065293</v>
      </c>
      <c r="R83" s="161">
        <f>VLOOKUP($A83,'ADR Raw Data'!$B$6:$BE$43,'ADR Raw Data'!L$1,FALSE)</f>
        <v>97.898058182269594</v>
      </c>
      <c r="S83" s="160">
        <f>VLOOKUP($A83,'ADR Raw Data'!$B$6:$BE$43,'ADR Raw Data'!N$1,FALSE)</f>
        <v>122.879628708235</v>
      </c>
      <c r="T83" s="160">
        <f>VLOOKUP($A83,'ADR Raw Data'!$B$6:$BE$43,'ADR Raw Data'!O$1,FALSE)</f>
        <v>136.714215942576</v>
      </c>
      <c r="U83" s="161">
        <f>VLOOKUP($A83,'ADR Raw Data'!$B$6:$BE$43,'ADR Raw Data'!P$1,FALSE)</f>
        <v>130.208789602721</v>
      </c>
      <c r="V83" s="162">
        <f>VLOOKUP($A83,'ADR Raw Data'!$B$6:$BE$43,'ADR Raw Data'!R$1,FALSE)</f>
        <v>108.615037041954</v>
      </c>
      <c r="X83" s="159">
        <f>VLOOKUP($A83,'RevPAR Raw Data'!$B$6:$BE$43,'RevPAR Raw Data'!G$1,FALSE)</f>
        <v>52.465816694574599</v>
      </c>
      <c r="Y83" s="160">
        <f>VLOOKUP($A83,'RevPAR Raw Data'!$B$6:$BE$43,'RevPAR Raw Data'!H$1,FALSE)</f>
        <v>69.531759176155305</v>
      </c>
      <c r="Z83" s="160">
        <f>VLOOKUP($A83,'RevPAR Raw Data'!$B$6:$BE$43,'RevPAR Raw Data'!I$1,FALSE)</f>
        <v>73.070116275954405</v>
      </c>
      <c r="AA83" s="160">
        <f>VLOOKUP($A83,'RevPAR Raw Data'!$B$6:$BE$43,'RevPAR Raw Data'!J$1,FALSE)</f>
        <v>71.066375787005995</v>
      </c>
      <c r="AB83" s="160">
        <f>VLOOKUP($A83,'RevPAR Raw Data'!$B$6:$BE$43,'RevPAR Raw Data'!K$1,FALSE)</f>
        <v>63.935825150703202</v>
      </c>
      <c r="AC83" s="161">
        <f>VLOOKUP($A83,'RevPAR Raw Data'!$B$6:$BE$43,'RevPAR Raw Data'!L$1,FALSE)</f>
        <v>66.013978616878703</v>
      </c>
      <c r="AD83" s="160">
        <f>VLOOKUP($A83,'RevPAR Raw Data'!$B$6:$BE$43,'RevPAR Raw Data'!N$1,FALSE)</f>
        <v>96.6864325686537</v>
      </c>
      <c r="AE83" s="160">
        <f>VLOOKUP($A83,'RevPAR Raw Data'!$B$6:$BE$43,'RevPAR Raw Data'!O$1,FALSE)</f>
        <v>121.19307756195499</v>
      </c>
      <c r="AF83" s="161">
        <f>VLOOKUP($A83,'RevPAR Raw Data'!$B$6:$BE$43,'RevPAR Raw Data'!P$1,FALSE)</f>
        <v>108.939755065304</v>
      </c>
      <c r="AG83" s="162">
        <f>VLOOKUP($A83,'RevPAR Raw Data'!$B$6:$BE$43,'RevPAR Raw Data'!R$1,FALSE)</f>
        <v>78.278486173571906</v>
      </c>
    </row>
    <row r="84" spans="1:33" x14ac:dyDescent="0.2">
      <c r="A84" s="139" t="s">
        <v>14</v>
      </c>
      <c r="B84" s="127">
        <f>(VLOOKUP($A83,'Occupancy Raw Data'!$B$8:$BE$51,'Occupancy Raw Data'!T$3,FALSE))/100</f>
        <v>-4.1776361791696505E-2</v>
      </c>
      <c r="C84" s="128">
        <f>(VLOOKUP($A83,'Occupancy Raw Data'!$B$8:$BE$51,'Occupancy Raw Data'!U$3,FALSE))/100</f>
        <v>-1.38689737829888E-2</v>
      </c>
      <c r="D84" s="128">
        <f>(VLOOKUP($A83,'Occupancy Raw Data'!$B$8:$BE$51,'Occupancy Raw Data'!V$3,FALSE))/100</f>
        <v>-2.67382717627705E-2</v>
      </c>
      <c r="E84" s="128">
        <f>(VLOOKUP($A83,'Occupancy Raw Data'!$B$8:$BE$51,'Occupancy Raw Data'!W$3,FALSE))/100</f>
        <v>-1.9817976413070301E-2</v>
      </c>
      <c r="F84" s="128">
        <f>(VLOOKUP($A83,'Occupancy Raw Data'!$B$8:$BE$51,'Occupancy Raw Data'!X$3,FALSE))/100</f>
        <v>-7.1723238542112299E-3</v>
      </c>
      <c r="G84" s="128">
        <f>(VLOOKUP($A83,'Occupancy Raw Data'!$B$8:$BE$51,'Occupancy Raw Data'!Y$3,FALSE))/100</f>
        <v>-2.1429302137200897E-2</v>
      </c>
      <c r="H84" s="129">
        <f>(VLOOKUP($A83,'Occupancy Raw Data'!$B$8:$BE$51,'Occupancy Raw Data'!AA$3,FALSE))/100</f>
        <v>3.2137681690433205E-2</v>
      </c>
      <c r="I84" s="129">
        <f>(VLOOKUP($A83,'Occupancy Raw Data'!$B$8:$BE$51,'Occupancy Raw Data'!AB$3,FALSE))/100</f>
        <v>-4.6680479813953103E-3</v>
      </c>
      <c r="J84" s="128">
        <f>(VLOOKUP($A83,'Occupancy Raw Data'!$B$8:$BE$51,'Occupancy Raw Data'!AC$3,FALSE))/100</f>
        <v>1.2306546237832301E-2</v>
      </c>
      <c r="K84" s="130">
        <f>(VLOOKUP($A83,'Occupancy Raw Data'!$B$8:$BE$51,'Occupancy Raw Data'!AE$3,FALSE))/100</f>
        <v>-1.04916364516064E-2</v>
      </c>
      <c r="M84" s="127">
        <f>(VLOOKUP($A83,'ADR Raw Data'!$B$6:$BE$49,'ADR Raw Data'!T$1,FALSE))/100</f>
        <v>-1.36243114766306E-2</v>
      </c>
      <c r="N84" s="128">
        <f>(VLOOKUP($A83,'ADR Raw Data'!$B$6:$BE$49,'ADR Raw Data'!U$1,FALSE))/100</f>
        <v>-2.7902469190067301E-2</v>
      </c>
      <c r="O84" s="128">
        <f>(VLOOKUP($A83,'ADR Raw Data'!$B$6:$BE$49,'ADR Raw Data'!V$1,FALSE))/100</f>
        <v>-2.5704028156260401E-2</v>
      </c>
      <c r="P84" s="128">
        <f>(VLOOKUP($A83,'ADR Raw Data'!$B$6:$BE$49,'ADR Raw Data'!W$1,FALSE))/100</f>
        <v>-2.4026204654958399E-2</v>
      </c>
      <c r="Q84" s="128">
        <f>(VLOOKUP($A83,'ADR Raw Data'!$B$6:$BE$49,'ADR Raw Data'!X$1,FALSE))/100</f>
        <v>-1.47463088340569E-2</v>
      </c>
      <c r="R84" s="128">
        <f>(VLOOKUP($A83,'ADR Raw Data'!$B$6:$BE$49,'ADR Raw Data'!Y$1,FALSE))/100</f>
        <v>-2.1618428009604101E-2</v>
      </c>
      <c r="S84" s="129">
        <f>(VLOOKUP($A83,'ADR Raw Data'!$B$6:$BE$49,'ADR Raw Data'!AA$1,FALSE))/100</f>
        <v>-3.9936324702858897E-3</v>
      </c>
      <c r="T84" s="129">
        <f>(VLOOKUP($A83,'ADR Raw Data'!$B$6:$BE$49,'ADR Raw Data'!AB$1,FALSE))/100</f>
        <v>-4.0345012887418007E-3</v>
      </c>
      <c r="U84" s="128">
        <f>(VLOOKUP($A83,'ADR Raw Data'!$B$6:$BE$49,'ADR Raw Data'!AC$1,FALSE))/100</f>
        <v>-4.9719014066288703E-3</v>
      </c>
      <c r="V84" s="130">
        <f>(VLOOKUP($A83,'ADR Raw Data'!$B$6:$BE$49,'ADR Raw Data'!AE$1,FALSE))/100</f>
        <v>-1.3007405923993201E-2</v>
      </c>
      <c r="X84" s="127">
        <f>(VLOOKUP($A83,'RevPAR Raw Data'!$B$6:$BE$43,'RevPAR Raw Data'!T$1,FALSE))/100</f>
        <v>-5.4831499102916598E-2</v>
      </c>
      <c r="Y84" s="128">
        <f>(VLOOKUP($A83,'RevPAR Raw Data'!$B$6:$BE$43,'RevPAR Raw Data'!U$1,FALSE))/100</f>
        <v>-4.1384464359378502E-2</v>
      </c>
      <c r="Z84" s="128">
        <f>(VLOOKUP($A83,'RevPAR Raw Data'!$B$6:$BE$43,'RevPAR Raw Data'!V$1,FALSE))/100</f>
        <v>-5.1755018628791005E-2</v>
      </c>
      <c r="AA84" s="128">
        <f>(VLOOKUP($A83,'RevPAR Raw Data'!$B$6:$BE$43,'RevPAR Raw Data'!W$1,FALSE))/100</f>
        <v>-4.3368030310881094E-2</v>
      </c>
      <c r="AB84" s="128">
        <f>(VLOOKUP($A83,'RevPAR Raw Data'!$B$6:$BE$43,'RevPAR Raw Data'!X$1,FALSE))/100</f>
        <v>-2.18128673856561E-2</v>
      </c>
      <c r="AC84" s="128">
        <f>(VLOOKUP($A83,'RevPAR Raw Data'!$B$6:$BE$43,'RevPAR Raw Data'!Y$1,FALSE))/100</f>
        <v>-4.2584462321255998E-2</v>
      </c>
      <c r="AD84" s="129">
        <f>(VLOOKUP($A83,'RevPAR Raw Data'!$B$6:$BE$43,'RevPAR Raw Data'!AA$1,FALSE))/100</f>
        <v>2.8015703131028701E-2</v>
      </c>
      <c r="AE84" s="129">
        <f>(VLOOKUP($A83,'RevPAR Raw Data'!$B$6:$BE$43,'RevPAR Raw Data'!AB$1,FALSE))/100</f>
        <v>-8.6837160245402702E-3</v>
      </c>
      <c r="AF84" s="128">
        <f>(VLOOKUP($A83,'RevPAR Raw Data'!$B$6:$BE$43,'RevPAR Raw Data'!AC$1,FALSE))/100</f>
        <v>7.2734578966528194E-3</v>
      </c>
      <c r="AG84" s="130">
        <f>(VLOOKUP($A83,'RevPAR Raw Data'!$B$6:$BE$43,'RevPAR Raw Data'!AE$1,FALSE))/100</f>
        <v>-2.3362573401466601E-2</v>
      </c>
    </row>
    <row r="85" spans="1:33" x14ac:dyDescent="0.2">
      <c r="A85" s="177"/>
      <c r="B85" s="155"/>
      <c r="C85" s="156"/>
      <c r="D85" s="156"/>
      <c r="E85" s="156"/>
      <c r="F85" s="156"/>
      <c r="G85" s="157"/>
      <c r="H85" s="137"/>
      <c r="I85" s="137"/>
      <c r="J85" s="157"/>
      <c r="K85" s="158"/>
      <c r="M85" s="159"/>
      <c r="N85" s="160"/>
      <c r="O85" s="160"/>
      <c r="P85" s="160"/>
      <c r="Q85" s="160"/>
      <c r="R85" s="161"/>
      <c r="S85" s="160"/>
      <c r="T85" s="160"/>
      <c r="U85" s="161"/>
      <c r="V85" s="162"/>
      <c r="X85" s="159"/>
      <c r="Y85" s="160"/>
      <c r="Z85" s="160"/>
      <c r="AA85" s="160"/>
      <c r="AB85" s="160"/>
      <c r="AC85" s="161"/>
      <c r="AD85" s="160"/>
      <c r="AE85" s="160"/>
      <c r="AF85" s="161"/>
      <c r="AG85" s="162"/>
    </row>
    <row r="86" spans="1:33" x14ac:dyDescent="0.2">
      <c r="A86" s="154" t="s">
        <v>43</v>
      </c>
      <c r="B86" s="155">
        <f>(VLOOKUP($A86,'Occupancy Raw Data'!$B$8:$BE$45,'Occupancy Raw Data'!G$3,FALSE))/100</f>
        <v>0.56745579007415803</v>
      </c>
      <c r="C86" s="156">
        <f>(VLOOKUP($A86,'Occupancy Raw Data'!$B$8:$BE$45,'Occupancy Raw Data'!H$3,FALSE))/100</f>
        <v>0.63918996006845397</v>
      </c>
      <c r="D86" s="156">
        <f>(VLOOKUP($A86,'Occupancy Raw Data'!$B$8:$BE$45,'Occupancy Raw Data'!I$3,FALSE))/100</f>
        <v>0.66514546491728399</v>
      </c>
      <c r="E86" s="156">
        <f>(VLOOKUP($A86,'Occupancy Raw Data'!$B$8:$BE$45,'Occupancy Raw Data'!J$3,FALSE))/100</f>
        <v>0.66514546491728399</v>
      </c>
      <c r="F86" s="156">
        <f>(VLOOKUP($A86,'Occupancy Raw Data'!$B$8:$BE$45,'Occupancy Raw Data'!K$3,FALSE))/100</f>
        <v>0.60439247005134</v>
      </c>
      <c r="G86" s="157">
        <f>(VLOOKUP($A86,'Occupancy Raw Data'!$B$8:$BE$45,'Occupancy Raw Data'!L$3,FALSE))/100</f>
        <v>0.62826583000570402</v>
      </c>
      <c r="H86" s="137">
        <f>(VLOOKUP($A86,'Occupancy Raw Data'!$B$8:$BE$45,'Occupancy Raw Data'!N$3,FALSE))/100</f>
        <v>0.76055333713633699</v>
      </c>
      <c r="I86" s="137">
        <f>(VLOOKUP($A86,'Occupancy Raw Data'!$B$8:$BE$45,'Occupancy Raw Data'!O$3,FALSE))/100</f>
        <v>0.88976041072447198</v>
      </c>
      <c r="J86" s="157">
        <f>(VLOOKUP($A86,'Occupancy Raw Data'!$B$8:$BE$45,'Occupancy Raw Data'!P$3,FALSE))/100</f>
        <v>0.82515687393040493</v>
      </c>
      <c r="K86" s="158">
        <f>(VLOOKUP($A86,'Occupancy Raw Data'!$B$8:$BE$45,'Occupancy Raw Data'!R$3,FALSE))/100</f>
        <v>0.68452041398418995</v>
      </c>
      <c r="M86" s="159">
        <f>VLOOKUP($A86,'ADR Raw Data'!$B$6:$BE$43,'ADR Raw Data'!G$1,FALSE)</f>
        <v>82.082510103040903</v>
      </c>
      <c r="N86" s="160">
        <f>VLOOKUP($A86,'ADR Raw Data'!$B$6:$BE$43,'ADR Raw Data'!H$1,FALSE)</f>
        <v>87.925736769299405</v>
      </c>
      <c r="O86" s="160">
        <f>VLOOKUP($A86,'ADR Raw Data'!$B$6:$BE$43,'ADR Raw Data'!I$1,FALSE)</f>
        <v>90.363891037735797</v>
      </c>
      <c r="P86" s="160">
        <f>VLOOKUP($A86,'ADR Raw Data'!$B$6:$BE$43,'ADR Raw Data'!J$1,FALSE)</f>
        <v>88.736622212692893</v>
      </c>
      <c r="Q86" s="160">
        <f>VLOOKUP($A86,'ADR Raw Data'!$B$6:$BE$43,'ADR Raw Data'!K$1,FALSE)</f>
        <v>80.638018688060399</v>
      </c>
      <c r="R86" s="161">
        <f>VLOOKUP($A86,'ADR Raw Data'!$B$6:$BE$43,'ADR Raw Data'!L$1,FALSE)</f>
        <v>86.155998406501098</v>
      </c>
      <c r="S86" s="160">
        <f>VLOOKUP($A86,'ADR Raw Data'!$B$6:$BE$43,'ADR Raw Data'!N$1,FALSE)</f>
        <v>100.73713962122601</v>
      </c>
      <c r="T86" s="160">
        <f>VLOOKUP($A86,'ADR Raw Data'!$B$6:$BE$43,'ADR Raw Data'!O$1,FALSE)</f>
        <v>114.247441593204</v>
      </c>
      <c r="U86" s="161">
        <f>VLOOKUP($A86,'ADR Raw Data'!$B$6:$BE$43,'ADR Raw Data'!P$1,FALSE)</f>
        <v>108.02116779294801</v>
      </c>
      <c r="V86" s="162">
        <f>VLOOKUP($A86,'ADR Raw Data'!$B$6:$BE$43,'ADR Raw Data'!R$1,FALSE)</f>
        <v>93.6866909908032</v>
      </c>
      <c r="X86" s="159">
        <f>VLOOKUP($A86,'RevPAR Raw Data'!$B$6:$BE$43,'RevPAR Raw Data'!G$1,FALSE)</f>
        <v>46.578195621791203</v>
      </c>
      <c r="Y86" s="160">
        <f>VLOOKUP($A86,'RevPAR Raw Data'!$B$6:$BE$43,'RevPAR Raw Data'!H$1,FALSE)</f>
        <v>56.201248174557897</v>
      </c>
      <c r="Z86" s="160">
        <f>VLOOKUP($A86,'RevPAR Raw Data'!$B$6:$BE$43,'RevPAR Raw Data'!I$1,FALSE)</f>
        <v>60.105132316029596</v>
      </c>
      <c r="AA86" s="160">
        <f>VLOOKUP($A86,'RevPAR Raw Data'!$B$6:$BE$43,'RevPAR Raw Data'!J$1,FALSE)</f>
        <v>59.022761836851103</v>
      </c>
      <c r="AB86" s="160">
        <f>VLOOKUP($A86,'RevPAR Raw Data'!$B$6:$BE$43,'RevPAR Raw Data'!K$1,FALSE)</f>
        <v>48.737011294922901</v>
      </c>
      <c r="AC86" s="161">
        <f>VLOOKUP($A86,'RevPAR Raw Data'!$B$6:$BE$43,'RevPAR Raw Data'!L$1,FALSE)</f>
        <v>54.128869848830497</v>
      </c>
      <c r="AD86" s="160">
        <f>VLOOKUP($A86,'RevPAR Raw Data'!$B$6:$BE$43,'RevPAR Raw Data'!N$1,FALSE)</f>
        <v>76.615967712492804</v>
      </c>
      <c r="AE86" s="160">
        <f>VLOOKUP($A86,'RevPAR Raw Data'!$B$6:$BE$43,'RevPAR Raw Data'!O$1,FALSE)</f>
        <v>101.65285055618899</v>
      </c>
      <c r="AF86" s="161">
        <f>VLOOKUP($A86,'RevPAR Raw Data'!$B$6:$BE$43,'RevPAR Raw Data'!P$1,FALSE)</f>
        <v>89.134409134341098</v>
      </c>
      <c r="AG86" s="162">
        <f>VLOOKUP($A86,'RevPAR Raw Data'!$B$6:$BE$43,'RevPAR Raw Data'!R$1,FALSE)</f>
        <v>64.130452501833503</v>
      </c>
    </row>
    <row r="87" spans="1:33" x14ac:dyDescent="0.2">
      <c r="A87" s="139" t="s">
        <v>14</v>
      </c>
      <c r="B87" s="127">
        <f>(VLOOKUP($A86,'Occupancy Raw Data'!$B$8:$BE$51,'Occupancy Raw Data'!T$3,FALSE))/100</f>
        <v>9.7795561038376291E-2</v>
      </c>
      <c r="C87" s="128">
        <f>(VLOOKUP($A86,'Occupancy Raw Data'!$B$8:$BE$51,'Occupancy Raw Data'!U$3,FALSE))/100</f>
        <v>7.99316031844889E-2</v>
      </c>
      <c r="D87" s="128">
        <f>(VLOOKUP($A86,'Occupancy Raw Data'!$B$8:$BE$51,'Occupancy Raw Data'!V$3,FALSE))/100</f>
        <v>7.4477443213045003E-2</v>
      </c>
      <c r="E87" s="128">
        <f>(VLOOKUP($A86,'Occupancy Raw Data'!$B$8:$BE$51,'Occupancy Raw Data'!W$3,FALSE))/100</f>
        <v>7.6938454306066204E-2</v>
      </c>
      <c r="F87" s="128">
        <f>(VLOOKUP($A86,'Occupancy Raw Data'!$B$8:$BE$51,'Occupancy Raw Data'!X$3,FALSE))/100</f>
        <v>7.3749779038182001E-2</v>
      </c>
      <c r="G87" s="128">
        <f>(VLOOKUP($A86,'Occupancy Raw Data'!$B$8:$BE$51,'Occupancy Raw Data'!Y$3,FALSE))/100</f>
        <v>8.0113612605264103E-2</v>
      </c>
      <c r="H87" s="129">
        <f>(VLOOKUP($A86,'Occupancy Raw Data'!$B$8:$BE$51,'Occupancy Raw Data'!AA$3,FALSE))/100</f>
        <v>9.4756982328806985E-2</v>
      </c>
      <c r="I87" s="129">
        <f>(VLOOKUP($A86,'Occupancy Raw Data'!$B$8:$BE$51,'Occupancy Raw Data'!AB$3,FALSE))/100</f>
        <v>3.0087838750621501E-2</v>
      </c>
      <c r="J87" s="128">
        <f>(VLOOKUP($A86,'Occupancy Raw Data'!$B$8:$BE$51,'Occupancy Raw Data'!AC$3,FALSE))/100</f>
        <v>5.8915120597990894E-2</v>
      </c>
      <c r="K87" s="130">
        <f>(VLOOKUP($A86,'Occupancy Raw Data'!$B$8:$BE$51,'Occupancy Raw Data'!AE$3,FALSE))/100</f>
        <v>7.2717369051801692E-2</v>
      </c>
      <c r="M87" s="127">
        <f>(VLOOKUP($A86,'ADR Raw Data'!$B$6:$BE$49,'ADR Raw Data'!T$1,FALSE))/100</f>
        <v>-3.1846466465392902E-2</v>
      </c>
      <c r="N87" s="128">
        <f>(VLOOKUP($A86,'ADR Raw Data'!$B$6:$BE$49,'ADR Raw Data'!U$1,FALSE))/100</f>
        <v>-2.9471659362738302E-2</v>
      </c>
      <c r="O87" s="128">
        <f>(VLOOKUP($A86,'ADR Raw Data'!$B$6:$BE$49,'ADR Raw Data'!V$1,FALSE))/100</f>
        <v>4.7818923336409806E-3</v>
      </c>
      <c r="P87" s="128">
        <f>(VLOOKUP($A86,'ADR Raw Data'!$B$6:$BE$49,'ADR Raw Data'!W$1,FALSE))/100</f>
        <v>-7.0904897634025401E-3</v>
      </c>
      <c r="Q87" s="128">
        <f>(VLOOKUP($A86,'ADR Raw Data'!$B$6:$BE$49,'ADR Raw Data'!X$1,FALSE))/100</f>
        <v>-7.7635559153860709E-2</v>
      </c>
      <c r="R87" s="128">
        <f>(VLOOKUP($A86,'ADR Raw Data'!$B$6:$BE$49,'ADR Raw Data'!Y$1,FALSE))/100</f>
        <v>-2.7011609846394703E-2</v>
      </c>
      <c r="S87" s="129">
        <f>(VLOOKUP($A86,'ADR Raw Data'!$B$6:$BE$49,'ADR Raw Data'!AA$1,FALSE))/100</f>
        <v>-8.4758880609692097E-2</v>
      </c>
      <c r="T87" s="129">
        <f>(VLOOKUP($A86,'ADR Raw Data'!$B$6:$BE$49,'ADR Raw Data'!AB$1,FALSE))/100</f>
        <v>-8.7085498250552507E-2</v>
      </c>
      <c r="U87" s="128">
        <f>(VLOOKUP($A86,'ADR Raw Data'!$B$6:$BE$49,'ADR Raw Data'!AC$1,FALSE))/100</f>
        <v>-8.7842886943478693E-2</v>
      </c>
      <c r="V87" s="130">
        <f>(VLOOKUP($A86,'ADR Raw Data'!$B$6:$BE$49,'ADR Raw Data'!AE$1,FALSE))/100</f>
        <v>-5.3399153142748901E-2</v>
      </c>
      <c r="X87" s="127">
        <f>(VLOOKUP($A86,'RevPAR Raw Data'!$B$6:$BE$43,'RevPAR Raw Data'!T$1,FALSE))/100</f>
        <v>6.28346515179104E-2</v>
      </c>
      <c r="Y87" s="128">
        <f>(VLOOKUP($A86,'RevPAR Raw Data'!$B$6:$BE$43,'RevPAR Raw Data'!U$1,FALSE))/100</f>
        <v>4.8104226840379703E-2</v>
      </c>
      <c r="Z87" s="128">
        <f>(VLOOKUP($A86,'RevPAR Raw Data'!$B$6:$BE$43,'RevPAR Raw Data'!V$1,FALSE))/100</f>
        <v>7.9615478661415592E-2</v>
      </c>
      <c r="AA87" s="128">
        <f>(VLOOKUP($A86,'RevPAR Raw Data'!$B$6:$BE$43,'RevPAR Raw Data'!W$1,FALSE))/100</f>
        <v>6.9302433219994505E-2</v>
      </c>
      <c r="AB87" s="128">
        <f>(VLOOKUP($A86,'RevPAR Raw Data'!$B$6:$BE$43,'RevPAR Raw Data'!X$1,FALSE))/100</f>
        <v>-9.6113854487815901E-3</v>
      </c>
      <c r="AC87" s="128">
        <f>(VLOOKUP($A86,'RevPAR Raw Data'!$B$6:$BE$43,'RevPAR Raw Data'!Y$1,FALSE))/100</f>
        <v>5.0938005111790696E-2</v>
      </c>
      <c r="AD87" s="129">
        <f>(VLOOKUP($A86,'RevPAR Raw Data'!$B$6:$BE$43,'RevPAR Raw Data'!AA$1,FALSE))/100</f>
        <v>1.9666059669727703E-3</v>
      </c>
      <c r="AE87" s="129">
        <f>(VLOOKUP($A86,'RevPAR Raw Data'!$B$6:$BE$43,'RevPAR Raw Data'!AB$1,FALSE))/100</f>
        <v>-5.9617873928811196E-2</v>
      </c>
      <c r="AF87" s="128">
        <f>(VLOOKUP($A86,'RevPAR Raw Data'!$B$6:$BE$43,'RevPAR Raw Data'!AC$1,FALSE))/100</f>
        <v>-3.4103040623438503E-2</v>
      </c>
      <c r="AG87" s="130">
        <f>(VLOOKUP($A86,'RevPAR Raw Data'!$B$6:$BE$43,'RevPAR Raw Data'!AE$1,FALSE))/100</f>
        <v>1.54351699829178E-2</v>
      </c>
    </row>
    <row r="88" spans="1:33" x14ac:dyDescent="0.2">
      <c r="A88" s="177"/>
      <c r="B88" s="155"/>
      <c r="C88" s="156"/>
      <c r="D88" s="156"/>
      <c r="E88" s="156"/>
      <c r="F88" s="156"/>
      <c r="G88" s="157"/>
      <c r="H88" s="137"/>
      <c r="I88" s="137"/>
      <c r="J88" s="157"/>
      <c r="K88" s="158"/>
      <c r="M88" s="159"/>
      <c r="N88" s="160"/>
      <c r="O88" s="160"/>
      <c r="P88" s="160"/>
      <c r="Q88" s="160"/>
      <c r="R88" s="161"/>
      <c r="S88" s="160"/>
      <c r="T88" s="160"/>
      <c r="U88" s="161"/>
      <c r="V88" s="162"/>
      <c r="X88" s="159"/>
      <c r="Y88" s="160"/>
      <c r="Z88" s="160"/>
      <c r="AA88" s="160"/>
      <c r="AB88" s="160"/>
      <c r="AC88" s="161"/>
      <c r="AD88" s="160"/>
      <c r="AE88" s="160"/>
      <c r="AF88" s="161"/>
      <c r="AG88" s="162"/>
    </row>
    <row r="89" spans="1:33" x14ac:dyDescent="0.2">
      <c r="A89" s="154" t="s">
        <v>44</v>
      </c>
      <c r="B89" s="155">
        <f>(VLOOKUP($A89,'Occupancy Raw Data'!$B$8:$BE$45,'Occupancy Raw Data'!G$3,FALSE))/100</f>
        <v>0.58564408564408499</v>
      </c>
      <c r="C89" s="156">
        <f>(VLOOKUP($A89,'Occupancy Raw Data'!$B$8:$BE$45,'Occupancy Raw Data'!H$3,FALSE))/100</f>
        <v>0.66619866619866597</v>
      </c>
      <c r="D89" s="156">
        <f>(VLOOKUP($A89,'Occupancy Raw Data'!$B$8:$BE$45,'Occupancy Raw Data'!I$3,FALSE))/100</f>
        <v>0.67479817479817394</v>
      </c>
      <c r="E89" s="156">
        <f>(VLOOKUP($A89,'Occupancy Raw Data'!$B$8:$BE$45,'Occupancy Raw Data'!J$3,FALSE))/100</f>
        <v>0.67409617409617395</v>
      </c>
      <c r="F89" s="156">
        <f>(VLOOKUP($A89,'Occupancy Raw Data'!$B$8:$BE$45,'Occupancy Raw Data'!K$3,FALSE))/100</f>
        <v>0.59143559143559099</v>
      </c>
      <c r="G89" s="157">
        <f>(VLOOKUP($A89,'Occupancy Raw Data'!$B$8:$BE$45,'Occupancy Raw Data'!L$3,FALSE))/100</f>
        <v>0.63843453843453801</v>
      </c>
      <c r="H89" s="137">
        <f>(VLOOKUP($A89,'Occupancy Raw Data'!$B$8:$BE$45,'Occupancy Raw Data'!N$3,FALSE))/100</f>
        <v>0.76676026676026598</v>
      </c>
      <c r="I89" s="137">
        <f>(VLOOKUP($A89,'Occupancy Raw Data'!$B$8:$BE$45,'Occupancy Raw Data'!O$3,FALSE))/100</f>
        <v>0.87434187434187394</v>
      </c>
      <c r="J89" s="157">
        <f>(VLOOKUP($A89,'Occupancy Raw Data'!$B$8:$BE$45,'Occupancy Raw Data'!P$3,FALSE))/100</f>
        <v>0.82055107055107002</v>
      </c>
      <c r="K89" s="158">
        <f>(VLOOKUP($A89,'Occupancy Raw Data'!$B$8:$BE$45,'Occupancy Raw Data'!R$3,FALSE))/100</f>
        <v>0.69046783332497597</v>
      </c>
      <c r="M89" s="159">
        <f>VLOOKUP($A89,'ADR Raw Data'!$B$6:$BE$43,'ADR Raw Data'!G$1,FALSE)</f>
        <v>117.90629763260399</v>
      </c>
      <c r="N89" s="160">
        <f>VLOOKUP($A89,'ADR Raw Data'!$B$6:$BE$43,'ADR Raw Data'!H$1,FALSE)</f>
        <v>124.217873182297</v>
      </c>
      <c r="O89" s="160">
        <f>VLOOKUP($A89,'ADR Raw Data'!$B$6:$BE$43,'ADR Raw Data'!I$1,FALSE)</f>
        <v>125.059496124837</v>
      </c>
      <c r="P89" s="160">
        <f>VLOOKUP($A89,'ADR Raw Data'!$B$6:$BE$43,'ADR Raw Data'!J$1,FALSE)</f>
        <v>123.807085082009</v>
      </c>
      <c r="Q89" s="160">
        <f>VLOOKUP($A89,'ADR Raw Data'!$B$6:$BE$43,'ADR Raw Data'!K$1,FALSE)</f>
        <v>111.048822670623</v>
      </c>
      <c r="R89" s="161">
        <f>VLOOKUP($A89,'ADR Raw Data'!$B$6:$BE$43,'ADR Raw Data'!L$1,FALSE)</f>
        <v>120.711180966518</v>
      </c>
      <c r="S89" s="160">
        <f>VLOOKUP($A89,'ADR Raw Data'!$B$6:$BE$43,'ADR Raw Data'!N$1,FALSE)</f>
        <v>142.39085820553899</v>
      </c>
      <c r="T89" s="160">
        <f>VLOOKUP($A89,'ADR Raw Data'!$B$6:$BE$43,'ADR Raw Data'!O$1,FALSE)</f>
        <v>166.16229642713699</v>
      </c>
      <c r="U89" s="161">
        <f>VLOOKUP($A89,'ADR Raw Data'!$B$6:$BE$43,'ADR Raw Data'!P$1,FALSE)</f>
        <v>155.05573952518401</v>
      </c>
      <c r="V89" s="162">
        <f>VLOOKUP($A89,'ADR Raw Data'!$B$6:$BE$43,'ADR Raw Data'!R$1,FALSE)</f>
        <v>132.372617679738</v>
      </c>
      <c r="X89" s="159">
        <f>VLOOKUP($A89,'RevPAR Raw Data'!$B$6:$BE$43,'RevPAR Raw Data'!G$1,FALSE)</f>
        <v>69.051125868725805</v>
      </c>
      <c r="Y89" s="160">
        <f>VLOOKUP($A89,'RevPAR Raw Data'!$B$6:$BE$43,'RevPAR Raw Data'!H$1,FALSE)</f>
        <v>82.753781432081396</v>
      </c>
      <c r="Z89" s="160">
        <f>VLOOKUP($A89,'RevPAR Raw Data'!$B$6:$BE$43,'RevPAR Raw Data'!I$1,FALSE)</f>
        <v>84.389919726219702</v>
      </c>
      <c r="AA89" s="160">
        <f>VLOOKUP($A89,'RevPAR Raw Data'!$B$6:$BE$43,'RevPAR Raw Data'!J$1,FALSE)</f>
        <v>83.457882379782305</v>
      </c>
      <c r="AB89" s="160">
        <f>VLOOKUP($A89,'RevPAR Raw Data'!$B$6:$BE$43,'RevPAR Raw Data'!K$1,FALSE)</f>
        <v>65.678226114426096</v>
      </c>
      <c r="AC89" s="161">
        <f>VLOOKUP($A89,'RevPAR Raw Data'!$B$6:$BE$43,'RevPAR Raw Data'!L$1,FALSE)</f>
        <v>77.066187104247106</v>
      </c>
      <c r="AD89" s="160">
        <f>VLOOKUP($A89,'RevPAR Raw Data'!$B$6:$BE$43,'RevPAR Raw Data'!N$1,FALSE)</f>
        <v>109.17965242190201</v>
      </c>
      <c r="AE89" s="160">
        <f>VLOOKUP($A89,'RevPAR Raw Data'!$B$6:$BE$43,'RevPAR Raw Data'!O$1,FALSE)</f>
        <v>145.282653703053</v>
      </c>
      <c r="AF89" s="161">
        <f>VLOOKUP($A89,'RevPAR Raw Data'!$B$6:$BE$43,'RevPAR Raw Data'!P$1,FALSE)</f>
        <v>127.231153062478</v>
      </c>
      <c r="AG89" s="162">
        <f>VLOOKUP($A89,'RevPAR Raw Data'!$B$6:$BE$43,'RevPAR Raw Data'!R$1,FALSE)</f>
        <v>91.399034520884499</v>
      </c>
    </row>
    <row r="90" spans="1:33" x14ac:dyDescent="0.2">
      <c r="A90" s="139" t="s">
        <v>14</v>
      </c>
      <c r="B90" s="127">
        <f>(VLOOKUP($A89,'Occupancy Raw Data'!$B$8:$BE$51,'Occupancy Raw Data'!T$3,FALSE))/100</f>
        <v>1.3477751616437701E-2</v>
      </c>
      <c r="C90" s="128">
        <f>(VLOOKUP($A89,'Occupancy Raw Data'!$B$8:$BE$51,'Occupancy Raw Data'!U$3,FALSE))/100</f>
        <v>1.5993141428681402E-2</v>
      </c>
      <c r="D90" s="128">
        <f>(VLOOKUP($A89,'Occupancy Raw Data'!$B$8:$BE$51,'Occupancy Raw Data'!V$3,FALSE))/100</f>
        <v>-6.7152183041395808E-2</v>
      </c>
      <c r="E90" s="128">
        <f>(VLOOKUP($A89,'Occupancy Raw Data'!$B$8:$BE$51,'Occupancy Raw Data'!W$3,FALSE))/100</f>
        <v>1.23006678826156E-2</v>
      </c>
      <c r="F90" s="128">
        <f>(VLOOKUP($A89,'Occupancy Raw Data'!$B$8:$BE$51,'Occupancy Raw Data'!X$3,FALSE))/100</f>
        <v>3.5467235467235396E-2</v>
      </c>
      <c r="G90" s="128">
        <f>(VLOOKUP($A89,'Occupancy Raw Data'!$B$8:$BE$51,'Occupancy Raw Data'!Y$3,FALSE))/100</f>
        <v>-5.7980530083534304E-4</v>
      </c>
      <c r="H90" s="129">
        <f>(VLOOKUP($A89,'Occupancy Raw Data'!$B$8:$BE$51,'Occupancy Raw Data'!AA$3,FALSE))/100</f>
        <v>7.2484247263008297E-2</v>
      </c>
      <c r="I90" s="129">
        <f>(VLOOKUP($A89,'Occupancy Raw Data'!$B$8:$BE$51,'Occupancy Raw Data'!AB$3,FALSE))/100</f>
        <v>6.4748664789125998E-3</v>
      </c>
      <c r="J90" s="128">
        <f>(VLOOKUP($A89,'Occupancy Raw Data'!$B$8:$BE$51,'Occupancy Raw Data'!AC$3,FALSE))/100</f>
        <v>3.6274684593406097E-2</v>
      </c>
      <c r="K90" s="130">
        <f>(VLOOKUP($A89,'Occupancy Raw Data'!$B$8:$BE$51,'Occupancy Raw Data'!AE$3,FALSE))/100</f>
        <v>1.16363362638882E-2</v>
      </c>
      <c r="M90" s="127">
        <f>(VLOOKUP($A89,'ADR Raw Data'!$B$6:$BE$49,'ADR Raw Data'!T$1,FALSE))/100</f>
        <v>2.34876258329384E-2</v>
      </c>
      <c r="N90" s="128">
        <f>(VLOOKUP($A89,'ADR Raw Data'!$B$6:$BE$49,'ADR Raw Data'!U$1,FALSE))/100</f>
        <v>2.4596606895140601E-2</v>
      </c>
      <c r="O90" s="128">
        <f>(VLOOKUP($A89,'ADR Raw Data'!$B$6:$BE$49,'ADR Raw Data'!V$1,FALSE))/100</f>
        <v>-2.5562083168469297E-2</v>
      </c>
      <c r="P90" s="128">
        <f>(VLOOKUP($A89,'ADR Raw Data'!$B$6:$BE$49,'ADR Raw Data'!W$1,FALSE))/100</f>
        <v>-2.0690047397792299E-2</v>
      </c>
      <c r="Q90" s="128">
        <f>(VLOOKUP($A89,'ADR Raw Data'!$B$6:$BE$49,'ADR Raw Data'!X$1,FALSE))/100</f>
        <v>-3.8580454005914401E-2</v>
      </c>
      <c r="R90" s="128">
        <f>(VLOOKUP($A89,'ADR Raw Data'!$B$6:$BE$49,'ADR Raw Data'!Y$1,FALSE))/100</f>
        <v>-9.0166324208812692E-3</v>
      </c>
      <c r="S90" s="129">
        <f>(VLOOKUP($A89,'ADR Raw Data'!$B$6:$BE$49,'ADR Raw Data'!AA$1,FALSE))/100</f>
        <v>-8.0138140093051702E-2</v>
      </c>
      <c r="T90" s="129">
        <f>(VLOOKUP($A89,'ADR Raw Data'!$B$6:$BE$49,'ADR Raw Data'!AB$1,FALSE))/100</f>
        <v>-2.79617082583896E-2</v>
      </c>
      <c r="U90" s="128">
        <f>(VLOOKUP($A89,'ADR Raw Data'!$B$6:$BE$49,'ADR Raw Data'!AC$1,FALSE))/100</f>
        <v>-5.2533183667466996E-2</v>
      </c>
      <c r="V90" s="130">
        <f>(VLOOKUP($A89,'ADR Raw Data'!$B$6:$BE$49,'ADR Raw Data'!AE$1,FALSE))/100</f>
        <v>-2.4371489257473501E-2</v>
      </c>
      <c r="X90" s="127">
        <f>(VLOOKUP($A89,'RevPAR Raw Data'!$B$6:$BE$43,'RevPAR Raw Data'!T$1,FALSE))/100</f>
        <v>3.7281937836412302E-2</v>
      </c>
      <c r="Y90" s="128">
        <f>(VLOOKUP($A89,'RevPAR Raw Data'!$B$6:$BE$43,'RevPAR Raw Data'!U$1,FALSE))/100</f>
        <v>4.0983125336561697E-2</v>
      </c>
      <c r="Z90" s="128">
        <f>(VLOOKUP($A89,'RevPAR Raw Data'!$B$6:$BE$43,'RevPAR Raw Data'!V$1,FALSE))/100</f>
        <v>-9.0997716522016686E-2</v>
      </c>
      <c r="AA90" s="128">
        <f>(VLOOKUP($A89,'RevPAR Raw Data'!$B$6:$BE$43,'RevPAR Raw Data'!W$1,FALSE))/100</f>
        <v>-8.64388091669256E-3</v>
      </c>
      <c r="AB90" s="128">
        <f>(VLOOKUP($A89,'RevPAR Raw Data'!$B$6:$BE$43,'RevPAR Raw Data'!X$1,FALSE))/100</f>
        <v>-4.4815605853396299E-3</v>
      </c>
      <c r="AC90" s="128">
        <f>(VLOOKUP($A89,'RevPAR Raw Data'!$B$6:$BE$43,'RevPAR Raw Data'!Y$1,FALSE))/100</f>
        <v>-9.5912098304433095E-3</v>
      </c>
      <c r="AD90" s="129">
        <f>(VLOOKUP($A89,'RevPAR Raw Data'!$B$6:$BE$43,'RevPAR Raw Data'!AA$1,FALSE))/100</f>
        <v>-1.3462645591745702E-2</v>
      </c>
      <c r="AE90" s="129">
        <f>(VLOOKUP($A89,'RevPAR Raw Data'!$B$6:$BE$43,'RevPAR Raw Data'!AB$1,FALSE))/100</f>
        <v>-2.1667890106972402E-2</v>
      </c>
      <c r="AF90" s="128">
        <f>(VLOOKUP($A89,'RevPAR Raw Data'!$B$6:$BE$43,'RevPAR Raw Data'!AC$1,FALSE))/100</f>
        <v>-1.8164123742285699E-2</v>
      </c>
      <c r="AG90" s="130">
        <f>(VLOOKUP($A89,'RevPAR Raw Data'!$B$6:$BE$43,'RevPAR Raw Data'!AE$1,FALSE))/100</f>
        <v>-1.3018747837836998E-2</v>
      </c>
    </row>
    <row r="91" spans="1:33" x14ac:dyDescent="0.2">
      <c r="A91" s="177"/>
      <c r="B91" s="155"/>
      <c r="C91" s="156"/>
      <c r="D91" s="156"/>
      <c r="E91" s="156"/>
      <c r="F91" s="156"/>
      <c r="G91" s="157"/>
      <c r="H91" s="137"/>
      <c r="I91" s="137"/>
      <c r="J91" s="157"/>
      <c r="K91" s="158"/>
      <c r="M91" s="159"/>
      <c r="N91" s="160"/>
      <c r="O91" s="160"/>
      <c r="P91" s="160"/>
      <c r="Q91" s="160"/>
      <c r="R91" s="161"/>
      <c r="S91" s="160"/>
      <c r="T91" s="160"/>
      <c r="U91" s="161"/>
      <c r="V91" s="162"/>
      <c r="X91" s="159"/>
      <c r="Y91" s="160"/>
      <c r="Z91" s="160"/>
      <c r="AA91" s="160"/>
      <c r="AB91" s="160"/>
      <c r="AC91" s="161"/>
      <c r="AD91" s="160"/>
      <c r="AE91" s="160"/>
      <c r="AF91" s="161"/>
      <c r="AG91" s="162"/>
    </row>
    <row r="92" spans="1:33" x14ac:dyDescent="0.2">
      <c r="A92" s="154" t="s">
        <v>45</v>
      </c>
      <c r="B92" s="155">
        <f>(VLOOKUP($A92,'Occupancy Raw Data'!$B$8:$BE$45,'Occupancy Raw Data'!G$3,FALSE))/100</f>
        <v>0.56084323133799996</v>
      </c>
      <c r="C92" s="156">
        <f>(VLOOKUP($A92,'Occupancy Raw Data'!$B$8:$BE$45,'Occupancy Raw Data'!H$3,FALSE))/100</f>
        <v>0.68433886572799396</v>
      </c>
      <c r="D92" s="156">
        <f>(VLOOKUP($A92,'Occupancy Raw Data'!$B$8:$BE$45,'Occupancy Raw Data'!I$3,FALSE))/100</f>
        <v>0.69393534177613403</v>
      </c>
      <c r="E92" s="156">
        <f>(VLOOKUP($A92,'Occupancy Raw Data'!$B$8:$BE$45,'Occupancy Raw Data'!J$3,FALSE))/100</f>
        <v>0.65869582317312902</v>
      </c>
      <c r="F92" s="156">
        <f>(VLOOKUP($A92,'Occupancy Raw Data'!$B$8:$BE$45,'Occupancy Raw Data'!K$3,FALSE))/100</f>
        <v>0.64878470856603399</v>
      </c>
      <c r="G92" s="157">
        <f>(VLOOKUP($A92,'Occupancy Raw Data'!$B$8:$BE$45,'Occupancy Raw Data'!L$3,FALSE))/100</f>
        <v>0.64931959411625795</v>
      </c>
      <c r="H92" s="137">
        <f>(VLOOKUP($A92,'Occupancy Raw Data'!$B$8:$BE$45,'Occupancy Raw Data'!N$3,FALSE))/100</f>
        <v>0.81105954534728197</v>
      </c>
      <c r="I92" s="137">
        <f>(VLOOKUP($A92,'Occupancy Raw Data'!$B$8:$BE$45,'Occupancy Raw Data'!O$3,FALSE))/100</f>
        <v>0.93038621883111705</v>
      </c>
      <c r="J92" s="157">
        <f>(VLOOKUP($A92,'Occupancy Raw Data'!$B$8:$BE$45,'Occupancy Raw Data'!P$3,FALSE))/100</f>
        <v>0.87072288208920001</v>
      </c>
      <c r="K92" s="158">
        <f>(VLOOKUP($A92,'Occupancy Raw Data'!$B$8:$BE$45,'Occupancy Raw Data'!R$3,FALSE))/100</f>
        <v>0.71257767639424197</v>
      </c>
      <c r="M92" s="159">
        <f>VLOOKUP($A92,'ADR Raw Data'!$B$6:$BE$43,'ADR Raw Data'!G$1,FALSE)</f>
        <v>131.64263542776899</v>
      </c>
      <c r="N92" s="160">
        <f>VLOOKUP($A92,'ADR Raw Data'!$B$6:$BE$43,'ADR Raw Data'!H$1,FALSE)</f>
        <v>138.867691540229</v>
      </c>
      <c r="O92" s="160">
        <f>VLOOKUP($A92,'ADR Raw Data'!$B$6:$BE$43,'ADR Raw Data'!I$1,FALSE)</f>
        <v>141.39729321015599</v>
      </c>
      <c r="P92" s="160">
        <f>VLOOKUP($A92,'ADR Raw Data'!$B$6:$BE$43,'ADR Raw Data'!J$1,FALSE)</f>
        <v>144.51066502268901</v>
      </c>
      <c r="Q92" s="160">
        <f>VLOOKUP($A92,'ADR Raw Data'!$B$6:$BE$43,'ADR Raw Data'!K$1,FALSE)</f>
        <v>148.02798606934999</v>
      </c>
      <c r="R92" s="161">
        <f>VLOOKUP($A92,'ADR Raw Data'!$B$6:$BE$43,'ADR Raw Data'!L$1,FALSE)</f>
        <v>141.135702032756</v>
      </c>
      <c r="S92" s="160">
        <f>VLOOKUP($A92,'ADR Raw Data'!$B$6:$BE$43,'ADR Raw Data'!N$1,FALSE)</f>
        <v>234.58010894190599</v>
      </c>
      <c r="T92" s="160">
        <f>VLOOKUP($A92,'ADR Raw Data'!$B$6:$BE$43,'ADR Raw Data'!O$1,FALSE)</f>
        <v>267.14783342069597</v>
      </c>
      <c r="U92" s="161">
        <f>VLOOKUP($A92,'ADR Raw Data'!$B$6:$BE$43,'ADR Raw Data'!P$1,FALSE)</f>
        <v>251.97976769501699</v>
      </c>
      <c r="V92" s="162">
        <f>VLOOKUP($A92,'ADR Raw Data'!$B$6:$BE$43,'ADR Raw Data'!R$1,FALSE)</f>
        <v>179.83402524245801</v>
      </c>
      <c r="X92" s="159">
        <f>VLOOKUP($A92,'RevPAR Raw Data'!$B$6:$BE$43,'RevPAR Raw Data'!G$1,FALSE)</f>
        <v>73.8308810351608</v>
      </c>
      <c r="Y92" s="160">
        <f>VLOOKUP($A92,'RevPAR Raw Data'!$B$6:$BE$43,'RevPAR Raw Data'!H$1,FALSE)</f>
        <v>95.032558514906</v>
      </c>
      <c r="Z92" s="160">
        <f>VLOOKUP($A92,'RevPAR Raw Data'!$B$6:$BE$43,'RevPAR Raw Data'!I$1,FALSE)</f>
        <v>98.120578990010202</v>
      </c>
      <c r="AA92" s="160">
        <f>VLOOKUP($A92,'RevPAR Raw Data'!$B$6:$BE$43,'RevPAR Raw Data'!J$1,FALSE)</f>
        <v>95.188571454416703</v>
      </c>
      <c r="AB92" s="160">
        <f>VLOOKUP($A92,'RevPAR Raw Data'!$B$6:$BE$43,'RevPAR Raw Data'!K$1,FALSE)</f>
        <v>96.038293801620298</v>
      </c>
      <c r="AC92" s="161">
        <f>VLOOKUP($A92,'RevPAR Raw Data'!$B$6:$BE$43,'RevPAR Raw Data'!L$1,FALSE)</f>
        <v>91.642176759222806</v>
      </c>
      <c r="AD92" s="160">
        <f>VLOOKUP($A92,'RevPAR Raw Data'!$B$6:$BE$43,'RevPAR Raw Data'!N$1,FALSE)</f>
        <v>190.25843650593799</v>
      </c>
      <c r="AE92" s="160">
        <f>VLOOKUP($A92,'RevPAR Raw Data'!$B$6:$BE$43,'RevPAR Raw Data'!O$1,FALSE)</f>
        <v>248.55066260520701</v>
      </c>
      <c r="AF92" s="161">
        <f>VLOOKUP($A92,'RevPAR Raw Data'!$B$6:$BE$43,'RevPAR Raw Data'!P$1,FALSE)</f>
        <v>219.404549555573</v>
      </c>
      <c r="AG92" s="162">
        <f>VLOOKUP($A92,'RevPAR Raw Data'!$B$6:$BE$43,'RevPAR Raw Data'!R$1,FALSE)</f>
        <v>128.14571184389399</v>
      </c>
    </row>
    <row r="93" spans="1:33" x14ac:dyDescent="0.2">
      <c r="A93" s="139" t="s">
        <v>14</v>
      </c>
      <c r="B93" s="127">
        <f>(VLOOKUP($A92,'Occupancy Raw Data'!$B$8:$BE$51,'Occupancy Raw Data'!T$3,FALSE))/100</f>
        <v>4.0993127479843204E-2</v>
      </c>
      <c r="C93" s="128">
        <f>(VLOOKUP($A92,'Occupancy Raw Data'!$B$8:$BE$51,'Occupancy Raw Data'!U$3,FALSE))/100</f>
        <v>6.6632811182464793E-2</v>
      </c>
      <c r="D93" s="128">
        <f>(VLOOKUP($A92,'Occupancy Raw Data'!$B$8:$BE$51,'Occupancy Raw Data'!V$3,FALSE))/100</f>
        <v>2.6020870323425802E-2</v>
      </c>
      <c r="E93" s="128">
        <f>(VLOOKUP($A92,'Occupancy Raw Data'!$B$8:$BE$51,'Occupancy Raw Data'!W$3,FALSE))/100</f>
        <v>3.1170854372157401E-4</v>
      </c>
      <c r="F93" s="128">
        <f>(VLOOKUP($A92,'Occupancy Raw Data'!$B$8:$BE$51,'Occupancy Raw Data'!X$3,FALSE))/100</f>
        <v>6.6530242693293691E-3</v>
      </c>
      <c r="G93" s="128">
        <f>(VLOOKUP($A92,'Occupancy Raw Data'!$B$8:$BE$51,'Occupancy Raw Data'!Y$3,FALSE))/100</f>
        <v>2.7511785867335201E-2</v>
      </c>
      <c r="H93" s="129">
        <f>(VLOOKUP($A92,'Occupancy Raw Data'!$B$8:$BE$51,'Occupancy Raw Data'!AA$3,FALSE))/100</f>
        <v>-2.4485189695E-3</v>
      </c>
      <c r="I93" s="129">
        <f>(VLOOKUP($A92,'Occupancy Raw Data'!$B$8:$BE$51,'Occupancy Raw Data'!AB$3,FALSE))/100</f>
        <v>-4.3317597567038603E-3</v>
      </c>
      <c r="J93" s="128">
        <f>(VLOOKUP($A92,'Occupancy Raw Data'!$B$8:$BE$51,'Occupancy Raw Data'!AC$3,FALSE))/100</f>
        <v>-3.4555461422867998E-3</v>
      </c>
      <c r="K93" s="130">
        <f>(VLOOKUP($A92,'Occupancy Raw Data'!$B$8:$BE$51,'Occupancy Raw Data'!AE$3,FALSE))/100</f>
        <v>1.6484024193648E-2</v>
      </c>
      <c r="M93" s="127">
        <f>(VLOOKUP($A92,'ADR Raw Data'!$B$6:$BE$49,'ADR Raw Data'!T$1,FALSE))/100</f>
        <v>1.77615107570748E-2</v>
      </c>
      <c r="N93" s="128">
        <f>(VLOOKUP($A92,'ADR Raw Data'!$B$6:$BE$49,'ADR Raw Data'!U$1,FALSE))/100</f>
        <v>5.81442744289659E-2</v>
      </c>
      <c r="O93" s="128">
        <f>(VLOOKUP($A92,'ADR Raw Data'!$B$6:$BE$49,'ADR Raw Data'!V$1,FALSE))/100</f>
        <v>4.9495964439488498E-2</v>
      </c>
      <c r="P93" s="128">
        <f>(VLOOKUP($A92,'ADR Raw Data'!$B$6:$BE$49,'ADR Raw Data'!W$1,FALSE))/100</f>
        <v>4.8325805656011196E-2</v>
      </c>
      <c r="Q93" s="128">
        <f>(VLOOKUP($A92,'ADR Raw Data'!$B$6:$BE$49,'ADR Raw Data'!X$1,FALSE))/100</f>
        <v>2.9386680850528601E-2</v>
      </c>
      <c r="R93" s="128">
        <f>(VLOOKUP($A92,'ADR Raw Data'!$B$6:$BE$49,'ADR Raw Data'!Y$1,FALSE))/100</f>
        <v>4.0802119706879997E-2</v>
      </c>
      <c r="S93" s="129">
        <f>(VLOOKUP($A92,'ADR Raw Data'!$B$6:$BE$49,'ADR Raw Data'!AA$1,FALSE))/100</f>
        <v>5.2784322266523701E-3</v>
      </c>
      <c r="T93" s="129">
        <f>(VLOOKUP($A92,'ADR Raw Data'!$B$6:$BE$49,'ADR Raw Data'!AB$1,FALSE))/100</f>
        <v>3.14296678957521E-3</v>
      </c>
      <c r="U93" s="128">
        <f>(VLOOKUP($A92,'ADR Raw Data'!$B$6:$BE$49,'ADR Raw Data'!AC$1,FALSE))/100</f>
        <v>4.0057434110644602E-3</v>
      </c>
      <c r="V93" s="130">
        <f>(VLOOKUP($A92,'ADR Raw Data'!$B$6:$BE$49,'ADR Raw Data'!AE$1,FALSE))/100</f>
        <v>1.78069938231377E-2</v>
      </c>
      <c r="X93" s="127">
        <f>(VLOOKUP($A92,'RevPAR Raw Data'!$B$6:$BE$43,'RevPAR Raw Data'!T$1,FALSE))/100</f>
        <v>5.9482738111617396E-2</v>
      </c>
      <c r="Y93" s="128">
        <f>(VLOOKUP($A92,'RevPAR Raw Data'!$B$6:$BE$43,'RevPAR Raw Data'!U$1,FALSE))/100</f>
        <v>0.12865140207079701</v>
      </c>
      <c r="Z93" s="128">
        <f>(VLOOKUP($A92,'RevPAR Raw Data'!$B$6:$BE$43,'RevPAR Raw Data'!V$1,FALSE))/100</f>
        <v>7.6804762835127299E-2</v>
      </c>
      <c r="AA93" s="128">
        <f>(VLOOKUP($A92,'RevPAR Raw Data'!$B$6:$BE$43,'RevPAR Raw Data'!W$1,FALSE))/100</f>
        <v>4.8652577766237999E-2</v>
      </c>
      <c r="AB93" s="128">
        <f>(VLOOKUP($A92,'RevPAR Raw Data'!$B$6:$BE$43,'RevPAR Raw Data'!X$1,FALSE))/100</f>
        <v>3.6235215420751601E-2</v>
      </c>
      <c r="AC93" s="128">
        <f>(VLOOKUP($A92,'RevPAR Raw Data'!$B$6:$BE$43,'RevPAR Raw Data'!Y$1,FALSE))/100</f>
        <v>6.9436444754524193E-2</v>
      </c>
      <c r="AD93" s="129">
        <f>(VLOOKUP($A92,'RevPAR Raw Data'!$B$6:$BE$43,'RevPAR Raw Data'!AA$1,FALSE))/100</f>
        <v>2.8169889157161898E-3</v>
      </c>
      <c r="AE93" s="129">
        <f>(VLOOKUP($A92,'RevPAR Raw Data'!$B$6:$BE$43,'RevPAR Raw Data'!AB$1,FALSE))/100</f>
        <v>-1.20240754418439E-3</v>
      </c>
      <c r="AF93" s="128">
        <f>(VLOOKUP($A92,'RevPAR Raw Data'!$B$6:$BE$43,'RevPAR Raw Data'!AC$1,FALSE))/100</f>
        <v>5.3635523758655999E-4</v>
      </c>
      <c r="AG93" s="130">
        <f>(VLOOKUP($A92,'RevPAR Raw Data'!$B$6:$BE$43,'RevPAR Raw Data'!AE$1,FALSE))/100</f>
        <v>3.4584548933782502E-2</v>
      </c>
    </row>
    <row r="94" spans="1:33" x14ac:dyDescent="0.2">
      <c r="A94" s="177"/>
      <c r="B94" s="155"/>
      <c r="C94" s="156"/>
      <c r="D94" s="156"/>
      <c r="E94" s="156"/>
      <c r="F94" s="156"/>
      <c r="G94" s="157"/>
      <c r="H94" s="137"/>
      <c r="I94" s="137"/>
      <c r="J94" s="157"/>
      <c r="K94" s="158"/>
      <c r="M94" s="159"/>
      <c r="N94" s="160"/>
      <c r="O94" s="160"/>
      <c r="P94" s="160"/>
      <c r="Q94" s="160"/>
      <c r="R94" s="161"/>
      <c r="S94" s="160"/>
      <c r="T94" s="160"/>
      <c r="U94" s="161"/>
      <c r="V94" s="162"/>
      <c r="X94" s="159"/>
      <c r="Y94" s="160"/>
      <c r="Z94" s="160"/>
      <c r="AA94" s="160"/>
      <c r="AB94" s="160"/>
      <c r="AC94" s="161"/>
      <c r="AD94" s="160"/>
      <c r="AE94" s="160"/>
      <c r="AF94" s="161"/>
      <c r="AG94" s="162"/>
    </row>
    <row r="95" spans="1:33" x14ac:dyDescent="0.2">
      <c r="A95" s="154" t="s">
        <v>46</v>
      </c>
      <c r="B95" s="155">
        <f>(VLOOKUP($A95,'Occupancy Raw Data'!$B$8:$BE$45,'Occupancy Raw Data'!G$3,FALSE))/100</f>
        <v>0.42708604107096398</v>
      </c>
      <c r="C95" s="156">
        <f>(VLOOKUP($A95,'Occupancy Raw Data'!$B$8:$BE$45,'Occupancy Raw Data'!H$3,FALSE))/100</f>
        <v>0.51065765531582996</v>
      </c>
      <c r="D95" s="156">
        <f>(VLOOKUP($A95,'Occupancy Raw Data'!$B$8:$BE$45,'Occupancy Raw Data'!I$3,FALSE))/100</f>
        <v>0.49987002859370899</v>
      </c>
      <c r="E95" s="156">
        <f>(VLOOKUP($A95,'Occupancy Raw Data'!$B$8:$BE$45,'Occupancy Raw Data'!J$3,FALSE))/100</f>
        <v>0.51039771250324895</v>
      </c>
      <c r="F95" s="156">
        <f>(VLOOKUP($A95,'Occupancy Raw Data'!$B$8:$BE$45,'Occupancy Raw Data'!K$3,FALSE))/100</f>
        <v>0.465947491551858</v>
      </c>
      <c r="G95" s="157">
        <f>(VLOOKUP($A95,'Occupancy Raw Data'!$B$8:$BE$45,'Occupancy Raw Data'!L$3,FALSE))/100</f>
        <v>0.48279178580712201</v>
      </c>
      <c r="H95" s="137">
        <f>(VLOOKUP($A95,'Occupancy Raw Data'!$B$8:$BE$45,'Occupancy Raw Data'!N$3,FALSE))/100</f>
        <v>0.69105796724720503</v>
      </c>
      <c r="I95" s="137">
        <f>(VLOOKUP($A95,'Occupancy Raw Data'!$B$8:$BE$45,'Occupancy Raw Data'!O$3,FALSE))/100</f>
        <v>0.84949311151546592</v>
      </c>
      <c r="J95" s="157">
        <f>(VLOOKUP($A95,'Occupancy Raw Data'!$B$8:$BE$45,'Occupancy Raw Data'!P$3,FALSE))/100</f>
        <v>0.77027553938133597</v>
      </c>
      <c r="K95" s="158">
        <f>(VLOOKUP($A95,'Occupancy Raw Data'!$B$8:$BE$45,'Occupancy Raw Data'!R$3,FALSE))/100</f>
        <v>0.56493000111404001</v>
      </c>
      <c r="M95" s="159">
        <f>VLOOKUP($A95,'ADR Raw Data'!$B$6:$BE$43,'ADR Raw Data'!G$1,FALSE)</f>
        <v>122.600739500912</v>
      </c>
      <c r="N95" s="160">
        <f>VLOOKUP($A95,'ADR Raw Data'!$B$6:$BE$43,'ADR Raw Data'!H$1,FALSE)</f>
        <v>128.24753881394699</v>
      </c>
      <c r="O95" s="160">
        <f>VLOOKUP($A95,'ADR Raw Data'!$B$6:$BE$43,'ADR Raw Data'!I$1,FALSE)</f>
        <v>128.49673686947401</v>
      </c>
      <c r="P95" s="160">
        <f>VLOOKUP($A95,'ADR Raw Data'!$B$6:$BE$43,'ADR Raw Data'!J$1,FALSE)</f>
        <v>126.433414820473</v>
      </c>
      <c r="Q95" s="160">
        <f>VLOOKUP($A95,'ADR Raw Data'!$B$6:$BE$43,'ADR Raw Data'!K$1,FALSE)</f>
        <v>120.84089260808901</v>
      </c>
      <c r="R95" s="161">
        <f>VLOOKUP($A95,'ADR Raw Data'!$B$6:$BE$43,'ADR Raw Data'!L$1,FALSE)</f>
        <v>125.486872341571</v>
      </c>
      <c r="S95" s="160">
        <f>VLOOKUP($A95,'ADR Raw Data'!$B$6:$BE$43,'ADR Raw Data'!N$1,FALSE)</f>
        <v>171.53809479029499</v>
      </c>
      <c r="T95" s="160">
        <f>VLOOKUP($A95,'ADR Raw Data'!$B$6:$BE$43,'ADR Raw Data'!O$1,FALSE)</f>
        <v>195.13708690330401</v>
      </c>
      <c r="U95" s="161">
        <f>VLOOKUP($A95,'ADR Raw Data'!$B$6:$BE$43,'ADR Raw Data'!P$1,FALSE)</f>
        <v>184.551088332067</v>
      </c>
      <c r="V95" s="162">
        <f>VLOOKUP($A95,'ADR Raw Data'!$B$6:$BE$43,'ADR Raw Data'!R$1,FALSE)</f>
        <v>148.496408663642</v>
      </c>
      <c r="X95" s="159">
        <f>VLOOKUP($A95,'RevPAR Raw Data'!$B$6:$BE$43,'RevPAR Raw Data'!G$1,FALSE)</f>
        <v>52.361064465817499</v>
      </c>
      <c r="Y95" s="160">
        <f>VLOOKUP($A95,'RevPAR Raw Data'!$B$6:$BE$43,'RevPAR Raw Data'!H$1,FALSE)</f>
        <v>65.490587470756395</v>
      </c>
      <c r="Z95" s="160">
        <f>VLOOKUP($A95,'RevPAR Raw Data'!$B$6:$BE$43,'RevPAR Raw Data'!I$1,FALSE)</f>
        <v>64.231667533142698</v>
      </c>
      <c r="AA95" s="160">
        <f>VLOOKUP($A95,'RevPAR Raw Data'!$B$6:$BE$43,'RevPAR Raw Data'!J$1,FALSE)</f>
        <v>64.531325708344099</v>
      </c>
      <c r="AB95" s="160">
        <f>VLOOKUP($A95,'RevPAR Raw Data'!$B$6:$BE$43,'RevPAR Raw Data'!K$1,FALSE)</f>
        <v>56.305510787626702</v>
      </c>
      <c r="AC95" s="161">
        <f>VLOOKUP($A95,'RevPAR Raw Data'!$B$6:$BE$43,'RevPAR Raw Data'!L$1,FALSE)</f>
        <v>60.584031193137498</v>
      </c>
      <c r="AD95" s="160">
        <f>VLOOKUP($A95,'RevPAR Raw Data'!$B$6:$BE$43,'RevPAR Raw Data'!N$1,FALSE)</f>
        <v>118.542767091239</v>
      </c>
      <c r="AE95" s="160">
        <f>VLOOKUP($A95,'RevPAR Raw Data'!$B$6:$BE$43,'RevPAR Raw Data'!O$1,FALSE)</f>
        <v>165.76761112555201</v>
      </c>
      <c r="AF95" s="161">
        <f>VLOOKUP($A95,'RevPAR Raw Data'!$B$6:$BE$43,'RevPAR Raw Data'!P$1,FALSE)</f>
        <v>142.155189108396</v>
      </c>
      <c r="AG95" s="162">
        <f>VLOOKUP($A95,'RevPAR Raw Data'!$B$6:$BE$43,'RevPAR Raw Data'!R$1,FALSE)</f>
        <v>83.890076311782806</v>
      </c>
    </row>
    <row r="96" spans="1:33" x14ac:dyDescent="0.2">
      <c r="A96" s="139" t="s">
        <v>14</v>
      </c>
      <c r="B96" s="127">
        <f>(VLOOKUP($A95,'Occupancy Raw Data'!$B$8:$BE$51,'Occupancy Raw Data'!T$3,FALSE))/100</f>
        <v>2.8735554327649301E-4</v>
      </c>
      <c r="C96" s="128">
        <f>(VLOOKUP($A95,'Occupancy Raw Data'!$B$8:$BE$51,'Occupancy Raw Data'!U$3,FALSE))/100</f>
        <v>3.0487186110128101E-2</v>
      </c>
      <c r="D96" s="128">
        <f>(VLOOKUP($A95,'Occupancy Raw Data'!$B$8:$BE$51,'Occupancy Raw Data'!V$3,FALSE))/100</f>
        <v>3.7773646319548798E-2</v>
      </c>
      <c r="E96" s="128">
        <f>(VLOOKUP($A95,'Occupancy Raw Data'!$B$8:$BE$51,'Occupancy Raw Data'!W$3,FALSE))/100</f>
        <v>0.113489012999664</v>
      </c>
      <c r="F96" s="128">
        <f>(VLOOKUP($A95,'Occupancy Raw Data'!$B$8:$BE$51,'Occupancy Raw Data'!X$3,FALSE))/100</f>
        <v>-3.7621293469532399E-2</v>
      </c>
      <c r="G96" s="128">
        <f>(VLOOKUP($A95,'Occupancy Raw Data'!$B$8:$BE$51,'Occupancy Raw Data'!Y$3,FALSE))/100</f>
        <v>2.8648905004856701E-2</v>
      </c>
      <c r="H96" s="129">
        <f>(VLOOKUP($A95,'Occupancy Raw Data'!$B$8:$BE$51,'Occupancy Raw Data'!AA$3,FALSE))/100</f>
        <v>-7.5523924046813004E-2</v>
      </c>
      <c r="I96" s="129">
        <f>(VLOOKUP($A95,'Occupancy Raw Data'!$B$8:$BE$51,'Occupancy Raw Data'!AB$3,FALSE))/100</f>
        <v>-2.5945164043499197E-2</v>
      </c>
      <c r="J96" s="128">
        <f>(VLOOKUP($A95,'Occupancy Raw Data'!$B$8:$BE$51,'Occupancy Raw Data'!AC$3,FALSE))/100</f>
        <v>-4.8827360453627303E-2</v>
      </c>
      <c r="K96" s="130">
        <f>(VLOOKUP($A95,'Occupancy Raw Data'!$B$8:$BE$51,'Occupancy Raw Data'!AE$3,FALSE))/100</f>
        <v>-2.98793982183636E-3</v>
      </c>
      <c r="M96" s="127">
        <f>(VLOOKUP($A95,'ADR Raw Data'!$B$6:$BE$49,'ADR Raw Data'!T$1,FALSE))/100</f>
        <v>1.8857410476160602E-2</v>
      </c>
      <c r="N96" s="128">
        <f>(VLOOKUP($A95,'ADR Raw Data'!$B$6:$BE$49,'ADR Raw Data'!U$1,FALSE))/100</f>
        <v>0.10416584485319999</v>
      </c>
      <c r="O96" s="128">
        <f>(VLOOKUP($A95,'ADR Raw Data'!$B$6:$BE$49,'ADR Raw Data'!V$1,FALSE))/100</f>
        <v>8.7361565133243987E-2</v>
      </c>
      <c r="P96" s="128">
        <f>(VLOOKUP($A95,'ADR Raw Data'!$B$6:$BE$49,'ADR Raw Data'!W$1,FALSE))/100</f>
        <v>9.6028136428611008E-2</v>
      </c>
      <c r="Q96" s="128">
        <f>(VLOOKUP($A95,'ADR Raw Data'!$B$6:$BE$49,'ADR Raw Data'!X$1,FALSE))/100</f>
        <v>1.2776463019835699E-2</v>
      </c>
      <c r="R96" s="128">
        <f>(VLOOKUP($A95,'ADR Raw Data'!$B$6:$BE$49,'ADR Raw Data'!Y$1,FALSE))/100</f>
        <v>6.5036965882778797E-2</v>
      </c>
      <c r="S96" s="129">
        <f>(VLOOKUP($A95,'ADR Raw Data'!$B$6:$BE$49,'ADR Raw Data'!AA$1,FALSE))/100</f>
        <v>1.0065703382937701E-2</v>
      </c>
      <c r="T96" s="129">
        <f>(VLOOKUP($A95,'ADR Raw Data'!$B$6:$BE$49,'ADR Raw Data'!AB$1,FALSE))/100</f>
        <v>-2.9411756115764298E-2</v>
      </c>
      <c r="U96" s="128">
        <f>(VLOOKUP($A95,'ADR Raw Data'!$B$6:$BE$49,'ADR Raw Data'!AC$1,FALSE))/100</f>
        <v>-1.1194941547194E-2</v>
      </c>
      <c r="V96" s="130">
        <f>(VLOOKUP($A95,'ADR Raw Data'!$B$6:$BE$49,'ADR Raw Data'!AE$1,FALSE))/100</f>
        <v>1.7623680525374899E-2</v>
      </c>
      <c r="X96" s="127">
        <f>(VLOOKUP($A95,'RevPAR Raw Data'!$B$6:$BE$43,'RevPAR Raw Data'!T$1,FALSE))/100</f>
        <v>1.9150184800869302E-2</v>
      </c>
      <c r="Y96" s="128">
        <f>(VLOOKUP($A95,'RevPAR Raw Data'!$B$6:$BE$43,'RevPAR Raw Data'!U$1,FALSE))/100</f>
        <v>0.13782875446168599</v>
      </c>
      <c r="Z96" s="128">
        <f>(VLOOKUP($A95,'RevPAR Raw Data'!$B$6:$BE$43,'RevPAR Raw Data'!V$1,FALSE))/100</f>
        <v>0.128435176316058</v>
      </c>
      <c r="AA96" s="128">
        <f>(VLOOKUP($A95,'RevPAR Raw Data'!$B$6:$BE$43,'RevPAR Raw Data'!W$1,FALSE))/100</f>
        <v>0.22041528785175502</v>
      </c>
      <c r="AB96" s="128">
        <f>(VLOOKUP($A95,'RevPAR Raw Data'!$B$6:$BE$43,'RevPAR Raw Data'!X$1,FALSE))/100</f>
        <v>-2.5325497514468501E-2</v>
      </c>
      <c r="AC96" s="128">
        <f>(VLOOKUP($A95,'RevPAR Raw Data'!$B$6:$BE$43,'RevPAR Raw Data'!Y$1,FALSE))/100</f>
        <v>9.554910874501539E-2</v>
      </c>
      <c r="AD96" s="129">
        <f>(VLOOKUP($A95,'RevPAR Raw Data'!$B$6:$BE$43,'RevPAR Raw Data'!AA$1,FALSE))/100</f>
        <v>-6.6218422081645897E-2</v>
      </c>
      <c r="AE96" s="129">
        <f>(VLOOKUP($A95,'RevPAR Raw Data'!$B$6:$BE$43,'RevPAR Raw Data'!AB$1,FALSE))/100</f>
        <v>-5.4593827322032606E-2</v>
      </c>
      <c r="AF96" s="128">
        <f>(VLOOKUP($A95,'RevPAR Raw Data'!$B$6:$BE$43,'RevPAR Raw Data'!AC$1,FALSE))/100</f>
        <v>-5.9475682554639198E-2</v>
      </c>
      <c r="AG96" s="130">
        <f>(VLOOKUP($A95,'RevPAR Raw Data'!$B$6:$BE$43,'RevPAR Raw Data'!AE$1,FALSE))/100</f>
        <v>1.45830822066895E-2</v>
      </c>
    </row>
    <row r="97" spans="1:33" x14ac:dyDescent="0.2">
      <c r="A97" s="167"/>
      <c r="B97" s="168"/>
      <c r="C97" s="169"/>
      <c r="D97" s="169"/>
      <c r="E97" s="169"/>
      <c r="F97" s="169"/>
      <c r="G97" s="170"/>
      <c r="H97" s="169"/>
      <c r="I97" s="169"/>
      <c r="J97" s="170"/>
      <c r="K97" s="171"/>
      <c r="M97" s="168"/>
      <c r="N97" s="169"/>
      <c r="O97" s="169"/>
      <c r="P97" s="169"/>
      <c r="Q97" s="169"/>
      <c r="R97" s="170"/>
      <c r="S97" s="169"/>
      <c r="T97" s="169"/>
      <c r="U97" s="170"/>
      <c r="V97" s="171"/>
      <c r="X97" s="168"/>
      <c r="Y97" s="169"/>
      <c r="Z97" s="169"/>
      <c r="AA97" s="169"/>
      <c r="AB97" s="169"/>
      <c r="AC97" s="170"/>
      <c r="AD97" s="169"/>
      <c r="AE97" s="169"/>
      <c r="AF97" s="170"/>
      <c r="AG97" s="171"/>
    </row>
    <row r="98" spans="1:33" x14ac:dyDescent="0.2">
      <c r="A98" s="172" t="s">
        <v>47</v>
      </c>
      <c r="B98" s="155">
        <f>(VLOOKUP($A98,'Occupancy Raw Data'!$B$8:$BE$45,'Occupancy Raw Data'!G$3,FALSE))/100</f>
        <v>0.50700161059412996</v>
      </c>
      <c r="C98" s="156">
        <f>(VLOOKUP($A98,'Occupancy Raw Data'!$B$8:$BE$45,'Occupancy Raw Data'!H$3,FALSE))/100</f>
        <v>0.60162401574803104</v>
      </c>
      <c r="D98" s="156">
        <f>(VLOOKUP($A98,'Occupancy Raw Data'!$B$8:$BE$45,'Occupancy Raw Data'!I$3,FALSE))/100</f>
        <v>0.62106299212598404</v>
      </c>
      <c r="E98" s="156">
        <f>(VLOOKUP($A98,'Occupancy Raw Data'!$B$8:$BE$45,'Occupancy Raw Data'!J$3,FALSE))/100</f>
        <v>0.61799838940586904</v>
      </c>
      <c r="F98" s="156">
        <f>(VLOOKUP($A98,'Occupancy Raw Data'!$B$8:$BE$45,'Occupancy Raw Data'!K$3,FALSE))/100</f>
        <v>0.60820060844667101</v>
      </c>
      <c r="G98" s="157">
        <f>(VLOOKUP($A98,'Occupancy Raw Data'!$B$8:$BE$45,'Occupancy Raw Data'!L$3,FALSE))/100</f>
        <v>0.59117752326413697</v>
      </c>
      <c r="H98" s="137">
        <f>(VLOOKUP($A98,'Occupancy Raw Data'!$B$8:$BE$45,'Occupancy Raw Data'!N$3,FALSE))/100</f>
        <v>0.67159538296349297</v>
      </c>
      <c r="I98" s="137">
        <f>(VLOOKUP($A98,'Occupancy Raw Data'!$B$8:$BE$45,'Occupancy Raw Data'!O$3,FALSE))/100</f>
        <v>0.73698103078024302</v>
      </c>
      <c r="J98" s="157">
        <f>(VLOOKUP($A98,'Occupancy Raw Data'!$B$8:$BE$45,'Occupancy Raw Data'!P$3,FALSE))/100</f>
        <v>0.70428820687186799</v>
      </c>
      <c r="K98" s="158">
        <f>(VLOOKUP($A98,'Occupancy Raw Data'!$B$8:$BE$45,'Occupancy Raw Data'!R$3,FALSE))/100</f>
        <v>0.623494861437774</v>
      </c>
      <c r="M98" s="159">
        <f>VLOOKUP($A98,'ADR Raw Data'!$B$6:$BE$43,'ADR Raw Data'!G$1,FALSE)</f>
        <v>129.667029781601</v>
      </c>
      <c r="N98" s="160">
        <f>VLOOKUP($A98,'ADR Raw Data'!$B$6:$BE$43,'ADR Raw Data'!H$1,FALSE)</f>
        <v>112.17259416248299</v>
      </c>
      <c r="O98" s="160">
        <f>VLOOKUP($A98,'ADR Raw Data'!$B$6:$BE$43,'ADR Raw Data'!I$1,FALSE)</f>
        <v>114.516643134994</v>
      </c>
      <c r="P98" s="160">
        <f>VLOOKUP($A98,'ADR Raw Data'!$B$6:$BE$43,'ADR Raw Data'!J$1,FALSE)</f>
        <v>113.385971332392</v>
      </c>
      <c r="Q98" s="160">
        <f>VLOOKUP($A98,'ADR Raw Data'!$B$6:$BE$43,'ADR Raw Data'!K$1,FALSE)</f>
        <v>113.14305196954599</v>
      </c>
      <c r="R98" s="161">
        <f>VLOOKUP($A98,'ADR Raw Data'!$B$6:$BE$43,'ADR Raw Data'!L$1,FALSE)</f>
        <v>116.11916073861001</v>
      </c>
      <c r="S98" s="160">
        <f>VLOOKUP($A98,'ADR Raw Data'!$B$6:$BE$43,'ADR Raw Data'!N$1,FALSE)</f>
        <v>142.82104320021301</v>
      </c>
      <c r="T98" s="160">
        <f>VLOOKUP($A98,'ADR Raw Data'!$B$6:$BE$43,'ADR Raw Data'!O$1,FALSE)</f>
        <v>151.33428306926399</v>
      </c>
      <c r="U98" s="161">
        <f>VLOOKUP($A98,'ADR Raw Data'!$B$6:$BE$43,'ADR Raw Data'!P$1,FALSE)</f>
        <v>147.27525401387899</v>
      </c>
      <c r="V98" s="162">
        <f>VLOOKUP($A98,'ADR Raw Data'!$B$6:$BE$43,'ADR Raw Data'!R$1,FALSE)</f>
        <v>126.17440184717201</v>
      </c>
      <c r="X98" s="159">
        <f>VLOOKUP($A98,'RevPAR Raw Data'!$B$6:$BE$43,'RevPAR Raw Data'!G$1,FALSE)</f>
        <v>65.741392940229005</v>
      </c>
      <c r="Y98" s="160">
        <f>VLOOKUP($A98,'RevPAR Raw Data'!$B$6:$BE$43,'RevPAR Raw Data'!H$1,FALSE)</f>
        <v>67.485726556907593</v>
      </c>
      <c r="Z98" s="160">
        <f>VLOOKUP($A98,'RevPAR Raw Data'!$B$6:$BE$43,'RevPAR Raw Data'!I$1,FALSE)</f>
        <v>71.122049033643506</v>
      </c>
      <c r="AA98" s="160">
        <f>VLOOKUP($A98,'RevPAR Raw Data'!$B$6:$BE$43,'RevPAR Raw Data'!J$1,FALSE)</f>
        <v>70.0723476646385</v>
      </c>
      <c r="AB98" s="160">
        <f>VLOOKUP($A98,'RevPAR Raw Data'!$B$6:$BE$43,'RevPAR Raw Data'!K$1,FALSE)</f>
        <v>68.813673049391497</v>
      </c>
      <c r="AC98" s="161">
        <f>VLOOKUP($A98,'RevPAR Raw Data'!$B$6:$BE$43,'RevPAR Raw Data'!L$1,FALSE)</f>
        <v>68.647037848962</v>
      </c>
      <c r="AD98" s="160">
        <f>VLOOKUP($A98,'RevPAR Raw Data'!$B$6:$BE$43,'RevPAR Raw Data'!N$1,FALSE)</f>
        <v>95.917953203292697</v>
      </c>
      <c r="AE98" s="160">
        <f>VLOOKUP($A98,'RevPAR Raw Data'!$B$6:$BE$43,'RevPAR Raw Data'!O$1,FALSE)</f>
        <v>111.530495928775</v>
      </c>
      <c r="AF98" s="161">
        <f>VLOOKUP($A98,'RevPAR Raw Data'!$B$6:$BE$43,'RevPAR Raw Data'!P$1,FALSE)</f>
        <v>103.724224566034</v>
      </c>
      <c r="AG98" s="162">
        <f>VLOOKUP($A98,'RevPAR Raw Data'!$B$6:$BE$43,'RevPAR Raw Data'!R$1,FALSE)</f>
        <v>78.669091196696996</v>
      </c>
    </row>
    <row r="99" spans="1:33" x14ac:dyDescent="0.2">
      <c r="A99" s="139" t="s">
        <v>14</v>
      </c>
      <c r="B99" s="127">
        <f>(VLOOKUP($A98,'Occupancy Raw Data'!$B$8:$BE$51,'Occupancy Raw Data'!T$3,FALSE))/100</f>
        <v>6.5336590475224596E-2</v>
      </c>
      <c r="C99" s="128">
        <f>(VLOOKUP($A98,'Occupancy Raw Data'!$B$8:$BE$51,'Occupancy Raw Data'!U$3,FALSE))/100</f>
        <v>3.9453871131314502E-2</v>
      </c>
      <c r="D99" s="128">
        <f>(VLOOKUP($A98,'Occupancy Raw Data'!$B$8:$BE$51,'Occupancy Raw Data'!V$3,FALSE))/100</f>
        <v>1.6682236754303998E-5</v>
      </c>
      <c r="E99" s="128">
        <f>(VLOOKUP($A98,'Occupancy Raw Data'!$B$8:$BE$51,'Occupancy Raw Data'!W$3,FALSE))/100</f>
        <v>-2.8031219716318598E-2</v>
      </c>
      <c r="F99" s="128">
        <f>(VLOOKUP($A98,'Occupancy Raw Data'!$B$8:$BE$51,'Occupancy Raw Data'!X$3,FALSE))/100</f>
        <v>2.1819675280301699E-2</v>
      </c>
      <c r="G99" s="128">
        <f>(VLOOKUP($A98,'Occupancy Raw Data'!$B$8:$BE$51,'Occupancy Raw Data'!Y$3,FALSE))/100</f>
        <v>1.6893071367708699E-2</v>
      </c>
      <c r="H99" s="129">
        <f>(VLOOKUP($A98,'Occupancy Raw Data'!$B$8:$BE$51,'Occupancy Raw Data'!AA$3,FALSE))/100</f>
        <v>2.5457219890913398E-2</v>
      </c>
      <c r="I99" s="129">
        <f>(VLOOKUP($A98,'Occupancy Raw Data'!$B$8:$BE$51,'Occupancy Raw Data'!AB$3,FALSE))/100</f>
        <v>1.2470355818522899E-2</v>
      </c>
      <c r="J99" s="128">
        <f>(VLOOKUP($A98,'Occupancy Raw Data'!$B$8:$BE$51,'Occupancy Raw Data'!AC$3,FALSE))/100</f>
        <v>1.8621086339494799E-2</v>
      </c>
      <c r="K99" s="130">
        <f>(VLOOKUP($A98,'Occupancy Raw Data'!$B$8:$BE$51,'Occupancy Raw Data'!AE$3,FALSE))/100</f>
        <v>1.7450125579047598E-2</v>
      </c>
      <c r="M99" s="127">
        <f>(VLOOKUP($A98,'ADR Raw Data'!$B$6:$BE$49,'ADR Raw Data'!T$1,FALSE))/100</f>
        <v>4.3791841512506202E-2</v>
      </c>
      <c r="N99" s="128">
        <f>(VLOOKUP($A98,'ADR Raw Data'!$B$6:$BE$49,'ADR Raw Data'!U$1,FALSE))/100</f>
        <v>2.2297586132668301E-2</v>
      </c>
      <c r="O99" s="128">
        <f>(VLOOKUP($A98,'ADR Raw Data'!$B$6:$BE$49,'ADR Raw Data'!V$1,FALSE))/100</f>
        <v>1.7659624438164202E-2</v>
      </c>
      <c r="P99" s="128">
        <f>(VLOOKUP($A98,'ADR Raw Data'!$B$6:$BE$49,'ADR Raw Data'!W$1,FALSE))/100</f>
        <v>9.2594155637066796E-4</v>
      </c>
      <c r="Q99" s="128">
        <f>(VLOOKUP($A98,'ADR Raw Data'!$B$6:$BE$49,'ADR Raw Data'!X$1,FALSE))/100</f>
        <v>2.6944402553841203E-3</v>
      </c>
      <c r="R99" s="128">
        <f>(VLOOKUP($A98,'ADR Raw Data'!$B$6:$BE$49,'ADR Raw Data'!Y$1,FALSE))/100</f>
        <v>1.7570091663182699E-2</v>
      </c>
      <c r="S99" s="129">
        <f>(VLOOKUP($A98,'ADR Raw Data'!$B$6:$BE$49,'ADR Raw Data'!AA$1,FALSE))/100</f>
        <v>3.0315207842713198E-2</v>
      </c>
      <c r="T99" s="129">
        <f>(VLOOKUP($A98,'ADR Raw Data'!$B$6:$BE$49,'ADR Raw Data'!AB$1,FALSE))/100</f>
        <v>2.7318004153605201E-2</v>
      </c>
      <c r="U99" s="128">
        <f>(VLOOKUP($A98,'ADR Raw Data'!$B$6:$BE$49,'ADR Raw Data'!AC$1,FALSE))/100</f>
        <v>2.8503192790894596E-2</v>
      </c>
      <c r="V99" s="130">
        <f>(VLOOKUP($A98,'ADR Raw Data'!$B$6:$BE$49,'ADR Raw Data'!AE$1,FALSE))/100</f>
        <v>2.1750568527491899E-2</v>
      </c>
      <c r="X99" s="127">
        <f>(VLOOKUP($A98,'RevPAR Raw Data'!$B$6:$BE$43,'RevPAR Raw Data'!T$1,FALSE))/100</f>
        <v>0.111989641602789</v>
      </c>
      <c r="Y99" s="128">
        <f>(VLOOKUP($A98,'RevPAR Raw Data'!$B$6:$BE$43,'RevPAR Raw Data'!U$1,FALSE))/100</f>
        <v>6.263118335380051E-2</v>
      </c>
      <c r="Z99" s="128">
        <f>(VLOOKUP($A98,'RevPAR Raw Data'!$B$6:$BE$43,'RevPAR Raw Data'!V$1,FALSE))/100</f>
        <v>1.76766012769543E-2</v>
      </c>
      <c r="AA99" s="128">
        <f>(VLOOKUP($A98,'RevPAR Raw Data'!$B$6:$BE$43,'RevPAR Raw Data'!W$1,FALSE))/100</f>
        <v>-2.7131233431159002E-2</v>
      </c>
      <c r="AB99" s="128">
        <f>(VLOOKUP($A98,'RevPAR Raw Data'!$B$6:$BE$43,'RevPAR Raw Data'!X$1,FALSE))/100</f>
        <v>2.4572907347120497E-2</v>
      </c>
      <c r="AC99" s="128">
        <f>(VLOOKUP($A98,'RevPAR Raw Data'!$B$6:$BE$43,'RevPAR Raw Data'!Y$1,FALSE))/100</f>
        <v>3.4759975843294801E-2</v>
      </c>
      <c r="AD99" s="129">
        <f>(VLOOKUP($A98,'RevPAR Raw Data'!$B$6:$BE$43,'RevPAR Raw Data'!AA$1,FALSE))/100</f>
        <v>5.6544168645717298E-2</v>
      </c>
      <c r="AE99" s="129">
        <f>(VLOOKUP($A98,'RevPAR Raw Data'!$B$6:$BE$43,'RevPAR Raw Data'!AB$1,FALSE))/100</f>
        <v>4.0129025204175502E-2</v>
      </c>
      <c r="AF99" s="128">
        <f>(VLOOKUP($A98,'RevPAR Raw Data'!$B$6:$BE$43,'RevPAR Raw Data'!AC$1,FALSE))/100</f>
        <v>4.76550395442999E-2</v>
      </c>
      <c r="AG99" s="130">
        <f>(VLOOKUP($A98,'RevPAR Raw Data'!$B$6:$BE$43,'RevPAR Raw Data'!AE$1,FALSE))/100</f>
        <v>3.958024425876E-2</v>
      </c>
    </row>
    <row r="100" spans="1:33" x14ac:dyDescent="0.2">
      <c r="A100" s="172"/>
      <c r="B100" s="155"/>
      <c r="C100" s="156"/>
      <c r="D100" s="156"/>
      <c r="E100" s="156"/>
      <c r="F100" s="156"/>
      <c r="G100" s="157"/>
      <c r="H100" s="137"/>
      <c r="I100" s="137"/>
      <c r="J100" s="157"/>
      <c r="K100" s="158"/>
      <c r="M100" s="159"/>
      <c r="N100" s="160"/>
      <c r="O100" s="160"/>
      <c r="P100" s="160"/>
      <c r="Q100" s="160"/>
      <c r="R100" s="161"/>
      <c r="S100" s="160"/>
      <c r="T100" s="160"/>
      <c r="U100" s="161"/>
      <c r="V100" s="162"/>
      <c r="X100" s="159"/>
      <c r="Y100" s="160"/>
      <c r="Z100" s="160"/>
      <c r="AA100" s="160"/>
      <c r="AB100" s="160"/>
      <c r="AC100" s="161"/>
      <c r="AD100" s="160"/>
      <c r="AE100" s="160"/>
      <c r="AF100" s="161"/>
      <c r="AG100" s="162"/>
    </row>
    <row r="101" spans="1:33" x14ac:dyDescent="0.2">
      <c r="A101" s="154" t="s">
        <v>49</v>
      </c>
      <c r="B101" s="155">
        <f>(VLOOKUP($A101,'Occupancy Raw Data'!$B$8:$BE$45,'Occupancy Raw Data'!G$3,FALSE))/100</f>
        <v>0.47302524429967396</v>
      </c>
      <c r="C101" s="156">
        <f>(VLOOKUP($A101,'Occupancy Raw Data'!$B$8:$BE$45,'Occupancy Raw Data'!H$3,FALSE))/100</f>
        <v>0.56351791530944606</v>
      </c>
      <c r="D101" s="156">
        <f>(VLOOKUP($A101,'Occupancy Raw Data'!$B$8:$BE$45,'Occupancy Raw Data'!I$3,FALSE))/100</f>
        <v>0.56504478827361504</v>
      </c>
      <c r="E101" s="156">
        <f>(VLOOKUP($A101,'Occupancy Raw Data'!$B$8:$BE$45,'Occupancy Raw Data'!J$3,FALSE))/100</f>
        <v>0.56443403908794698</v>
      </c>
      <c r="F101" s="156">
        <f>(VLOOKUP($A101,'Occupancy Raw Data'!$B$8:$BE$45,'Occupancy Raw Data'!K$3,FALSE))/100</f>
        <v>0.54651872964169301</v>
      </c>
      <c r="G101" s="157">
        <f>(VLOOKUP($A101,'Occupancy Raw Data'!$B$8:$BE$45,'Occupancy Raw Data'!L$3,FALSE))/100</f>
        <v>0.54250814332247499</v>
      </c>
      <c r="H101" s="137">
        <f>(VLOOKUP($A101,'Occupancy Raw Data'!$B$8:$BE$45,'Occupancy Raw Data'!N$3,FALSE))/100</f>
        <v>0.63578990228012999</v>
      </c>
      <c r="I101" s="137">
        <f>(VLOOKUP($A101,'Occupancy Raw Data'!$B$8:$BE$45,'Occupancy Raw Data'!O$3,FALSE))/100</f>
        <v>0.706738599348534</v>
      </c>
      <c r="J101" s="157">
        <f>(VLOOKUP($A101,'Occupancy Raw Data'!$B$8:$BE$45,'Occupancy Raw Data'!P$3,FALSE))/100</f>
        <v>0.67126425081433194</v>
      </c>
      <c r="K101" s="158">
        <f>(VLOOKUP($A101,'Occupancy Raw Data'!$B$8:$BE$45,'Occupancy Raw Data'!R$3,FALSE))/100</f>
        <v>0.57929560260586299</v>
      </c>
      <c r="M101" s="159">
        <f>VLOOKUP($A101,'ADR Raw Data'!$B$6:$BE$43,'ADR Raw Data'!G$1,FALSE)</f>
        <v>113.42050570260299</v>
      </c>
      <c r="N101" s="160">
        <f>VLOOKUP($A101,'ADR Raw Data'!$B$6:$BE$43,'ADR Raw Data'!H$1,FALSE)</f>
        <v>107.78620484104</v>
      </c>
      <c r="O101" s="160">
        <f>VLOOKUP($A101,'ADR Raw Data'!$B$6:$BE$43,'ADR Raw Data'!I$1,FALSE)</f>
        <v>108.41072959827</v>
      </c>
      <c r="P101" s="160">
        <f>VLOOKUP($A101,'ADR Raw Data'!$B$6:$BE$43,'ADR Raw Data'!J$1,FALSE)</f>
        <v>108.630860234445</v>
      </c>
      <c r="Q101" s="160">
        <f>VLOOKUP($A101,'ADR Raw Data'!$B$6:$BE$43,'ADR Raw Data'!K$1,FALSE)</f>
        <v>112.176420189979</v>
      </c>
      <c r="R101" s="161">
        <f>VLOOKUP($A101,'ADR Raw Data'!$B$6:$BE$43,'ADR Raw Data'!L$1,FALSE)</f>
        <v>109.95912638847101</v>
      </c>
      <c r="S101" s="160">
        <f>VLOOKUP($A101,'ADR Raw Data'!$B$6:$BE$43,'ADR Raw Data'!N$1,FALSE)</f>
        <v>149.773203650336</v>
      </c>
      <c r="T101" s="160">
        <f>VLOOKUP($A101,'ADR Raw Data'!$B$6:$BE$43,'ADR Raw Data'!O$1,FALSE)</f>
        <v>164.728700849776</v>
      </c>
      <c r="U101" s="161">
        <f>VLOOKUP($A101,'ADR Raw Data'!$B$6:$BE$43,'ADR Raw Data'!P$1,FALSE)</f>
        <v>157.646129350216</v>
      </c>
      <c r="V101" s="162">
        <f>VLOOKUP($A101,'ADR Raw Data'!$B$6:$BE$43,'ADR Raw Data'!R$1,FALSE)</f>
        <v>125.747059266511</v>
      </c>
      <c r="X101" s="159">
        <f>VLOOKUP($A101,'RevPAR Raw Data'!$B$6:$BE$43,'RevPAR Raw Data'!G$1,FALSE)</f>
        <v>53.6507624185667</v>
      </c>
      <c r="Y101" s="160">
        <f>VLOOKUP($A101,'RevPAR Raw Data'!$B$6:$BE$43,'RevPAR Raw Data'!H$1,FALSE)</f>
        <v>60.739457451139998</v>
      </c>
      <c r="Z101" s="160">
        <f>VLOOKUP($A101,'RevPAR Raw Data'!$B$6:$BE$43,'RevPAR Raw Data'!I$1,FALSE)</f>
        <v>61.256917752442902</v>
      </c>
      <c r="AA101" s="160">
        <f>VLOOKUP($A101,'RevPAR Raw Data'!$B$6:$BE$43,'RevPAR Raw Data'!J$1,FALSE)</f>
        <v>61.3149552117263</v>
      </c>
      <c r="AB101" s="160">
        <f>VLOOKUP($A101,'RevPAR Raw Data'!$B$6:$BE$43,'RevPAR Raw Data'!K$1,FALSE)</f>
        <v>61.306514657980401</v>
      </c>
      <c r="AC101" s="161">
        <f>VLOOKUP($A101,'RevPAR Raw Data'!$B$6:$BE$43,'RevPAR Raw Data'!L$1,FALSE)</f>
        <v>59.653721498371297</v>
      </c>
      <c r="AD101" s="160">
        <f>VLOOKUP($A101,'RevPAR Raw Data'!$B$6:$BE$43,'RevPAR Raw Data'!N$1,FALSE)</f>
        <v>95.224290513029302</v>
      </c>
      <c r="AE101" s="160">
        <f>VLOOKUP($A101,'RevPAR Raw Data'!$B$6:$BE$43,'RevPAR Raw Data'!O$1,FALSE)</f>
        <v>116.420131311074</v>
      </c>
      <c r="AF101" s="161">
        <f>VLOOKUP($A101,'RevPAR Raw Data'!$B$6:$BE$43,'RevPAR Raw Data'!P$1,FALSE)</f>
        <v>105.822210912052</v>
      </c>
      <c r="AG101" s="162">
        <f>VLOOKUP($A101,'RevPAR Raw Data'!$B$6:$BE$43,'RevPAR Raw Data'!R$1,FALSE)</f>
        <v>72.844718473708696</v>
      </c>
    </row>
    <row r="102" spans="1:33" x14ac:dyDescent="0.2">
      <c r="A102" s="139" t="s">
        <v>14</v>
      </c>
      <c r="B102" s="127">
        <f>(VLOOKUP($A101,'Occupancy Raw Data'!$B$8:$BE$51,'Occupancy Raw Data'!T$3,FALSE))/100</f>
        <v>0.13013306658120402</v>
      </c>
      <c r="C102" s="128">
        <f>(VLOOKUP($A101,'Occupancy Raw Data'!$B$8:$BE$51,'Occupancy Raw Data'!U$3,FALSE))/100</f>
        <v>2.23556394546238E-2</v>
      </c>
      <c r="D102" s="128">
        <f>(VLOOKUP($A101,'Occupancy Raw Data'!$B$8:$BE$51,'Occupancy Raw Data'!V$3,FALSE))/100</f>
        <v>-4.0012448255971701E-2</v>
      </c>
      <c r="E102" s="128">
        <f>(VLOOKUP($A101,'Occupancy Raw Data'!$B$8:$BE$51,'Occupancy Raw Data'!W$3,FALSE))/100</f>
        <v>-4.1881785513502495E-2</v>
      </c>
      <c r="F102" s="128">
        <f>(VLOOKUP($A101,'Occupancy Raw Data'!$B$8:$BE$51,'Occupancy Raw Data'!X$3,FALSE))/100</f>
        <v>2.4802789641266403E-3</v>
      </c>
      <c r="G102" s="128">
        <f>(VLOOKUP($A101,'Occupancy Raw Data'!$B$8:$BE$51,'Occupancy Raw Data'!Y$3,FALSE))/100</f>
        <v>7.3974744883768297E-3</v>
      </c>
      <c r="H102" s="129">
        <f>(VLOOKUP($A101,'Occupancy Raw Data'!$B$8:$BE$51,'Occupancy Raw Data'!AA$3,FALSE))/100</f>
        <v>2.1648601594967901E-2</v>
      </c>
      <c r="I102" s="129">
        <f>(VLOOKUP($A101,'Occupancy Raw Data'!$B$8:$BE$51,'Occupancy Raw Data'!AB$3,FALSE))/100</f>
        <v>1.46924784660733E-2</v>
      </c>
      <c r="J102" s="128">
        <f>(VLOOKUP($A101,'Occupancy Raw Data'!$B$8:$BE$51,'Occupancy Raw Data'!AC$3,FALSE))/100</f>
        <v>1.7974888961576799E-2</v>
      </c>
      <c r="K102" s="130">
        <f>(VLOOKUP($A101,'Occupancy Raw Data'!$B$8:$BE$51,'Occupancy Raw Data'!AE$3,FALSE))/100</f>
        <v>1.0874958470217E-2</v>
      </c>
      <c r="M102" s="127">
        <f>(VLOOKUP($A101,'ADR Raw Data'!$B$6:$BE$49,'ADR Raw Data'!T$1,FALSE))/100</f>
        <v>0.118811052770439</v>
      </c>
      <c r="N102" s="128">
        <f>(VLOOKUP($A101,'ADR Raw Data'!$B$6:$BE$49,'ADR Raw Data'!U$1,FALSE))/100</f>
        <v>1.00875518968694E-2</v>
      </c>
      <c r="O102" s="128">
        <f>(VLOOKUP($A101,'ADR Raw Data'!$B$6:$BE$49,'ADR Raw Data'!V$1,FALSE))/100</f>
        <v>1.0654095774774201E-3</v>
      </c>
      <c r="P102" s="128">
        <f>(VLOOKUP($A101,'ADR Raw Data'!$B$6:$BE$49,'ADR Raw Data'!W$1,FALSE))/100</f>
        <v>-5.5977137310903903E-3</v>
      </c>
      <c r="Q102" s="128">
        <f>(VLOOKUP($A101,'ADR Raw Data'!$B$6:$BE$49,'ADR Raw Data'!X$1,FALSE))/100</f>
        <v>6.2380931221083701E-2</v>
      </c>
      <c r="R102" s="128">
        <f>(VLOOKUP($A101,'ADR Raw Data'!$B$6:$BE$49,'ADR Raw Data'!Y$1,FALSE))/100</f>
        <v>3.1951462841830799E-2</v>
      </c>
      <c r="S102" s="129">
        <f>(VLOOKUP($A101,'ADR Raw Data'!$B$6:$BE$49,'ADR Raw Data'!AA$1,FALSE))/100</f>
        <v>7.7301478202359705E-2</v>
      </c>
      <c r="T102" s="129">
        <f>(VLOOKUP($A101,'ADR Raw Data'!$B$6:$BE$49,'ADR Raw Data'!AB$1,FALSE))/100</f>
        <v>9.049381153989669E-2</v>
      </c>
      <c r="U102" s="128">
        <f>(VLOOKUP($A101,'ADR Raw Data'!$B$6:$BE$49,'ADR Raw Data'!AC$1,FALSE))/100</f>
        <v>8.43656215133336E-2</v>
      </c>
      <c r="V102" s="130">
        <f>(VLOOKUP($A101,'ADR Raw Data'!$B$6:$BE$49,'ADR Raw Data'!AE$1,FALSE))/100</f>
        <v>5.3870046173183E-2</v>
      </c>
      <c r="X102" s="127">
        <f>(VLOOKUP($A101,'RevPAR Raw Data'!$B$6:$BE$43,'RevPAR Raw Data'!T$1,FALSE))/100</f>
        <v>0.264405365992402</v>
      </c>
      <c r="Y102" s="128">
        <f>(VLOOKUP($A101,'RevPAR Raw Data'!$B$6:$BE$43,'RevPAR Raw Data'!U$1,FALSE))/100</f>
        <v>3.2668705024679404E-2</v>
      </c>
      <c r="Z102" s="128">
        <f>(VLOOKUP($A101,'RevPAR Raw Data'!$B$6:$BE$43,'RevPAR Raw Data'!V$1,FALSE))/100</f>
        <v>-3.89896683240845E-2</v>
      </c>
      <c r="AA102" s="128">
        <f>(VLOOKUP($A101,'RevPAR Raw Data'!$B$6:$BE$43,'RevPAR Raw Data'!W$1,FALSE))/100</f>
        <v>-4.7245056998741299E-2</v>
      </c>
      <c r="AB102" s="128">
        <f>(VLOOKUP($A101,'RevPAR Raw Data'!$B$6:$BE$43,'RevPAR Raw Data'!X$1,FALSE))/100</f>
        <v>6.5015932296680609E-2</v>
      </c>
      <c r="AC102" s="128">
        <f>(VLOOKUP($A101,'RevPAR Raw Data'!$B$6:$BE$43,'RevPAR Raw Data'!Y$1,FALSE))/100</f>
        <v>3.95852974614464E-2</v>
      </c>
      <c r="AD102" s="129">
        <f>(VLOOKUP($A101,'RevPAR Raw Data'!$B$6:$BE$43,'RevPAR Raw Data'!AA$1,FALSE))/100</f>
        <v>0.100623548701632</v>
      </c>
      <c r="AE102" s="129">
        <f>(VLOOKUP($A101,'RevPAR Raw Data'!$B$6:$BE$43,'RevPAR Raw Data'!AB$1,FALSE))/100</f>
        <v>0.106515868383332</v>
      </c>
      <c r="AF102" s="128">
        <f>(VLOOKUP($A101,'RevPAR Raw Data'!$B$6:$BE$43,'RevPAR Raw Data'!AC$1,FALSE))/100</f>
        <v>0.103856973153787</v>
      </c>
      <c r="AG102" s="130">
        <f>(VLOOKUP($A101,'RevPAR Raw Data'!$B$6:$BE$43,'RevPAR Raw Data'!AE$1,FALSE))/100</f>
        <v>6.5330839158322093E-2</v>
      </c>
    </row>
    <row r="103" spans="1:33" x14ac:dyDescent="0.2">
      <c r="A103" s="177"/>
      <c r="B103" s="155"/>
      <c r="C103" s="156"/>
      <c r="D103" s="156"/>
      <c r="E103" s="156"/>
      <c r="F103" s="156"/>
      <c r="G103" s="157"/>
      <c r="H103" s="137"/>
      <c r="I103" s="137"/>
      <c r="J103" s="157"/>
      <c r="K103" s="158"/>
      <c r="M103" s="159"/>
      <c r="N103" s="160"/>
      <c r="O103" s="160"/>
      <c r="P103" s="160"/>
      <c r="Q103" s="160"/>
      <c r="R103" s="161"/>
      <c r="S103" s="160"/>
      <c r="T103" s="160"/>
      <c r="U103" s="161"/>
      <c r="V103" s="162"/>
      <c r="X103" s="159"/>
      <c r="Y103" s="160"/>
      <c r="Z103" s="160"/>
      <c r="AA103" s="160"/>
      <c r="AB103" s="160"/>
      <c r="AC103" s="161"/>
      <c r="AD103" s="160"/>
      <c r="AE103" s="160"/>
      <c r="AF103" s="161"/>
      <c r="AG103" s="162"/>
    </row>
    <row r="104" spans="1:33" x14ac:dyDescent="0.2">
      <c r="A104" s="154" t="s">
        <v>53</v>
      </c>
      <c r="B104" s="155">
        <f>(VLOOKUP($A104,'Occupancy Raw Data'!$B$8:$BE$54,'Occupancy Raw Data'!G$3,FALSE))/100</f>
        <v>0.519494364910143</v>
      </c>
      <c r="C104" s="156">
        <f>(VLOOKUP($A104,'Occupancy Raw Data'!$B$8:$BE$54,'Occupancy Raw Data'!H$3,FALSE))/100</f>
        <v>0.59137983551629603</v>
      </c>
      <c r="D104" s="156">
        <f>(VLOOKUP($A104,'Occupancy Raw Data'!$B$8:$BE$54,'Occupancy Raw Data'!I$3,FALSE))/100</f>
        <v>0.60143161742308804</v>
      </c>
      <c r="E104" s="156">
        <f>(VLOOKUP($A104,'Occupancy Raw Data'!$B$8:$BE$54,'Occupancy Raw Data'!J$3,FALSE))/100</f>
        <v>0.60767590618336798</v>
      </c>
      <c r="F104" s="156">
        <f>(VLOOKUP($A104,'Occupancy Raw Data'!$B$8:$BE$54,'Occupancy Raw Data'!K$3,FALSE))/100</f>
        <v>0.62488577520560395</v>
      </c>
      <c r="G104" s="157">
        <f>(VLOOKUP($A104,'Occupancy Raw Data'!$B$8:$BE$54,'Occupancy Raw Data'!L$3,FALSE))/100</f>
        <v>0.58897349984769998</v>
      </c>
      <c r="H104" s="137">
        <f>(VLOOKUP($A104,'Occupancy Raw Data'!$B$8:$BE$54,'Occupancy Raw Data'!N$3,FALSE))/100</f>
        <v>0.74352726165092908</v>
      </c>
      <c r="I104" s="137">
        <f>(VLOOKUP($A104,'Occupancy Raw Data'!$B$8:$BE$54,'Occupancy Raw Data'!O$3,FALSE))/100</f>
        <v>0.79134937557112295</v>
      </c>
      <c r="J104" s="157">
        <f>(VLOOKUP($A104,'Occupancy Raw Data'!$B$8:$BE$54,'Occupancy Raw Data'!P$3,FALSE))/100</f>
        <v>0.76743831861102607</v>
      </c>
      <c r="K104" s="158">
        <f>(VLOOKUP($A104,'Occupancy Raw Data'!$B$8:$BE$54,'Occupancy Raw Data'!R$3,FALSE))/100</f>
        <v>0.63996344806579297</v>
      </c>
      <c r="M104" s="159">
        <f>VLOOKUP($A104,'ADR Raw Data'!$B$6:$BE$54,'ADR Raw Data'!G$1,FALSE)</f>
        <v>101.278563471122</v>
      </c>
      <c r="N104" s="160">
        <f>VLOOKUP($A104,'ADR Raw Data'!$B$6:$BE$54,'ADR Raw Data'!H$1,FALSE)</f>
        <v>101.432359000772</v>
      </c>
      <c r="O104" s="160">
        <f>VLOOKUP($A104,'ADR Raw Data'!$B$6:$BE$54,'ADR Raw Data'!I$1,FALSE)</f>
        <v>102.933010888832</v>
      </c>
      <c r="P104" s="160">
        <f>VLOOKUP($A104,'ADR Raw Data'!$B$6:$BE$54,'ADR Raw Data'!J$1,FALSE)</f>
        <v>100.75705513784401</v>
      </c>
      <c r="Q104" s="160">
        <f>VLOOKUP($A104,'ADR Raw Data'!$B$6:$BE$54,'ADR Raw Data'!K$1,FALSE)</f>
        <v>104.888174506458</v>
      </c>
      <c r="R104" s="161">
        <f>VLOOKUP($A104,'ADR Raw Data'!$B$6:$BE$54,'ADR Raw Data'!L$1,FALSE)</f>
        <v>102.30566404633799</v>
      </c>
      <c r="S104" s="160">
        <f>VLOOKUP($A104,'ADR Raw Data'!$B$6:$BE$54,'ADR Raw Data'!N$1,FALSE)</f>
        <v>134.47466612044201</v>
      </c>
      <c r="T104" s="160">
        <f>VLOOKUP($A104,'ADR Raw Data'!$B$6:$BE$54,'ADR Raw Data'!O$1,FALSE)</f>
        <v>136.625879522709</v>
      </c>
      <c r="U104" s="161">
        <f>VLOOKUP($A104,'ADR Raw Data'!$B$6:$BE$54,'ADR Raw Data'!P$1,FALSE)</f>
        <v>135.58378547330801</v>
      </c>
      <c r="V104" s="162">
        <f>VLOOKUP($A104,'ADR Raw Data'!$B$6:$BE$54,'ADR Raw Data'!R$1,FALSE)</f>
        <v>113.70761236145999</v>
      </c>
      <c r="X104" s="159">
        <f>VLOOKUP($A104,'RevPAR Raw Data'!$B$6:$BE$54,'RevPAR Raw Data'!G$1,FALSE)</f>
        <v>52.613643009442498</v>
      </c>
      <c r="Y104" s="160">
        <f>VLOOKUP($A104,'RevPAR Raw Data'!$B$6:$BE$54,'RevPAR Raw Data'!H$1,FALSE)</f>
        <v>59.985051781906698</v>
      </c>
      <c r="Z104" s="160">
        <f>VLOOKUP($A104,'RevPAR Raw Data'!$B$6:$BE$54,'RevPAR Raw Data'!I$1,FALSE)</f>
        <v>61.907167225098902</v>
      </c>
      <c r="AA104" s="160">
        <f>VLOOKUP($A104,'RevPAR Raw Data'!$B$6:$BE$54,'RevPAR Raw Data'!J$1,FALSE)</f>
        <v>61.227634785257301</v>
      </c>
      <c r="AB104" s="160">
        <f>VLOOKUP($A104,'RevPAR Raw Data'!$B$6:$BE$54,'RevPAR Raw Data'!K$1,FALSE)</f>
        <v>65.5431282363691</v>
      </c>
      <c r="AC104" s="161">
        <f>VLOOKUP($A104,'RevPAR Raw Data'!$B$6:$BE$54,'RevPAR Raw Data'!L$1,FALSE)</f>
        <v>60.2553250076149</v>
      </c>
      <c r="AD104" s="160">
        <f>VLOOKUP($A104,'RevPAR Raw Data'!$B$6:$BE$54,'RevPAR Raw Data'!N$1,FALSE)</f>
        <v>99.985580261955505</v>
      </c>
      <c r="AE104" s="160">
        <f>VLOOKUP($A104,'RevPAR Raw Data'!$B$6:$BE$54,'RevPAR Raw Data'!O$1,FALSE)</f>
        <v>108.11880444715101</v>
      </c>
      <c r="AF104" s="161">
        <f>VLOOKUP($A104,'RevPAR Raw Data'!$B$6:$BE$54,'RevPAR Raw Data'!P$1,FALSE)</f>
        <v>104.052192354553</v>
      </c>
      <c r="AG104" s="162">
        <f>VLOOKUP($A104,'RevPAR Raw Data'!$B$6:$BE$54,'RevPAR Raw Data'!R$1,FALSE)</f>
        <v>72.768715678168903</v>
      </c>
    </row>
    <row r="105" spans="1:33" x14ac:dyDescent="0.2">
      <c r="A105" s="139" t="s">
        <v>14</v>
      </c>
      <c r="B105" s="127">
        <f>(VLOOKUP($A104,'Occupancy Raw Data'!$B$8:$BE$54,'Occupancy Raw Data'!T$3,FALSE))/100</f>
        <v>1.93792012818212E-2</v>
      </c>
      <c r="C105" s="128">
        <f>(VLOOKUP($A104,'Occupancy Raw Data'!$B$8:$BE$54,'Occupancy Raw Data'!U$3,FALSE))/100</f>
        <v>1.0594589648226E-3</v>
      </c>
      <c r="D105" s="128">
        <f>(VLOOKUP($A104,'Occupancy Raw Data'!$B$8:$BE$54,'Occupancy Raw Data'!V$3,FALSE))/100</f>
        <v>-9.2440056454818897E-3</v>
      </c>
      <c r="E105" s="128">
        <f>(VLOOKUP($A104,'Occupancy Raw Data'!$B$8:$BE$54,'Occupancy Raw Data'!W$3,FALSE))/100</f>
        <v>-2.0181168769437597E-3</v>
      </c>
      <c r="F105" s="128">
        <f>(VLOOKUP($A104,'Occupancy Raw Data'!$B$8:$BE$54,'Occupancy Raw Data'!X$3,FALSE))/100</f>
        <v>-1.68382457956242E-2</v>
      </c>
      <c r="G105" s="128">
        <f>(VLOOKUP($A104,'Occupancy Raw Data'!$B$8:$BE$54,'Occupancy Raw Data'!Y$3,FALSE))/100</f>
        <v>-2.3851219207809602E-3</v>
      </c>
      <c r="H105" s="129">
        <f>(VLOOKUP($A104,'Occupancy Raw Data'!$B$8:$BE$54,'Occupancy Raw Data'!AA$3,FALSE))/100</f>
        <v>1.09210564441865E-2</v>
      </c>
      <c r="I105" s="129">
        <f>(VLOOKUP($A104,'Occupancy Raw Data'!$B$8:$BE$54,'Occupancy Raw Data'!AB$3,FALSE))/100</f>
        <v>-3.11418661098831E-2</v>
      </c>
      <c r="J105" s="128">
        <f>(VLOOKUP($A104,'Occupancy Raw Data'!$B$8:$BE$54,'Occupancy Raw Data'!AC$3,FALSE))/100</f>
        <v>-1.12117925711219E-2</v>
      </c>
      <c r="K105" s="130">
        <f>(VLOOKUP($A104,'Occupancy Raw Data'!$B$8:$BE$54,'Occupancy Raw Data'!AE$3,FALSE))/100</f>
        <v>-5.42706125147298E-3</v>
      </c>
      <c r="M105" s="127">
        <f>(VLOOKUP($A104,'ADR Raw Data'!$B$6:$BE$54,'ADR Raw Data'!T$1,FALSE))/100</f>
        <v>8.8784649338357596E-3</v>
      </c>
      <c r="N105" s="128">
        <f>(VLOOKUP($A104,'ADR Raw Data'!$B$6:$BE$54,'ADR Raw Data'!U$1,FALSE))/100</f>
        <v>-2.7550425748170699E-2</v>
      </c>
      <c r="O105" s="128">
        <f>(VLOOKUP($A104,'ADR Raw Data'!$B$6:$BE$54,'ADR Raw Data'!V$1,FALSE))/100</f>
        <v>-3.8435194013160895E-2</v>
      </c>
      <c r="P105" s="128">
        <f>(VLOOKUP($A104,'ADR Raw Data'!$B$6:$BE$54,'ADR Raw Data'!W$1,FALSE))/100</f>
        <v>-4.5756858575465902E-2</v>
      </c>
      <c r="Q105" s="128">
        <f>(VLOOKUP($A104,'ADR Raw Data'!$B$6:$BE$54,'ADR Raw Data'!X$1,FALSE))/100</f>
        <v>-8.5574328733893697E-3</v>
      </c>
      <c r="R105" s="128">
        <f>(VLOOKUP($A104,'ADR Raw Data'!$B$6:$BE$54,'ADR Raw Data'!Y$1,FALSE))/100</f>
        <v>-2.3596384079142097E-2</v>
      </c>
      <c r="S105" s="129">
        <f>(VLOOKUP($A104,'ADR Raw Data'!$B$6:$BE$54,'ADR Raw Data'!AA$1,FALSE))/100</f>
        <v>6.0717854300419899E-2</v>
      </c>
      <c r="T105" s="129">
        <f>(VLOOKUP($A104,'ADR Raw Data'!$B$6:$BE$54,'ADR Raw Data'!AB$1,FALSE))/100</f>
        <v>4.1441996937397002E-2</v>
      </c>
      <c r="U105" s="128">
        <f>(VLOOKUP($A104,'ADR Raw Data'!$B$6:$BE$54,'ADR Raw Data'!AC$1,FALSE))/100</f>
        <v>5.0234230639010898E-2</v>
      </c>
      <c r="V105" s="130">
        <f>(VLOOKUP($A104,'ADR Raw Data'!$B$6:$BE$54,'ADR Raw Data'!AE$1,FALSE))/100</f>
        <v>4.8423365071313205E-3</v>
      </c>
      <c r="X105" s="127">
        <f>(VLOOKUP($A104,'RevPAR Raw Data'!$B$6:$BE$54,'RevPAR Raw Data'!T$1,FALSE))/100</f>
        <v>2.8429723774683401E-2</v>
      </c>
      <c r="Y105" s="128">
        <f>(VLOOKUP($A104,'RevPAR Raw Data'!$B$6:$BE$54,'RevPAR Raw Data'!U$1,FALSE))/100</f>
        <v>-2.6520155328891598E-2</v>
      </c>
      <c r="Z105" s="128">
        <f>(VLOOKUP($A104,'RevPAR Raw Data'!$B$6:$BE$54,'RevPAR Raw Data'!V$1,FALSE))/100</f>
        <v>-4.7323904508199899E-2</v>
      </c>
      <c r="AA105" s="128">
        <f>(VLOOKUP($A104,'RevPAR Raw Data'!$B$6:$BE$54,'RevPAR Raw Data'!W$1,FALSE))/100</f>
        <v>-4.7682632763882599E-2</v>
      </c>
      <c r="AB105" s="128">
        <f>(VLOOKUP($A104,'RevPAR Raw Data'!$B$6:$BE$54,'RevPAR Raw Data'!X$1,FALSE))/100</f>
        <v>-2.5251586510911903E-2</v>
      </c>
      <c r="AC105" s="128">
        <f>(VLOOKUP($A104,'RevPAR Raw Data'!$B$6:$BE$54,'RevPAR Raw Data'!Y$1,FALSE))/100</f>
        <v>-2.5925225747004798E-2</v>
      </c>
      <c r="AD105" s="129">
        <f>(VLOOKUP($A104,'RevPAR Raw Data'!$B$6:$BE$54,'RevPAR Raw Data'!AA$1,FALSE))/100</f>
        <v>7.2302013858591294E-2</v>
      </c>
      <c r="AE105" s="129">
        <f>(VLOOKUP($A104,'RevPAR Raw Data'!$B$6:$BE$54,'RevPAR Raw Data'!AB$1,FALSE))/100</f>
        <v>9.0095497075632306E-3</v>
      </c>
      <c r="AF105" s="128">
        <f>(VLOOKUP($A104,'RevPAR Raw Data'!$B$6:$BE$54,'RevPAR Raw Data'!AC$1,FALSE))/100</f>
        <v>3.8459222293994497E-2</v>
      </c>
      <c r="AG105" s="130">
        <f>(VLOOKUP($A104,'RevPAR Raw Data'!$B$6:$BE$54,'RevPAR Raw Data'!AE$1,FALSE))/100</f>
        <v>-6.1100440116610203E-4</v>
      </c>
    </row>
    <row r="106" spans="1:33" x14ac:dyDescent="0.2">
      <c r="A106" s="177"/>
      <c r="B106" s="155"/>
      <c r="C106" s="156"/>
      <c r="D106" s="156"/>
      <c r="E106" s="156"/>
      <c r="F106" s="156"/>
      <c r="G106" s="157"/>
      <c r="H106" s="137"/>
      <c r="I106" s="137"/>
      <c r="J106" s="157"/>
      <c r="K106" s="158"/>
      <c r="M106" s="159"/>
      <c r="N106" s="160"/>
      <c r="O106" s="160"/>
      <c r="P106" s="160"/>
      <c r="Q106" s="160"/>
      <c r="R106" s="161"/>
      <c r="S106" s="160"/>
      <c r="T106" s="160"/>
      <c r="U106" s="161"/>
      <c r="V106" s="162"/>
      <c r="X106" s="159"/>
      <c r="Y106" s="160"/>
      <c r="Z106" s="160"/>
      <c r="AA106" s="160"/>
      <c r="AB106" s="160"/>
      <c r="AC106" s="161"/>
      <c r="AD106" s="160"/>
      <c r="AE106" s="160"/>
      <c r="AF106" s="161"/>
      <c r="AG106" s="162"/>
    </row>
    <row r="107" spans="1:33" x14ac:dyDescent="0.2">
      <c r="A107" s="154" t="s">
        <v>52</v>
      </c>
      <c r="B107" s="155">
        <f>(VLOOKUP($A107,'Occupancy Raw Data'!$B$8:$BE$45,'Occupancy Raw Data'!G$3,FALSE))/100</f>
        <v>0.49535657963903901</v>
      </c>
      <c r="C107" s="156">
        <f>(VLOOKUP($A107,'Occupancy Raw Data'!$B$8:$BE$45,'Occupancy Raw Data'!H$3,FALSE))/100</f>
        <v>0.57543367793937206</v>
      </c>
      <c r="D107" s="156">
        <f>(VLOOKUP($A107,'Occupancy Raw Data'!$B$8:$BE$45,'Occupancy Raw Data'!I$3,FALSE))/100</f>
        <v>0.59698615735062199</v>
      </c>
      <c r="E107" s="156">
        <f>(VLOOKUP($A107,'Occupancy Raw Data'!$B$8:$BE$45,'Occupancy Raw Data'!J$3,FALSE))/100</f>
        <v>0.58682319957946294</v>
      </c>
      <c r="F107" s="156">
        <f>(VLOOKUP($A107,'Occupancy Raw Data'!$B$8:$BE$45,'Occupancy Raw Data'!K$3,FALSE))/100</f>
        <v>0.58261783774312204</v>
      </c>
      <c r="G107" s="157">
        <f>(VLOOKUP($A107,'Occupancy Raw Data'!$B$8:$BE$45,'Occupancy Raw Data'!L$3,FALSE))/100</f>
        <v>0.56744349045032405</v>
      </c>
      <c r="H107" s="137">
        <f>(VLOOKUP($A107,'Occupancy Raw Data'!$B$8:$BE$45,'Occupancy Raw Data'!N$3,FALSE))/100</f>
        <v>0.64044156299281496</v>
      </c>
      <c r="I107" s="137">
        <f>(VLOOKUP($A107,'Occupancy Raw Data'!$B$8:$BE$45,'Occupancy Raw Data'!O$3,FALSE))/100</f>
        <v>0.7588925880497629</v>
      </c>
      <c r="J107" s="157">
        <f>(VLOOKUP($A107,'Occupancy Raw Data'!$B$8:$BE$45,'Occupancy Raw Data'!P$3,FALSE))/100</f>
        <v>0.69966707552128893</v>
      </c>
      <c r="K107" s="158">
        <f>(VLOOKUP($A107,'Occupancy Raw Data'!$B$8:$BE$45,'Occupancy Raw Data'!R$3,FALSE))/100</f>
        <v>0.60522165761345692</v>
      </c>
      <c r="M107" s="159">
        <f>VLOOKUP($A107,'ADR Raw Data'!$B$6:$BE$43,'ADR Raw Data'!G$1,FALSE)</f>
        <v>97.55</v>
      </c>
      <c r="N107" s="160">
        <f>VLOOKUP($A107,'ADR Raw Data'!$B$6:$BE$43,'ADR Raw Data'!H$1,FALSE)</f>
        <v>98.285481120584606</v>
      </c>
      <c r="O107" s="160">
        <f>VLOOKUP($A107,'ADR Raw Data'!$B$6:$BE$43,'ADR Raw Data'!I$1,FALSE)</f>
        <v>101.254910478426</v>
      </c>
      <c r="P107" s="160">
        <f>VLOOKUP($A107,'ADR Raw Data'!$B$6:$BE$43,'ADR Raw Data'!J$1,FALSE)</f>
        <v>100.05862346969199</v>
      </c>
      <c r="Q107" s="160">
        <f>VLOOKUP($A107,'ADR Raw Data'!$B$6:$BE$43,'ADR Raw Data'!K$1,FALSE)</f>
        <v>96.672604511278095</v>
      </c>
      <c r="R107" s="161">
        <f>VLOOKUP($A107,'ADR Raw Data'!$B$6:$BE$43,'ADR Raw Data'!L$1,FALSE)</f>
        <v>98.817415390316199</v>
      </c>
      <c r="S107" s="160">
        <f>VLOOKUP($A107,'ADR Raw Data'!$B$6:$BE$43,'ADR Raw Data'!N$1,FALSE)</f>
        <v>113.24187140902799</v>
      </c>
      <c r="T107" s="160">
        <f>VLOOKUP($A107,'ADR Raw Data'!$B$6:$BE$43,'ADR Raw Data'!O$1,FALSE)</f>
        <v>117.26518356037801</v>
      </c>
      <c r="U107" s="161">
        <f>VLOOKUP($A107,'ADR Raw Data'!$B$6:$BE$43,'ADR Raw Data'!P$1,FALSE)</f>
        <v>115.423810418231</v>
      </c>
      <c r="V107" s="162">
        <f>VLOOKUP($A107,'ADR Raw Data'!$B$6:$BE$43,'ADR Raw Data'!R$1,FALSE)</f>
        <v>104.302512201174</v>
      </c>
      <c r="X107" s="159">
        <f>VLOOKUP($A107,'RevPAR Raw Data'!$B$6:$BE$43,'RevPAR Raw Data'!G$1,FALSE)</f>
        <v>48.322034343788303</v>
      </c>
      <c r="Y107" s="160">
        <f>VLOOKUP($A107,'RevPAR Raw Data'!$B$6:$BE$43,'RevPAR Raw Data'!H$1,FALSE)</f>
        <v>56.556775889258802</v>
      </c>
      <c r="Z107" s="160">
        <f>VLOOKUP($A107,'RevPAR Raw Data'!$B$6:$BE$43,'RevPAR Raw Data'!I$1,FALSE)</f>
        <v>60.447779919397199</v>
      </c>
      <c r="AA107" s="160">
        <f>VLOOKUP($A107,'RevPAR Raw Data'!$B$6:$BE$43,'RevPAR Raw Data'!J$1,FALSE)</f>
        <v>58.716721570001702</v>
      </c>
      <c r="AB107" s="160">
        <f>VLOOKUP($A107,'RevPAR Raw Data'!$B$6:$BE$43,'RevPAR Raw Data'!K$1,FALSE)</f>
        <v>56.323183809356898</v>
      </c>
      <c r="AC107" s="161">
        <f>VLOOKUP($A107,'RevPAR Raw Data'!$B$6:$BE$43,'RevPAR Raw Data'!L$1,FALSE)</f>
        <v>56.073299106360601</v>
      </c>
      <c r="AD107" s="160">
        <f>VLOOKUP($A107,'RevPAR Raw Data'!$B$6:$BE$43,'RevPAR Raw Data'!N$1,FALSE)</f>
        <v>72.524801121429803</v>
      </c>
      <c r="AE107" s="160">
        <f>VLOOKUP($A107,'RevPAR Raw Data'!$B$6:$BE$43,'RevPAR Raw Data'!O$1,FALSE)</f>
        <v>88.991678640266301</v>
      </c>
      <c r="AF107" s="161">
        <f>VLOOKUP($A107,'RevPAR Raw Data'!$B$6:$BE$43,'RevPAR Raw Data'!P$1,FALSE)</f>
        <v>80.758239880847995</v>
      </c>
      <c r="AG107" s="162">
        <f>VLOOKUP($A107,'RevPAR Raw Data'!$B$6:$BE$43,'RevPAR Raw Data'!R$1,FALSE)</f>
        <v>63.126139327642697</v>
      </c>
    </row>
    <row r="108" spans="1:33" x14ac:dyDescent="0.2">
      <c r="A108" s="139" t="s">
        <v>14</v>
      </c>
      <c r="B108" s="127">
        <f>(VLOOKUP($A107,'Occupancy Raw Data'!$B$8:$BE$51,'Occupancy Raw Data'!T$3,FALSE))/100</f>
        <v>8.3797709526039391E-2</v>
      </c>
      <c r="C108" s="128">
        <f>(VLOOKUP($A107,'Occupancy Raw Data'!$B$8:$BE$51,'Occupancy Raw Data'!U$3,FALSE))/100</f>
        <v>6.2280855459131396E-2</v>
      </c>
      <c r="D108" s="128">
        <f>(VLOOKUP($A107,'Occupancy Raw Data'!$B$8:$BE$51,'Occupancy Raw Data'!V$3,FALSE))/100</f>
        <v>8.81852305079521E-3</v>
      </c>
      <c r="E108" s="128">
        <f>(VLOOKUP($A107,'Occupancy Raw Data'!$B$8:$BE$51,'Occupancy Raw Data'!W$3,FALSE))/100</f>
        <v>-6.2018856154955504E-2</v>
      </c>
      <c r="F108" s="128">
        <f>(VLOOKUP($A107,'Occupancy Raw Data'!$B$8:$BE$51,'Occupancy Raw Data'!X$3,FALSE))/100</f>
        <v>1.2903130549691199E-2</v>
      </c>
      <c r="G108" s="128">
        <f>(VLOOKUP($A107,'Occupancy Raw Data'!$B$8:$BE$51,'Occupancy Raw Data'!Y$3,FALSE))/100</f>
        <v>1.6435642645138498E-2</v>
      </c>
      <c r="H108" s="129">
        <f>(VLOOKUP($A107,'Occupancy Raw Data'!$B$8:$BE$51,'Occupancy Raw Data'!AA$3,FALSE))/100</f>
        <v>-3.1224244874479102E-2</v>
      </c>
      <c r="I108" s="129">
        <f>(VLOOKUP($A107,'Occupancy Raw Data'!$B$8:$BE$51,'Occupancy Raw Data'!AB$3,FALSE))/100</f>
        <v>-5.3786890883076498E-2</v>
      </c>
      <c r="J108" s="128">
        <f>(VLOOKUP($A107,'Occupancy Raw Data'!$B$8:$BE$51,'Occupancy Raw Data'!AC$3,FALSE))/100</f>
        <v>-4.3592344945688095E-2</v>
      </c>
      <c r="K108" s="130">
        <f>(VLOOKUP($A107,'Occupancy Raw Data'!$B$8:$BE$51,'Occupancy Raw Data'!AE$3,FALSE))/100</f>
        <v>-4.2080919045463603E-3</v>
      </c>
      <c r="M108" s="127">
        <f>(VLOOKUP($A107,'ADR Raw Data'!$B$6:$BE$49,'ADR Raw Data'!T$1,FALSE))/100</f>
        <v>1.6649533963383402E-2</v>
      </c>
      <c r="N108" s="128">
        <f>(VLOOKUP($A107,'ADR Raw Data'!$B$6:$BE$49,'ADR Raw Data'!U$1,FALSE))/100</f>
        <v>2.6277278021349503E-2</v>
      </c>
      <c r="O108" s="128">
        <f>(VLOOKUP($A107,'ADR Raw Data'!$B$6:$BE$49,'ADR Raw Data'!V$1,FALSE))/100</f>
        <v>2.84698867624479E-2</v>
      </c>
      <c r="P108" s="128">
        <f>(VLOOKUP($A107,'ADR Raw Data'!$B$6:$BE$49,'ADR Raw Data'!W$1,FALSE))/100</f>
        <v>3.7011100301310301E-3</v>
      </c>
      <c r="Q108" s="128">
        <f>(VLOOKUP($A107,'ADR Raw Data'!$B$6:$BE$49,'ADR Raw Data'!X$1,FALSE))/100</f>
        <v>-3.0422501955934898E-2</v>
      </c>
      <c r="R108" s="128">
        <f>(VLOOKUP($A107,'ADR Raw Data'!$B$6:$BE$49,'ADR Raw Data'!Y$1,FALSE))/100</f>
        <v>7.7464359922517802E-3</v>
      </c>
      <c r="S108" s="129">
        <f>(VLOOKUP($A107,'ADR Raw Data'!$B$6:$BE$49,'ADR Raw Data'!AA$1,FALSE))/100</f>
        <v>3.84713635458653E-3</v>
      </c>
      <c r="T108" s="129">
        <f>(VLOOKUP($A107,'ADR Raw Data'!$B$6:$BE$49,'ADR Raw Data'!AB$1,FALSE))/100</f>
        <v>-3.7367060960846299E-2</v>
      </c>
      <c r="U108" s="128">
        <f>(VLOOKUP($A107,'ADR Raw Data'!$B$6:$BE$49,'ADR Raw Data'!AC$1,FALSE))/100</f>
        <v>-1.97258314919951E-2</v>
      </c>
      <c r="V108" s="130">
        <f>(VLOOKUP($A107,'ADR Raw Data'!$B$6:$BE$49,'ADR Raw Data'!AE$1,FALSE))/100</f>
        <v>-5.0202243594953903E-3</v>
      </c>
      <c r="X108" s="127">
        <f>(VLOOKUP($A107,'RevPAR Raw Data'!$B$6:$BE$43,'RevPAR Raw Data'!T$1,FALSE))/100</f>
        <v>0.10184243630022999</v>
      </c>
      <c r="Y108" s="128">
        <f>(VLOOKUP($A107,'RevPAR Raw Data'!$B$6:$BE$43,'RevPAR Raw Data'!U$1,FALSE))/100</f>
        <v>9.0194704834788114E-2</v>
      </c>
      <c r="Z108" s="128">
        <f>(VLOOKUP($A107,'RevPAR Raw Data'!$B$6:$BE$43,'RevPAR Raw Data'!V$1,FALSE))/100</f>
        <v>3.7539472165911303E-2</v>
      </c>
      <c r="AA108" s="128">
        <f>(VLOOKUP($A107,'RevPAR Raw Data'!$B$6:$BE$43,'RevPAR Raw Data'!W$1,FALSE))/100</f>
        <v>-5.8547284735396901E-2</v>
      </c>
      <c r="AB108" s="128">
        <f>(VLOOKUP($A107,'RevPAR Raw Data'!$B$6:$BE$43,'RevPAR Raw Data'!X$1,FALSE))/100</f>
        <v>-1.7911916920629302E-2</v>
      </c>
      <c r="AC108" s="128">
        <f>(VLOOKUP($A107,'RevPAR Raw Data'!$B$6:$BE$43,'RevPAR Raw Data'!Y$1,FALSE))/100</f>
        <v>2.43093962911324E-2</v>
      </c>
      <c r="AD108" s="129">
        <f>(VLOOKUP($A107,'RevPAR Raw Data'!$B$6:$BE$43,'RevPAR Raw Data'!AA$1,FALSE))/100</f>
        <v>-2.7497232447493702E-2</v>
      </c>
      <c r="AE108" s="129">
        <f>(VLOOKUP($A107,'RevPAR Raw Data'!$B$6:$BE$43,'RevPAR Raw Data'!AB$1,FALSE))/100</f>
        <v>-8.9144093813400604E-2</v>
      </c>
      <c r="AF108" s="128">
        <f>(VLOOKUP($A107,'RevPAR Raw Data'!$B$6:$BE$43,'RevPAR Raw Data'!AC$1,FALSE))/100</f>
        <v>-6.2458281186943597E-2</v>
      </c>
      <c r="AG108" s="130">
        <f>(VLOOKUP($A107,'RevPAR Raw Data'!$B$6:$BE$43,'RevPAR Raw Data'!AE$1,FALSE))/100</f>
        <v>-9.2071906985555594E-3</v>
      </c>
    </row>
    <row r="109" spans="1:33" x14ac:dyDescent="0.2">
      <c r="A109" s="172"/>
      <c r="B109" s="155"/>
      <c r="C109" s="156"/>
      <c r="D109" s="156"/>
      <c r="E109" s="156"/>
      <c r="F109" s="156"/>
      <c r="G109" s="157"/>
      <c r="H109" s="137"/>
      <c r="I109" s="137"/>
      <c r="J109" s="157"/>
      <c r="K109" s="158"/>
      <c r="M109" s="159"/>
      <c r="N109" s="160"/>
      <c r="O109" s="160"/>
      <c r="P109" s="160"/>
      <c r="Q109" s="160"/>
      <c r="R109" s="161"/>
      <c r="S109" s="160"/>
      <c r="T109" s="160"/>
      <c r="U109" s="161"/>
      <c r="V109" s="162"/>
      <c r="X109" s="159"/>
      <c r="Y109" s="160"/>
      <c r="Z109" s="160"/>
      <c r="AA109" s="160"/>
      <c r="AB109" s="160"/>
      <c r="AC109" s="161"/>
      <c r="AD109" s="160"/>
      <c r="AE109" s="160"/>
      <c r="AF109" s="161"/>
      <c r="AG109" s="162"/>
    </row>
    <row r="110" spans="1:33" x14ac:dyDescent="0.2">
      <c r="A110" s="154" t="s">
        <v>55</v>
      </c>
      <c r="B110" s="155">
        <f>(VLOOKUP($A110,'Occupancy Raw Data'!$B$8:$BE$45,'Occupancy Raw Data'!G$3,FALSE))/100</f>
        <v>0.66339162900373294</v>
      </c>
      <c r="C110" s="156">
        <f>(VLOOKUP($A110,'Occupancy Raw Data'!$B$8:$BE$45,'Occupancy Raw Data'!H$3,FALSE))/100</f>
        <v>0.61465906857928798</v>
      </c>
      <c r="D110" s="156">
        <f>(VLOOKUP($A110,'Occupancy Raw Data'!$B$8:$BE$45,'Occupancy Raw Data'!I$3,FALSE))/100</f>
        <v>0.66830418549813297</v>
      </c>
      <c r="E110" s="156">
        <f>(VLOOKUP($A110,'Occupancy Raw Data'!$B$8:$BE$45,'Occupancy Raw Data'!J$3,FALSE))/100</f>
        <v>0.633719787777559</v>
      </c>
      <c r="F110" s="156">
        <f>(VLOOKUP($A110,'Occupancy Raw Data'!$B$8:$BE$45,'Occupancy Raw Data'!K$3,FALSE))/100</f>
        <v>0.615838082137944</v>
      </c>
      <c r="G110" s="157">
        <f>(VLOOKUP($A110,'Occupancy Raw Data'!$B$8:$BE$45,'Occupancy Raw Data'!L$3,FALSE))/100</f>
        <v>0.63918255059933105</v>
      </c>
      <c r="H110" s="137">
        <f>(VLOOKUP($A110,'Occupancy Raw Data'!$B$8:$BE$45,'Occupancy Raw Data'!N$3,FALSE))/100</f>
        <v>0.72234230693652901</v>
      </c>
      <c r="I110" s="137">
        <f>(VLOOKUP($A110,'Occupancy Raw Data'!$B$8:$BE$45,'Occupancy Raw Data'!O$3,FALSE))/100</f>
        <v>0.89054824130477495</v>
      </c>
      <c r="J110" s="157">
        <f>(VLOOKUP($A110,'Occupancy Raw Data'!$B$8:$BE$45,'Occupancy Raw Data'!P$3,FALSE))/100</f>
        <v>0.80644527412065203</v>
      </c>
      <c r="K110" s="158">
        <f>(VLOOKUP($A110,'Occupancy Raw Data'!$B$8:$BE$45,'Occupancy Raw Data'!R$3,FALSE))/100</f>
        <v>0.68697190017685206</v>
      </c>
      <c r="M110" s="159">
        <f>VLOOKUP($A110,'ADR Raw Data'!$B$6:$BE$43,'ADR Raw Data'!G$1,FALSE)</f>
        <v>258.73090047393299</v>
      </c>
      <c r="N110" s="160">
        <f>VLOOKUP($A110,'ADR Raw Data'!$B$6:$BE$43,'ADR Raw Data'!H$1,FALSE)</f>
        <v>148.23875000000001</v>
      </c>
      <c r="O110" s="160">
        <f>VLOOKUP($A110,'ADR Raw Data'!$B$6:$BE$43,'ADR Raw Data'!I$1,FALSE)</f>
        <v>148.49667744780899</v>
      </c>
      <c r="P110" s="160">
        <f>VLOOKUP($A110,'ADR Raw Data'!$B$6:$BE$43,'ADR Raw Data'!J$1,FALSE)</f>
        <v>148.742424806201</v>
      </c>
      <c r="Q110" s="160">
        <f>VLOOKUP($A110,'ADR Raw Data'!$B$6:$BE$43,'ADR Raw Data'!K$1,FALSE)</f>
        <v>152.21535098915101</v>
      </c>
      <c r="R110" s="161">
        <f>VLOOKUP($A110,'ADR Raw Data'!$B$6:$BE$43,'ADR Raw Data'!L$1,FALSE)</f>
        <v>172.09424249877</v>
      </c>
      <c r="S110" s="160">
        <f>VLOOKUP($A110,'ADR Raw Data'!$B$6:$BE$43,'ADR Raw Data'!N$1,FALSE)</f>
        <v>216.71119967355801</v>
      </c>
      <c r="T110" s="160">
        <f>VLOOKUP($A110,'ADR Raw Data'!$B$6:$BE$43,'ADR Raw Data'!O$1,FALSE)</f>
        <v>236.58379744042301</v>
      </c>
      <c r="U110" s="161">
        <f>VLOOKUP($A110,'ADR Raw Data'!$B$6:$BE$43,'ADR Raw Data'!P$1,FALSE)</f>
        <v>227.683740253411</v>
      </c>
      <c r="V110" s="162">
        <f>VLOOKUP($A110,'ADR Raw Data'!$B$6:$BE$43,'ADR Raw Data'!R$1,FALSE)</f>
        <v>190.73916721150701</v>
      </c>
      <c r="X110" s="159">
        <f>VLOOKUP($A110,'RevPAR Raw Data'!$B$6:$BE$43,'RevPAR Raw Data'!G$1,FALSE)</f>
        <v>171.63991353900499</v>
      </c>
      <c r="Y110" s="160">
        <f>VLOOKUP($A110,'RevPAR Raw Data'!$B$6:$BE$43,'RevPAR Raw Data'!H$1,FALSE)</f>
        <v>91.116292002357994</v>
      </c>
      <c r="Z110" s="160">
        <f>VLOOKUP($A110,'RevPAR Raw Data'!$B$6:$BE$43,'RevPAR Raw Data'!I$1,FALSE)</f>
        <v>99.2409510709373</v>
      </c>
      <c r="AA110" s="160">
        <f>VLOOKUP($A110,'RevPAR Raw Data'!$B$6:$BE$43,'RevPAR Raw Data'!J$1,FALSE)</f>
        <v>94.261017881705598</v>
      </c>
      <c r="AB110" s="160">
        <f>VLOOKUP($A110,'RevPAR Raw Data'!$B$6:$BE$43,'RevPAR Raw Data'!K$1,FALSE)</f>
        <v>93.740009825112907</v>
      </c>
      <c r="AC110" s="161">
        <f>VLOOKUP($A110,'RevPAR Raw Data'!$B$6:$BE$43,'RevPAR Raw Data'!L$1,FALSE)</f>
        <v>109.999636863823</v>
      </c>
      <c r="AD110" s="160">
        <f>VLOOKUP($A110,'RevPAR Raw Data'!$B$6:$BE$43,'RevPAR Raw Data'!N$1,FALSE)</f>
        <v>156.53966791118</v>
      </c>
      <c r="AE110" s="160">
        <f>VLOOKUP($A110,'RevPAR Raw Data'!$B$6:$BE$43,'RevPAR Raw Data'!O$1,FALSE)</f>
        <v>210.68928473177399</v>
      </c>
      <c r="AF110" s="161">
        <f>VLOOKUP($A110,'RevPAR Raw Data'!$B$6:$BE$43,'RevPAR Raw Data'!P$1,FALSE)</f>
        <v>183.61447632147701</v>
      </c>
      <c r="AG110" s="162">
        <f>VLOOKUP($A110,'RevPAR Raw Data'!$B$6:$BE$43,'RevPAR Raw Data'!R$1,FALSE)</f>
        <v>131.03244813743899</v>
      </c>
    </row>
    <row r="111" spans="1:33" x14ac:dyDescent="0.2">
      <c r="A111" s="139" t="s">
        <v>14</v>
      </c>
      <c r="B111" s="127">
        <f>(VLOOKUP($A110,'Occupancy Raw Data'!$B$8:$BE$51,'Occupancy Raw Data'!T$3,FALSE))/100</f>
        <v>8.8888037811227102E-2</v>
      </c>
      <c r="C111" s="128">
        <f>(VLOOKUP($A110,'Occupancy Raw Data'!$B$8:$BE$51,'Occupancy Raw Data'!U$3,FALSE))/100</f>
        <v>6.9152798634361592E-2</v>
      </c>
      <c r="D111" s="128">
        <f>(VLOOKUP($A110,'Occupancy Raw Data'!$B$8:$BE$51,'Occupancy Raw Data'!V$3,FALSE))/100</f>
        <v>1.6478824881058701E-2</v>
      </c>
      <c r="E111" s="128">
        <f>(VLOOKUP($A110,'Occupancy Raw Data'!$B$8:$BE$51,'Occupancy Raw Data'!W$3,FALSE))/100</f>
        <v>-5.7223800062147001E-2</v>
      </c>
      <c r="F111" s="128">
        <f>(VLOOKUP($A110,'Occupancy Raw Data'!$B$8:$BE$51,'Occupancy Raw Data'!X$3,FALSE))/100</f>
        <v>4.7668342450693105E-3</v>
      </c>
      <c r="G111" s="128">
        <f>(VLOOKUP($A110,'Occupancy Raw Data'!$B$8:$BE$51,'Occupancy Raw Data'!Y$3,FALSE))/100</f>
        <v>2.2132237428109901E-2</v>
      </c>
      <c r="H111" s="129">
        <f>(VLOOKUP($A110,'Occupancy Raw Data'!$B$8:$BE$51,'Occupancy Raw Data'!AA$3,FALSE))/100</f>
        <v>-1.6029814075601202E-2</v>
      </c>
      <c r="I111" s="129">
        <f>(VLOOKUP($A110,'Occupancy Raw Data'!$B$8:$BE$51,'Occupancy Raw Data'!AB$3,FALSE))/100</f>
        <v>2.4318886860428698E-2</v>
      </c>
      <c r="J111" s="128">
        <f>(VLOOKUP($A110,'Occupancy Raw Data'!$B$8:$BE$51,'Occupancy Raw Data'!AC$3,FALSE))/100</f>
        <v>5.8467311425827494E-3</v>
      </c>
      <c r="K111" s="130">
        <f>(VLOOKUP($A110,'Occupancy Raw Data'!$B$8:$BE$51,'Occupancy Raw Data'!AE$3,FALSE))/100</f>
        <v>1.6611559859898799E-2</v>
      </c>
      <c r="M111" s="127">
        <f>(VLOOKUP($A110,'ADR Raw Data'!$B$6:$BE$49,'ADR Raw Data'!T$1,FALSE))/100</f>
        <v>-3.3741389189663202E-3</v>
      </c>
      <c r="N111" s="128">
        <f>(VLOOKUP($A110,'ADR Raw Data'!$B$6:$BE$49,'ADR Raw Data'!U$1,FALSE))/100</f>
        <v>3.1010001767817499E-2</v>
      </c>
      <c r="O111" s="128">
        <f>(VLOOKUP($A110,'ADR Raw Data'!$B$6:$BE$49,'ADR Raw Data'!V$1,FALSE))/100</f>
        <v>-1.0994308817522501E-2</v>
      </c>
      <c r="P111" s="128">
        <f>(VLOOKUP($A110,'ADR Raw Data'!$B$6:$BE$49,'ADR Raw Data'!W$1,FALSE))/100</f>
        <v>7.0608888139611905E-3</v>
      </c>
      <c r="Q111" s="128">
        <f>(VLOOKUP($A110,'ADR Raw Data'!$B$6:$BE$49,'ADR Raw Data'!X$1,FALSE))/100</f>
        <v>-1.03946436492165E-2</v>
      </c>
      <c r="R111" s="128">
        <f>(VLOOKUP($A110,'ADR Raw Data'!$B$6:$BE$49,'ADR Raw Data'!Y$1,FALSE))/100</f>
        <v>9.3663036406570702E-3</v>
      </c>
      <c r="S111" s="129">
        <f>(VLOOKUP($A110,'ADR Raw Data'!$B$6:$BE$49,'ADR Raw Data'!AA$1,FALSE))/100</f>
        <v>-2.32792017640636E-2</v>
      </c>
      <c r="T111" s="129">
        <f>(VLOOKUP($A110,'ADR Raw Data'!$B$6:$BE$49,'ADR Raw Data'!AB$1,FALSE))/100</f>
        <v>-2.8066841688827702E-2</v>
      </c>
      <c r="U111" s="128">
        <f>(VLOOKUP($A110,'ADR Raw Data'!$B$6:$BE$49,'ADR Raw Data'!AC$1,FALSE))/100</f>
        <v>-2.5137367300964303E-2</v>
      </c>
      <c r="V111" s="130">
        <f>(VLOOKUP($A110,'ADR Raw Data'!$B$6:$BE$49,'ADR Raw Data'!AE$1,FALSE))/100</f>
        <v>-5.9110573768363806E-3</v>
      </c>
      <c r="X111" s="127">
        <f>(VLOOKUP($A110,'RevPAR Raw Data'!$B$6:$BE$43,'RevPAR Raw Data'!T$1,FALSE))/100</f>
        <v>8.5213978304451404E-2</v>
      </c>
      <c r="Y111" s="128">
        <f>(VLOOKUP($A110,'RevPAR Raw Data'!$B$6:$BE$43,'RevPAR Raw Data'!U$1,FALSE))/100</f>
        <v>0.10230722881008</v>
      </c>
      <c r="Z111" s="128">
        <f>(VLOOKUP($A110,'RevPAR Raw Data'!$B$6:$BE$43,'RevPAR Raw Data'!V$1,FALSE))/100</f>
        <v>5.3033427738438796E-3</v>
      </c>
      <c r="AA111" s="128">
        <f>(VLOOKUP($A110,'RevPAR Raw Data'!$B$6:$BE$43,'RevPAR Raw Data'!W$1,FALSE))/100</f>
        <v>-5.0566962137936995E-2</v>
      </c>
      <c r="AB111" s="128">
        <f>(VLOOKUP($A110,'RevPAR Raw Data'!$B$6:$BE$43,'RevPAR Raw Data'!X$1,FALSE))/100</f>
        <v>-5.6773589474596198E-3</v>
      </c>
      <c r="AC111" s="128">
        <f>(VLOOKUP($A110,'RevPAR Raw Data'!$B$6:$BE$43,'RevPAR Raw Data'!Y$1,FALSE))/100</f>
        <v>3.1705838324765798E-2</v>
      </c>
      <c r="AD111" s="129">
        <f>(VLOOKUP($A110,'RevPAR Raw Data'!$B$6:$BE$43,'RevPAR Raw Data'!AA$1,FALSE))/100</f>
        <v>-3.8935854563558497E-2</v>
      </c>
      <c r="AE111" s="129">
        <f>(VLOOKUP($A110,'RevPAR Raw Data'!$B$6:$BE$43,'RevPAR Raw Data'!AB$1,FALSE))/100</f>
        <v>-4.4305091759591396E-3</v>
      </c>
      <c r="AF111" s="128">
        <f>(VLOOKUP($A110,'RevPAR Raw Data'!$B$6:$BE$43,'RevPAR Raw Data'!AC$1,FALSE))/100</f>
        <v>-1.94376075866226E-2</v>
      </c>
      <c r="AG111" s="130">
        <f>(VLOOKUP($A110,'RevPAR Raw Data'!$B$6:$BE$43,'RevPAR Raw Data'!AE$1,FALSE))/100</f>
        <v>1.06023105996118E-2</v>
      </c>
    </row>
    <row r="112" spans="1:33" x14ac:dyDescent="0.2">
      <c r="A112" s="177"/>
      <c r="B112" s="155"/>
      <c r="C112" s="156"/>
      <c r="D112" s="156"/>
      <c r="E112" s="156"/>
      <c r="F112" s="156"/>
      <c r="G112" s="157"/>
      <c r="H112" s="137"/>
      <c r="I112" s="137"/>
      <c r="J112" s="157"/>
      <c r="K112" s="158"/>
      <c r="M112" s="159"/>
      <c r="N112" s="160"/>
      <c r="O112" s="160"/>
      <c r="P112" s="160"/>
      <c r="Q112" s="160"/>
      <c r="R112" s="161"/>
      <c r="S112" s="160"/>
      <c r="T112" s="160"/>
      <c r="U112" s="161"/>
      <c r="V112" s="162"/>
      <c r="X112" s="159"/>
      <c r="Y112" s="160"/>
      <c r="Z112" s="160"/>
      <c r="AA112" s="160"/>
      <c r="AB112" s="160"/>
      <c r="AC112" s="161"/>
      <c r="AD112" s="160"/>
      <c r="AE112" s="160"/>
      <c r="AF112" s="161"/>
      <c r="AG112" s="162"/>
    </row>
    <row r="113" spans="1:34" x14ac:dyDescent="0.2">
      <c r="A113" s="154" t="s">
        <v>54</v>
      </c>
      <c r="B113" s="155">
        <f>(VLOOKUP($A113,'Occupancy Raw Data'!$B$8:$BE$45,'Occupancy Raw Data'!G$3,FALSE))/100</f>
        <v>0.50301953818827694</v>
      </c>
      <c r="C113" s="156">
        <f>(VLOOKUP($A113,'Occupancy Raw Data'!$B$8:$BE$45,'Occupancy Raw Data'!H$3,FALSE))/100</f>
        <v>0.65168738898756606</v>
      </c>
      <c r="D113" s="156">
        <f>(VLOOKUP($A113,'Occupancy Raw Data'!$B$8:$BE$45,'Occupancy Raw Data'!I$3,FALSE))/100</f>
        <v>0.68117229129662504</v>
      </c>
      <c r="E113" s="156">
        <f>(VLOOKUP($A113,'Occupancy Raw Data'!$B$8:$BE$45,'Occupancy Raw Data'!J$3,FALSE))/100</f>
        <v>0.66820603907637599</v>
      </c>
      <c r="F113" s="156">
        <f>(VLOOKUP($A113,'Occupancy Raw Data'!$B$8:$BE$45,'Occupancy Raw Data'!K$3,FALSE))/100</f>
        <v>0.69289520426287698</v>
      </c>
      <c r="G113" s="157">
        <f>(VLOOKUP($A113,'Occupancy Raw Data'!$B$8:$BE$45,'Occupancy Raw Data'!L$3,FALSE))/100</f>
        <v>0.63939609236234407</v>
      </c>
      <c r="H113" s="137">
        <f>(VLOOKUP($A113,'Occupancy Raw Data'!$B$8:$BE$45,'Occupancy Raw Data'!N$3,FALSE))/100</f>
        <v>0.660923623445825</v>
      </c>
      <c r="I113" s="137">
        <f>(VLOOKUP($A113,'Occupancy Raw Data'!$B$8:$BE$45,'Occupancy Raw Data'!O$3,FALSE))/100</f>
        <v>0.70746003552397796</v>
      </c>
      <c r="J113" s="157">
        <f>(VLOOKUP($A113,'Occupancy Raw Data'!$B$8:$BE$45,'Occupancy Raw Data'!P$3,FALSE))/100</f>
        <v>0.68419182948490198</v>
      </c>
      <c r="K113" s="158">
        <f>(VLOOKUP($A113,'Occupancy Raw Data'!$B$8:$BE$45,'Occupancy Raw Data'!R$3,FALSE))/100</f>
        <v>0.65219487439736101</v>
      </c>
      <c r="M113" s="159">
        <f>VLOOKUP($A113,'ADR Raw Data'!$B$6:$BE$43,'ADR Raw Data'!G$1,FALSE)</f>
        <v>102.057037429378</v>
      </c>
      <c r="N113" s="160">
        <f>VLOOKUP($A113,'ADR Raw Data'!$B$6:$BE$43,'ADR Raw Data'!H$1,FALSE)</f>
        <v>109.308184791496</v>
      </c>
      <c r="O113" s="160">
        <f>VLOOKUP($A113,'ADR Raw Data'!$B$6:$BE$43,'ADR Raw Data'!I$1,FALSE)</f>
        <v>111.288</v>
      </c>
      <c r="P113" s="160">
        <f>VLOOKUP($A113,'ADR Raw Data'!$B$6:$BE$43,'ADR Raw Data'!J$1,FALSE)</f>
        <v>110.184867091972</v>
      </c>
      <c r="Q113" s="160">
        <f>VLOOKUP($A113,'ADR Raw Data'!$B$6:$BE$43,'ADR Raw Data'!K$1,FALSE)</f>
        <v>108.004501409894</v>
      </c>
      <c r="R113" s="161">
        <f>VLOOKUP($A113,'ADR Raw Data'!$B$6:$BE$43,'ADR Raw Data'!L$1,FALSE)</f>
        <v>108.489792210678</v>
      </c>
      <c r="S113" s="160">
        <f>VLOOKUP($A113,'ADR Raw Data'!$B$6:$BE$43,'ADR Raw Data'!N$1,FALSE)</f>
        <v>117.136498253157</v>
      </c>
      <c r="T113" s="160">
        <f>VLOOKUP($A113,'ADR Raw Data'!$B$6:$BE$43,'ADR Raw Data'!O$1,FALSE)</f>
        <v>119.938900326387</v>
      </c>
      <c r="U113" s="161">
        <f>VLOOKUP($A113,'ADR Raw Data'!$B$6:$BE$43,'ADR Raw Data'!P$1,FALSE)</f>
        <v>118.58535176531601</v>
      </c>
      <c r="V113" s="162">
        <f>VLOOKUP($A113,'ADR Raw Data'!$B$6:$BE$43,'ADR Raw Data'!R$1,FALSE)</f>
        <v>111.515749912461</v>
      </c>
      <c r="X113" s="159">
        <f>VLOOKUP($A113,'RevPAR Raw Data'!$B$6:$BE$43,'RevPAR Raw Data'!G$1,FALSE)</f>
        <v>51.3366838365896</v>
      </c>
      <c r="Y113" s="160">
        <f>VLOOKUP($A113,'RevPAR Raw Data'!$B$6:$BE$43,'RevPAR Raw Data'!H$1,FALSE)</f>
        <v>71.2347655417406</v>
      </c>
      <c r="Z113" s="160">
        <f>VLOOKUP($A113,'RevPAR Raw Data'!$B$6:$BE$43,'RevPAR Raw Data'!I$1,FALSE)</f>
        <v>75.806301953818803</v>
      </c>
      <c r="AA113" s="160">
        <f>VLOOKUP($A113,'RevPAR Raw Data'!$B$6:$BE$43,'RevPAR Raw Data'!J$1,FALSE)</f>
        <v>73.626193605683795</v>
      </c>
      <c r="AB113" s="160">
        <f>VLOOKUP($A113,'RevPAR Raw Data'!$B$6:$BE$43,'RevPAR Raw Data'!K$1,FALSE)</f>
        <v>74.835801065719295</v>
      </c>
      <c r="AC113" s="161">
        <f>VLOOKUP($A113,'RevPAR Raw Data'!$B$6:$BE$43,'RevPAR Raw Data'!L$1,FALSE)</f>
        <v>69.367949200710399</v>
      </c>
      <c r="AD113" s="160">
        <f>VLOOKUP($A113,'RevPAR Raw Data'!$B$6:$BE$43,'RevPAR Raw Data'!N$1,FALSE)</f>
        <v>77.418278863232601</v>
      </c>
      <c r="AE113" s="160">
        <f>VLOOKUP($A113,'RevPAR Raw Data'!$B$6:$BE$43,'RevPAR Raw Data'!O$1,FALSE)</f>
        <v>84.851978685612707</v>
      </c>
      <c r="AF113" s="161">
        <f>VLOOKUP($A113,'RevPAR Raw Data'!$B$6:$BE$43,'RevPAR Raw Data'!P$1,FALSE)</f>
        <v>81.135128774422697</v>
      </c>
      <c r="AG113" s="162">
        <f>VLOOKUP($A113,'RevPAR Raw Data'!$B$6:$BE$43,'RevPAR Raw Data'!R$1,FALSE)</f>
        <v>72.7300005074854</v>
      </c>
    </row>
    <row r="114" spans="1:34" x14ac:dyDescent="0.2">
      <c r="A114" s="139" t="s">
        <v>14</v>
      </c>
      <c r="B114" s="127">
        <f>(VLOOKUP($A113,'Occupancy Raw Data'!$B$8:$BE$51,'Occupancy Raw Data'!T$3,FALSE))/100</f>
        <v>-1.6939689108135102E-2</v>
      </c>
      <c r="C114" s="128">
        <f>(VLOOKUP($A113,'Occupancy Raw Data'!$B$8:$BE$51,'Occupancy Raw Data'!U$3,FALSE))/100</f>
        <v>-1.7789812319119599E-3</v>
      </c>
      <c r="D114" s="128">
        <f>(VLOOKUP($A113,'Occupancy Raw Data'!$B$8:$BE$51,'Occupancy Raw Data'!V$3,FALSE))/100</f>
        <v>-5.0865275536814296E-2</v>
      </c>
      <c r="E114" s="128">
        <f>(VLOOKUP($A113,'Occupancy Raw Data'!$B$8:$BE$51,'Occupancy Raw Data'!W$3,FALSE))/100</f>
        <v>-8.841647484249171E-2</v>
      </c>
      <c r="F114" s="128">
        <f>(VLOOKUP($A113,'Occupancy Raw Data'!$B$8:$BE$51,'Occupancy Raw Data'!X$3,FALSE))/100</f>
        <v>2.5484902309058598E-2</v>
      </c>
      <c r="G114" s="128">
        <f>(VLOOKUP($A113,'Occupancy Raw Data'!$B$8:$BE$51,'Occupancy Raw Data'!Y$3,FALSE))/100</f>
        <v>-2.85408684933691E-2</v>
      </c>
      <c r="H114" s="129">
        <f>(VLOOKUP($A113,'Occupancy Raw Data'!$B$8:$BE$51,'Occupancy Raw Data'!AA$3,FALSE))/100</f>
        <v>1.3218858339681601E-2</v>
      </c>
      <c r="I114" s="129">
        <f>(VLOOKUP($A113,'Occupancy Raw Data'!$B$8:$BE$51,'Occupancy Raw Data'!AB$3,FALSE))/100</f>
        <v>2.05614211088796E-2</v>
      </c>
      <c r="J114" s="128">
        <f>(VLOOKUP($A113,'Occupancy Raw Data'!$B$8:$BE$51,'Occupancy Raw Data'!AC$3,FALSE))/100</f>
        <v>1.7001753056277099E-2</v>
      </c>
      <c r="K114" s="130">
        <f>(VLOOKUP($A113,'Occupancy Raw Data'!$B$8:$BE$51,'Occupancy Raw Data'!AE$3,FALSE))/100</f>
        <v>-1.5324198456038201E-2</v>
      </c>
      <c r="M114" s="127">
        <f>(VLOOKUP($A113,'ADR Raw Data'!$B$6:$BE$49,'ADR Raw Data'!T$1,FALSE))/100</f>
        <v>3.8106444774384497E-2</v>
      </c>
      <c r="N114" s="128">
        <f>(VLOOKUP($A113,'ADR Raw Data'!$B$6:$BE$49,'ADR Raw Data'!U$1,FALSE))/100</f>
        <v>1.73560920349168E-3</v>
      </c>
      <c r="O114" s="128">
        <f>(VLOOKUP($A113,'ADR Raw Data'!$B$6:$BE$49,'ADR Raw Data'!V$1,FALSE))/100</f>
        <v>-1.6909927763098898E-2</v>
      </c>
      <c r="P114" s="128">
        <f>(VLOOKUP($A113,'ADR Raw Data'!$B$6:$BE$49,'ADR Raw Data'!W$1,FALSE))/100</f>
        <v>-6.3010202147856992E-2</v>
      </c>
      <c r="Q114" s="128">
        <f>(VLOOKUP($A113,'ADR Raw Data'!$B$6:$BE$49,'ADR Raw Data'!X$1,FALSE))/100</f>
        <v>-4.3126417207291295E-2</v>
      </c>
      <c r="R114" s="128">
        <f>(VLOOKUP($A113,'ADR Raw Data'!$B$6:$BE$49,'ADR Raw Data'!Y$1,FALSE))/100</f>
        <v>-2.25031221372207E-2</v>
      </c>
      <c r="S114" s="129">
        <f>(VLOOKUP($A113,'ADR Raw Data'!$B$6:$BE$49,'ADR Raw Data'!AA$1,FALSE))/100</f>
        <v>2.2138436614779603E-2</v>
      </c>
      <c r="T114" s="129">
        <f>(VLOOKUP($A113,'ADR Raw Data'!$B$6:$BE$49,'ADR Raw Data'!AB$1,FALSE))/100</f>
        <v>2.1144607373995799E-2</v>
      </c>
      <c r="U114" s="128">
        <f>(VLOOKUP($A113,'ADR Raw Data'!$B$6:$BE$49,'ADR Raw Data'!AC$1,FALSE))/100</f>
        <v>2.1663845651306E-2</v>
      </c>
      <c r="V114" s="130">
        <f>(VLOOKUP($A113,'ADR Raw Data'!$B$6:$BE$49,'ADR Raw Data'!AE$1,FALSE))/100</f>
        <v>-8.41920893975346E-3</v>
      </c>
      <c r="X114" s="127">
        <f>(VLOOKUP($A113,'RevPAR Raw Data'!$B$6:$BE$43,'RevPAR Raw Data'!T$1,FALSE))/100</f>
        <v>2.0521244338755001E-2</v>
      </c>
      <c r="Y114" s="128">
        <f>(VLOOKUP($A113,'RevPAR Raw Data'!$B$6:$BE$43,'RevPAR Raw Data'!U$1,FALSE))/100</f>
        <v>-4.6459644619218901E-5</v>
      </c>
      <c r="Z114" s="128">
        <f>(VLOOKUP($A113,'RevPAR Raw Data'!$B$6:$BE$43,'RevPAR Raw Data'!V$1,FALSE))/100</f>
        <v>-6.6915075164935597E-2</v>
      </c>
      <c r="AA114" s="128">
        <f>(VLOOKUP($A113,'RevPAR Raw Data'!$B$6:$BE$43,'RevPAR Raw Data'!W$1,FALSE))/100</f>
        <v>-0.14585553703732201</v>
      </c>
      <c r="AB114" s="128">
        <f>(VLOOKUP($A113,'RevPAR Raw Data'!$B$6:$BE$43,'RevPAR Raw Data'!X$1,FALSE))/100</f>
        <v>-1.8740587427700198E-2</v>
      </c>
      <c r="AC114" s="128">
        <f>(VLOOKUP($A113,'RevPAR Raw Data'!$B$6:$BE$43,'RevPAR Raw Data'!Y$1,FALSE))/100</f>
        <v>-5.0401731980981204E-2</v>
      </c>
      <c r="AD114" s="129">
        <f>(VLOOKUP($A113,'RevPAR Raw Data'!$B$6:$BE$43,'RevPAR Raw Data'!AA$1,FALSE))/100</f>
        <v>3.5649939811934005E-2</v>
      </c>
      <c r="AE114" s="129">
        <f>(VLOOKUP($A113,'RevPAR Raw Data'!$B$6:$BE$43,'RevPAR Raw Data'!AB$1,FALSE))/100</f>
        <v>4.2140791659274104E-2</v>
      </c>
      <c r="AF114" s="128">
        <f>(VLOOKUP($A113,'RevPAR Raw Data'!$B$6:$BE$43,'RevPAR Raw Data'!AC$1,FALSE))/100</f>
        <v>3.9033922061595998E-2</v>
      </c>
      <c r="AG114" s="130">
        <f>(VLOOKUP($A113,'RevPAR Raw Data'!$B$6:$BE$43,'RevPAR Raw Data'!AE$1,FALSE))/100</f>
        <v>-2.3614389767156001E-2</v>
      </c>
    </row>
    <row r="115" spans="1:34" x14ac:dyDescent="0.2">
      <c r="A115" s="177"/>
      <c r="B115" s="155"/>
      <c r="C115" s="156"/>
      <c r="D115" s="156"/>
      <c r="E115" s="156"/>
      <c r="F115" s="156"/>
      <c r="G115" s="157"/>
      <c r="H115" s="137"/>
      <c r="I115" s="137"/>
      <c r="J115" s="157"/>
      <c r="K115" s="158"/>
      <c r="M115" s="159"/>
      <c r="N115" s="160"/>
      <c r="O115" s="160"/>
      <c r="P115" s="160"/>
      <c r="Q115" s="160"/>
      <c r="R115" s="161"/>
      <c r="S115" s="160"/>
      <c r="T115" s="160"/>
      <c r="U115" s="161"/>
      <c r="V115" s="162"/>
      <c r="X115" s="159"/>
      <c r="Y115" s="160"/>
      <c r="Z115" s="160"/>
      <c r="AA115" s="160"/>
      <c r="AB115" s="160"/>
      <c r="AC115" s="161"/>
      <c r="AD115" s="160"/>
      <c r="AE115" s="160"/>
      <c r="AF115" s="161"/>
      <c r="AG115" s="162"/>
    </row>
    <row r="116" spans="1:34" x14ac:dyDescent="0.2">
      <c r="A116" s="154" t="s">
        <v>50</v>
      </c>
      <c r="B116" s="155">
        <f>(VLOOKUP($A116,'Occupancy Raw Data'!$B$8:$BE$45,'Occupancy Raw Data'!G$3,FALSE))/100</f>
        <v>0.45220810647307902</v>
      </c>
      <c r="C116" s="156">
        <f>(VLOOKUP($A116,'Occupancy Raw Data'!$B$8:$BE$45,'Occupancy Raw Data'!H$3,FALSE))/100</f>
        <v>0.63702359346642401</v>
      </c>
      <c r="D116" s="156">
        <f>(VLOOKUP($A116,'Occupancy Raw Data'!$B$8:$BE$45,'Occupancy Raw Data'!I$3,FALSE))/100</f>
        <v>0.68753781004234693</v>
      </c>
      <c r="E116" s="156">
        <f>(VLOOKUP($A116,'Occupancy Raw Data'!$B$8:$BE$45,'Occupancy Raw Data'!J$3,FALSE))/100</f>
        <v>0.68330308529945494</v>
      </c>
      <c r="F116" s="156">
        <f>(VLOOKUP($A116,'Occupancy Raw Data'!$B$8:$BE$45,'Occupancy Raw Data'!K$3,FALSE))/100</f>
        <v>0.644585601935874</v>
      </c>
      <c r="G116" s="157">
        <f>(VLOOKUP($A116,'Occupancy Raw Data'!$B$8:$BE$45,'Occupancy Raw Data'!L$3,FALSE))/100</f>
        <v>0.62093163944343599</v>
      </c>
      <c r="H116" s="137">
        <f>(VLOOKUP($A116,'Occupancy Raw Data'!$B$8:$BE$45,'Occupancy Raw Data'!N$3,FALSE))/100</f>
        <v>0.65698729582577098</v>
      </c>
      <c r="I116" s="137">
        <f>(VLOOKUP($A116,'Occupancy Raw Data'!$B$8:$BE$45,'Occupancy Raw Data'!O$3,FALSE))/100</f>
        <v>0.68693284936479104</v>
      </c>
      <c r="J116" s="157">
        <f>(VLOOKUP($A116,'Occupancy Raw Data'!$B$8:$BE$45,'Occupancy Raw Data'!P$3,FALSE))/100</f>
        <v>0.67196007259528101</v>
      </c>
      <c r="K116" s="158">
        <f>(VLOOKUP($A116,'Occupancy Raw Data'!$B$8:$BE$45,'Occupancy Raw Data'!R$3,FALSE))/100</f>
        <v>0.63551119177253401</v>
      </c>
      <c r="M116" s="159">
        <f>VLOOKUP($A116,'ADR Raw Data'!$B$6:$BE$43,'ADR Raw Data'!G$1,FALSE)</f>
        <v>117.76600000000001</v>
      </c>
      <c r="N116" s="160">
        <f>VLOOKUP($A116,'ADR Raw Data'!$B$6:$BE$43,'ADR Raw Data'!H$1,FALSE)</f>
        <v>117.23064102564101</v>
      </c>
      <c r="O116" s="160">
        <f>VLOOKUP($A116,'ADR Raw Data'!$B$6:$BE$43,'ADR Raw Data'!I$1,FALSE)</f>
        <v>126.376432028156</v>
      </c>
      <c r="P116" s="160">
        <f>VLOOKUP($A116,'ADR Raw Data'!$B$6:$BE$43,'ADR Raw Data'!J$1,FALSE)</f>
        <v>127.078357680389</v>
      </c>
      <c r="Q116" s="160">
        <f>VLOOKUP($A116,'ADR Raw Data'!$B$6:$BE$43,'ADR Raw Data'!K$1,FALSE)</f>
        <v>124.31946034725399</v>
      </c>
      <c r="R116" s="161">
        <f>VLOOKUP($A116,'ADR Raw Data'!$B$6:$BE$43,'ADR Raw Data'!L$1,FALSE)</f>
        <v>122.973140101325</v>
      </c>
      <c r="S116" s="160">
        <f>VLOOKUP($A116,'ADR Raw Data'!$B$6:$BE$43,'ADR Raw Data'!N$1,FALSE)</f>
        <v>146.50558011049699</v>
      </c>
      <c r="T116" s="160">
        <f>VLOOKUP($A116,'ADR Raw Data'!$B$6:$BE$43,'ADR Raw Data'!O$1,FALSE)</f>
        <v>145.64236019374701</v>
      </c>
      <c r="U116" s="161">
        <f>VLOOKUP($A116,'ADR Raw Data'!$B$6:$BE$43,'ADR Raw Data'!P$1,FALSE)</f>
        <v>146.064352914697</v>
      </c>
      <c r="V116" s="162">
        <f>VLOOKUP($A116,'ADR Raw Data'!$B$6:$BE$43,'ADR Raw Data'!R$1,FALSE)</f>
        <v>129.94901951451601</v>
      </c>
      <c r="X116" s="159">
        <f>VLOOKUP($A116,'RevPAR Raw Data'!$B$6:$BE$43,'RevPAR Raw Data'!G$1,FALSE)</f>
        <v>53.254739866908601</v>
      </c>
      <c r="Y116" s="160">
        <f>VLOOKUP($A116,'RevPAR Raw Data'!$B$6:$BE$43,'RevPAR Raw Data'!H$1,FALSE)</f>
        <v>74.678684210526299</v>
      </c>
      <c r="Z116" s="160">
        <f>VLOOKUP($A116,'RevPAR Raw Data'!$B$6:$BE$43,'RevPAR Raw Data'!I$1,FALSE)</f>
        <v>86.888575317604307</v>
      </c>
      <c r="AA116" s="160">
        <f>VLOOKUP($A116,'RevPAR Raw Data'!$B$6:$BE$43,'RevPAR Raw Data'!J$1,FALSE)</f>
        <v>86.833033877797902</v>
      </c>
      <c r="AB116" s="160">
        <f>VLOOKUP($A116,'RevPAR Raw Data'!$B$6:$BE$43,'RevPAR Raw Data'!K$1,FALSE)</f>
        <v>80.134534180278195</v>
      </c>
      <c r="AC116" s="161">
        <f>VLOOKUP($A116,'RevPAR Raw Data'!$B$6:$BE$43,'RevPAR Raw Data'!L$1,FALSE)</f>
        <v>76.357913490623105</v>
      </c>
      <c r="AD116" s="160">
        <f>VLOOKUP($A116,'RevPAR Raw Data'!$B$6:$BE$43,'RevPAR Raw Data'!N$1,FALSE)</f>
        <v>96.2523049001814</v>
      </c>
      <c r="AE116" s="160">
        <f>VLOOKUP($A116,'RevPAR Raw Data'!$B$6:$BE$43,'RevPAR Raw Data'!O$1,FALSE)</f>
        <v>100.046521476104</v>
      </c>
      <c r="AF116" s="161">
        <f>VLOOKUP($A116,'RevPAR Raw Data'!$B$6:$BE$43,'RevPAR Raw Data'!P$1,FALSE)</f>
        <v>98.149413188142702</v>
      </c>
      <c r="AG116" s="162">
        <f>VLOOKUP($A116,'RevPAR Raw Data'!$B$6:$BE$43,'RevPAR Raw Data'!R$1,FALSE)</f>
        <v>82.584056261342994</v>
      </c>
    </row>
    <row r="117" spans="1:34" x14ac:dyDescent="0.2">
      <c r="A117" s="139" t="s">
        <v>14</v>
      </c>
      <c r="B117" s="127">
        <f>(VLOOKUP($A116,'Occupancy Raw Data'!$B$8:$BE$51,'Occupancy Raw Data'!T$3,FALSE))/100</f>
        <v>0.107517969885084</v>
      </c>
      <c r="C117" s="128">
        <f>(VLOOKUP($A116,'Occupancy Raw Data'!$B$8:$BE$51,'Occupancy Raw Data'!U$3,FALSE))/100</f>
        <v>9.7152452976089099E-2</v>
      </c>
      <c r="D117" s="128">
        <f>(VLOOKUP($A116,'Occupancy Raw Data'!$B$8:$BE$51,'Occupancy Raw Data'!V$3,FALSE))/100</f>
        <v>0.10182341352940201</v>
      </c>
      <c r="E117" s="128">
        <f>(VLOOKUP($A116,'Occupancy Raw Data'!$B$8:$BE$51,'Occupancy Raw Data'!W$3,FALSE))/100</f>
        <v>7.5416478074203597E-2</v>
      </c>
      <c r="F117" s="128">
        <f>(VLOOKUP($A116,'Occupancy Raw Data'!$B$8:$BE$51,'Occupancy Raw Data'!X$3,FALSE))/100</f>
        <v>0.116686144078673</v>
      </c>
      <c r="G117" s="128">
        <f>(VLOOKUP($A116,'Occupancy Raw Data'!$B$8:$BE$51,'Occupancy Raw Data'!Y$3,FALSE))/100</f>
        <v>9.8784617331573302E-2</v>
      </c>
      <c r="H117" s="129">
        <f>(VLOOKUP($A116,'Occupancy Raw Data'!$B$8:$BE$51,'Occupancy Raw Data'!AA$3,FALSE))/100</f>
        <v>0.16805728196594999</v>
      </c>
      <c r="I117" s="129">
        <f>(VLOOKUP($A116,'Occupancy Raw Data'!$B$8:$BE$51,'Occupancy Raw Data'!AB$3,FALSE))/100</f>
        <v>9.86868899781356E-2</v>
      </c>
      <c r="J117" s="128">
        <f>(VLOOKUP($A116,'Occupancy Raw Data'!$B$8:$BE$51,'Occupancy Raw Data'!AC$3,FALSE))/100</f>
        <v>0.13153898234956599</v>
      </c>
      <c r="K117" s="130">
        <f>(VLOOKUP($A116,'Occupancy Raw Data'!$B$8:$BE$51,'Occupancy Raw Data'!AE$3,FALSE))/100</f>
        <v>0.108478081179572</v>
      </c>
      <c r="M117" s="127">
        <f>(VLOOKUP($A116,'ADR Raw Data'!$B$6:$BE$49,'ADR Raw Data'!T$1,FALSE))/100</f>
        <v>7.74469587821877E-2</v>
      </c>
      <c r="N117" s="128">
        <f>(VLOOKUP($A116,'ADR Raw Data'!$B$6:$BE$49,'ADR Raw Data'!U$1,FALSE))/100</f>
        <v>0.101958808196495</v>
      </c>
      <c r="O117" s="128">
        <f>(VLOOKUP($A116,'ADR Raw Data'!$B$6:$BE$49,'ADR Raw Data'!V$1,FALSE))/100</f>
        <v>0.14926144203965999</v>
      </c>
      <c r="P117" s="128">
        <f>(VLOOKUP($A116,'ADR Raw Data'!$B$6:$BE$49,'ADR Raw Data'!W$1,FALSE))/100</f>
        <v>0.14563976918410801</v>
      </c>
      <c r="Q117" s="128">
        <f>(VLOOKUP($A116,'ADR Raw Data'!$B$6:$BE$49,'ADR Raw Data'!X$1,FALSE))/100</f>
        <v>7.1872965099268896E-2</v>
      </c>
      <c r="R117" s="128">
        <f>(VLOOKUP($A116,'ADR Raw Data'!$B$6:$BE$49,'ADR Raw Data'!Y$1,FALSE))/100</f>
        <v>0.11209614073174601</v>
      </c>
      <c r="S117" s="129">
        <f>(VLOOKUP($A116,'ADR Raw Data'!$B$6:$BE$49,'ADR Raw Data'!AA$1,FALSE))/100</f>
        <v>4.9730954775350507E-2</v>
      </c>
      <c r="T117" s="129">
        <f>(VLOOKUP($A116,'ADR Raw Data'!$B$6:$BE$49,'ADR Raw Data'!AB$1,FALSE))/100</f>
        <v>6.1652468135458403E-2</v>
      </c>
      <c r="U117" s="128">
        <f>(VLOOKUP($A116,'ADR Raw Data'!$B$6:$BE$49,'ADR Raw Data'!AC$1,FALSE))/100</f>
        <v>5.60509756164713E-2</v>
      </c>
      <c r="V117" s="130">
        <f>(VLOOKUP($A116,'ADR Raw Data'!$B$6:$BE$49,'ADR Raw Data'!AE$1,FALSE))/100</f>
        <v>9.3980261740601409E-2</v>
      </c>
      <c r="X117" s="127">
        <f>(VLOOKUP($A116,'RevPAR Raw Data'!$B$6:$BE$43,'RevPAR Raw Data'!T$1,FALSE))/100</f>
        <v>0.19329186844930699</v>
      </c>
      <c r="Y117" s="128">
        <f>(VLOOKUP($A116,'RevPAR Raw Data'!$B$6:$BE$43,'RevPAR Raw Data'!U$1,FALSE))/100</f>
        <v>0.20901680949139201</v>
      </c>
      <c r="Z117" s="128">
        <f>(VLOOKUP($A116,'RevPAR Raw Data'!$B$6:$BE$43,'RevPAR Raw Data'!V$1,FALSE))/100</f>
        <v>0.26628316510586197</v>
      </c>
      <c r="AA117" s="128">
        <f>(VLOOKUP($A116,'RevPAR Raw Data'!$B$6:$BE$43,'RevPAR Raw Data'!W$1,FALSE))/100</f>
        <v>0.232039885717717</v>
      </c>
      <c r="AB117" s="128">
        <f>(VLOOKUP($A116,'RevPAR Raw Data'!$B$6:$BE$43,'RevPAR Raw Data'!X$1,FALSE))/100</f>
        <v>0.19694568833887602</v>
      </c>
      <c r="AC117" s="128">
        <f>(VLOOKUP($A116,'RevPAR Raw Data'!$B$6:$BE$43,'RevPAR Raw Data'!Y$1,FALSE))/100</f>
        <v>0.22195413242985101</v>
      </c>
      <c r="AD117" s="129">
        <f>(VLOOKUP($A116,'RevPAR Raw Data'!$B$6:$BE$43,'RevPAR Raw Data'!AA$1,FALSE))/100</f>
        <v>0.226145885830417</v>
      </c>
      <c r="AE117" s="129">
        <f>(VLOOKUP($A116,'RevPAR Raw Data'!$B$6:$BE$43,'RevPAR Raw Data'!AB$1,FALSE))/100</f>
        <v>0.166423648453358</v>
      </c>
      <c r="AF117" s="128">
        <f>(VLOOKUP($A116,'RevPAR Raw Data'!$B$6:$BE$43,'RevPAR Raw Data'!AC$1,FALSE))/100</f>
        <v>0.19496284625832899</v>
      </c>
      <c r="AG117" s="130">
        <f>(VLOOKUP($A116,'RevPAR Raw Data'!$B$6:$BE$43,'RevPAR Raw Data'!AE$1,FALSE))/100</f>
        <v>0.21265314138254801</v>
      </c>
    </row>
    <row r="118" spans="1:34" x14ac:dyDescent="0.2">
      <c r="A118" s="177"/>
      <c r="B118" s="155"/>
      <c r="C118" s="156"/>
      <c r="D118" s="156"/>
      <c r="E118" s="156"/>
      <c r="F118" s="156"/>
      <c r="G118" s="157"/>
      <c r="H118" s="137"/>
      <c r="I118" s="137"/>
      <c r="J118" s="157"/>
      <c r="K118" s="158"/>
      <c r="M118" s="159"/>
      <c r="N118" s="160"/>
      <c r="O118" s="160"/>
      <c r="P118" s="160"/>
      <c r="Q118" s="160"/>
      <c r="R118" s="161"/>
      <c r="S118" s="160"/>
      <c r="T118" s="160"/>
      <c r="U118" s="161"/>
      <c r="V118" s="162"/>
      <c r="X118" s="159"/>
      <c r="Y118" s="160"/>
      <c r="Z118" s="160"/>
      <c r="AA118" s="160"/>
      <c r="AB118" s="160"/>
      <c r="AC118" s="161"/>
      <c r="AD118" s="160"/>
      <c r="AE118" s="160"/>
      <c r="AF118" s="161"/>
      <c r="AG118" s="162"/>
    </row>
    <row r="119" spans="1:34" x14ac:dyDescent="0.2">
      <c r="A119" s="154" t="s">
        <v>51</v>
      </c>
      <c r="B119" s="155">
        <f>(VLOOKUP($A119,'Occupancy Raw Data'!$B$8:$BE$45,'Occupancy Raw Data'!G$3,FALSE))/100</f>
        <v>0.45908819430619097</v>
      </c>
      <c r="C119" s="156">
        <f>(VLOOKUP($A119,'Occupancy Raw Data'!$B$8:$BE$45,'Occupancy Raw Data'!H$3,FALSE))/100</f>
        <v>0.56520007963368502</v>
      </c>
      <c r="D119" s="156">
        <f>(VLOOKUP($A119,'Occupancy Raw Data'!$B$8:$BE$45,'Occupancy Raw Data'!I$3,FALSE))/100</f>
        <v>0.56121839538124596</v>
      </c>
      <c r="E119" s="156">
        <f>(VLOOKUP($A119,'Occupancy Raw Data'!$B$8:$BE$45,'Occupancy Raw Data'!J$3,FALSE))/100</f>
        <v>0.59645630101532898</v>
      </c>
      <c r="F119" s="156">
        <f>(VLOOKUP($A119,'Occupancy Raw Data'!$B$8:$BE$45,'Occupancy Raw Data'!K$3,FALSE))/100</f>
        <v>0.59187736412502401</v>
      </c>
      <c r="G119" s="157">
        <f>(VLOOKUP($A119,'Occupancy Raw Data'!$B$8:$BE$45,'Occupancy Raw Data'!L$3,FALSE))/100</f>
        <v>0.55476806689229496</v>
      </c>
      <c r="H119" s="137">
        <f>(VLOOKUP($A119,'Occupancy Raw Data'!$B$8:$BE$45,'Occupancy Raw Data'!N$3,FALSE))/100</f>
        <v>0.65896874377861803</v>
      </c>
      <c r="I119" s="137">
        <f>(VLOOKUP($A119,'Occupancy Raw Data'!$B$8:$BE$45,'Occupancy Raw Data'!O$3,FALSE))/100</f>
        <v>0.60780410113478001</v>
      </c>
      <c r="J119" s="157">
        <f>(VLOOKUP($A119,'Occupancy Raw Data'!$B$8:$BE$45,'Occupancy Raw Data'!P$3,FALSE))/100</f>
        <v>0.63338642245669907</v>
      </c>
      <c r="K119" s="158">
        <f>(VLOOKUP($A119,'Occupancy Raw Data'!$B$8:$BE$45,'Occupancy Raw Data'!R$3,FALSE))/100</f>
        <v>0.57723045419640995</v>
      </c>
      <c r="M119" s="159">
        <f>VLOOKUP($A119,'ADR Raw Data'!$B$6:$BE$43,'ADR Raw Data'!G$1,FALSE)</f>
        <v>104.749375542064</v>
      </c>
      <c r="N119" s="160">
        <f>VLOOKUP($A119,'ADR Raw Data'!$B$6:$BE$43,'ADR Raw Data'!H$1,FALSE)</f>
        <v>98.358425501937305</v>
      </c>
      <c r="O119" s="160">
        <f>VLOOKUP($A119,'ADR Raw Data'!$B$6:$BE$43,'ADR Raw Data'!I$1,FALSE)</f>
        <v>100.94447676481001</v>
      </c>
      <c r="P119" s="160">
        <f>VLOOKUP($A119,'ADR Raw Data'!$B$6:$BE$43,'ADR Raw Data'!J$1,FALSE)</f>
        <v>101.53302069425899</v>
      </c>
      <c r="Q119" s="160">
        <f>VLOOKUP($A119,'ADR Raw Data'!$B$6:$BE$43,'ADR Raw Data'!K$1,FALSE)</f>
        <v>99.624147325933393</v>
      </c>
      <c r="R119" s="161">
        <f>VLOOKUP($A119,'ADR Raw Data'!$B$6:$BE$43,'ADR Raw Data'!L$1,FALSE)</f>
        <v>100.89210005024</v>
      </c>
      <c r="S119" s="160">
        <f>VLOOKUP($A119,'ADR Raw Data'!$B$6:$BE$43,'ADR Raw Data'!N$1,FALSE)</f>
        <v>113.54022960725</v>
      </c>
      <c r="T119" s="160">
        <f>VLOOKUP($A119,'ADR Raw Data'!$B$6:$BE$43,'ADR Raw Data'!O$1,FALSE)</f>
        <v>113.132191287258</v>
      </c>
      <c r="U119" s="161">
        <f>VLOOKUP($A119,'ADR Raw Data'!$B$6:$BE$43,'ADR Raw Data'!P$1,FALSE)</f>
        <v>113.344450730787</v>
      </c>
      <c r="V119" s="162">
        <f>VLOOKUP($A119,'ADR Raw Data'!$B$6:$BE$43,'ADR Raw Data'!R$1,FALSE)</f>
        <v>104.796037150177</v>
      </c>
      <c r="X119" s="159">
        <f>VLOOKUP($A119,'RevPAR Raw Data'!$B$6:$BE$43,'RevPAR Raw Data'!G$1,FALSE)</f>
        <v>48.089201672307297</v>
      </c>
      <c r="Y119" s="160">
        <f>VLOOKUP($A119,'RevPAR Raw Data'!$B$6:$BE$43,'RevPAR Raw Data'!H$1,FALSE)</f>
        <v>55.592189926338797</v>
      </c>
      <c r="Z119" s="160">
        <f>VLOOKUP($A119,'RevPAR Raw Data'!$B$6:$BE$43,'RevPAR Raw Data'!I$1,FALSE)</f>
        <v>56.651897272546201</v>
      </c>
      <c r="AA119" s="160">
        <f>VLOOKUP($A119,'RevPAR Raw Data'!$B$6:$BE$43,'RevPAR Raw Data'!J$1,FALSE)</f>
        <v>60.560009954210599</v>
      </c>
      <c r="AB119" s="160">
        <f>VLOOKUP($A119,'RevPAR Raw Data'!$B$6:$BE$43,'RevPAR Raw Data'!K$1,FALSE)</f>
        <v>58.9652777224766</v>
      </c>
      <c r="AC119" s="161">
        <f>VLOOKUP($A119,'RevPAR Raw Data'!$B$6:$BE$43,'RevPAR Raw Data'!L$1,FALSE)</f>
        <v>55.971715309575899</v>
      </c>
      <c r="AD119" s="160">
        <f>VLOOKUP($A119,'RevPAR Raw Data'!$B$6:$BE$43,'RevPAR Raw Data'!N$1,FALSE)</f>
        <v>74.819462472625901</v>
      </c>
      <c r="AE119" s="160">
        <f>VLOOKUP($A119,'RevPAR Raw Data'!$B$6:$BE$43,'RevPAR Raw Data'!O$1,FALSE)</f>
        <v>68.7622098347601</v>
      </c>
      <c r="AF119" s="161">
        <f>VLOOKUP($A119,'RevPAR Raw Data'!$B$6:$BE$43,'RevPAR Raw Data'!P$1,FALSE)</f>
        <v>71.790836153692993</v>
      </c>
      <c r="AG119" s="162">
        <f>VLOOKUP($A119,'RevPAR Raw Data'!$B$6:$BE$43,'RevPAR Raw Data'!R$1,FALSE)</f>
        <v>60.491464122180801</v>
      </c>
    </row>
    <row r="120" spans="1:34" x14ac:dyDescent="0.2">
      <c r="A120" s="139" t="s">
        <v>14</v>
      </c>
      <c r="B120" s="127">
        <f>(VLOOKUP($A119,'Occupancy Raw Data'!$B$8:$BE$51,'Occupancy Raw Data'!T$3,FALSE))/100</f>
        <v>7.8470270120356705E-2</v>
      </c>
      <c r="C120" s="128">
        <f>(VLOOKUP($A119,'Occupancy Raw Data'!$B$8:$BE$51,'Occupancy Raw Data'!U$3,FALSE))/100</f>
        <v>0.131468590419796</v>
      </c>
      <c r="D120" s="128">
        <f>(VLOOKUP($A119,'Occupancy Raw Data'!$B$8:$BE$51,'Occupancy Raw Data'!V$3,FALSE))/100</f>
        <v>6.7020252618922402E-2</v>
      </c>
      <c r="E120" s="128">
        <f>(VLOOKUP($A119,'Occupancy Raw Data'!$B$8:$BE$51,'Occupancy Raw Data'!W$3,FALSE))/100</f>
        <v>3.3116164172773799E-2</v>
      </c>
      <c r="F120" s="128">
        <f>(VLOOKUP($A119,'Occupancy Raw Data'!$B$8:$BE$51,'Occupancy Raw Data'!X$3,FALSE))/100</f>
        <v>0.12329413729104101</v>
      </c>
      <c r="G120" s="128">
        <f>(VLOOKUP($A119,'Occupancy Raw Data'!$B$8:$BE$51,'Occupancy Raw Data'!Y$3,FALSE))/100</f>
        <v>8.5469261028269988E-2</v>
      </c>
      <c r="H120" s="129">
        <f>(VLOOKUP($A119,'Occupancy Raw Data'!$B$8:$BE$51,'Occupancy Raw Data'!AA$3,FALSE))/100</f>
        <v>0.15806156598333301</v>
      </c>
      <c r="I120" s="129">
        <f>(VLOOKUP($A119,'Occupancy Raw Data'!$B$8:$BE$51,'Occupancy Raw Data'!AB$3,FALSE))/100</f>
        <v>0.12097621578149001</v>
      </c>
      <c r="J120" s="128">
        <f>(VLOOKUP($A119,'Occupancy Raw Data'!$B$8:$BE$51,'Occupancy Raw Data'!AC$3,FALSE))/100</f>
        <v>0.13996638576078199</v>
      </c>
      <c r="K120" s="130">
        <f>(VLOOKUP($A119,'Occupancy Raw Data'!$B$8:$BE$51,'Occupancy Raw Data'!AE$3,FALSE))/100</f>
        <v>0.10198541255678401</v>
      </c>
      <c r="M120" s="127">
        <f>(VLOOKUP($A119,'ADR Raw Data'!$B$6:$BE$49,'ADR Raw Data'!T$1,FALSE))/100</f>
        <v>4.9466556995017799E-2</v>
      </c>
      <c r="N120" s="128">
        <f>(VLOOKUP($A119,'ADR Raw Data'!$B$6:$BE$49,'ADR Raw Data'!U$1,FALSE))/100</f>
        <v>4.2410911790375698E-2</v>
      </c>
      <c r="O120" s="128">
        <f>(VLOOKUP($A119,'ADR Raw Data'!$B$6:$BE$49,'ADR Raw Data'!V$1,FALSE))/100</f>
        <v>4.5883382239486806E-2</v>
      </c>
      <c r="P120" s="128">
        <f>(VLOOKUP($A119,'ADR Raw Data'!$B$6:$BE$49,'ADR Raw Data'!W$1,FALSE))/100</f>
        <v>3.8358498498646004E-2</v>
      </c>
      <c r="Q120" s="128">
        <f>(VLOOKUP($A119,'ADR Raw Data'!$B$6:$BE$49,'ADR Raw Data'!X$1,FALSE))/100</f>
        <v>3.43639386797479E-2</v>
      </c>
      <c r="R120" s="128">
        <f>(VLOOKUP($A119,'ADR Raw Data'!$B$6:$BE$49,'ADR Raw Data'!Y$1,FALSE))/100</f>
        <v>4.1332888776605896E-2</v>
      </c>
      <c r="S120" s="129">
        <f>(VLOOKUP($A119,'ADR Raw Data'!$B$6:$BE$49,'ADR Raw Data'!AA$1,FALSE))/100</f>
        <v>-1.6209430272097501E-2</v>
      </c>
      <c r="T120" s="129">
        <f>(VLOOKUP($A119,'ADR Raw Data'!$B$6:$BE$49,'ADR Raw Data'!AB$1,FALSE))/100</f>
        <v>-3.0184580342002998E-2</v>
      </c>
      <c r="U120" s="128">
        <f>(VLOOKUP($A119,'ADR Raw Data'!$B$6:$BE$49,'ADR Raw Data'!AC$1,FALSE))/100</f>
        <v>-2.3037175723156503E-2</v>
      </c>
      <c r="V120" s="130">
        <f>(VLOOKUP($A119,'ADR Raw Data'!$B$6:$BE$49,'ADR Raw Data'!AE$1,FALSE))/100</f>
        <v>2.0558417418190703E-2</v>
      </c>
      <c r="X120" s="127">
        <f>(VLOOKUP($A119,'RevPAR Raw Data'!$B$6:$BE$43,'RevPAR Raw Data'!T$1,FALSE))/100</f>
        <v>0.131818481204697</v>
      </c>
      <c r="Y120" s="128">
        <f>(VLOOKUP($A119,'RevPAR Raw Data'!$B$6:$BE$43,'RevPAR Raw Data'!U$1,FALSE))/100</f>
        <v>0.179455205001671</v>
      </c>
      <c r="Z120" s="128">
        <f>(VLOOKUP($A119,'RevPAR Raw Data'!$B$6:$BE$43,'RevPAR Raw Data'!V$1,FALSE))/100</f>
        <v>0.11597875072711</v>
      </c>
      <c r="AA120" s="128">
        <f>(VLOOKUP($A119,'RevPAR Raw Data'!$B$6:$BE$43,'RevPAR Raw Data'!W$1,FALSE))/100</f>
        <v>7.27449490051221E-2</v>
      </c>
      <c r="AB120" s="128">
        <f>(VLOOKUP($A119,'RevPAR Raw Data'!$B$6:$BE$43,'RevPAR Raw Data'!X$1,FALSE))/100</f>
        <v>0.161894948144231</v>
      </c>
      <c r="AC120" s="128">
        <f>(VLOOKUP($A119,'RevPAR Raw Data'!$B$6:$BE$43,'RevPAR Raw Data'!Y$1,FALSE))/100</f>
        <v>0.13033484126477599</v>
      </c>
      <c r="AD120" s="129">
        <f>(VLOOKUP($A119,'RevPAR Raw Data'!$B$6:$BE$43,'RevPAR Raw Data'!AA$1,FALSE))/100</f>
        <v>0.13929004777873</v>
      </c>
      <c r="AE120" s="129">
        <f>(VLOOKUP($A119,'RevPAR Raw Data'!$B$6:$BE$43,'RevPAR Raw Data'!AB$1,FALSE))/100</f>
        <v>8.7140019134759814E-2</v>
      </c>
      <c r="AF120" s="128">
        <f>(VLOOKUP($A119,'RevPAR Raw Data'!$B$6:$BE$43,'RevPAR Raw Data'!AC$1,FALSE))/100</f>
        <v>0.11370477981351901</v>
      </c>
      <c r="AG120" s="130">
        <f>(VLOOKUP($A119,'RevPAR Raw Data'!$B$6:$BE$43,'RevPAR Raw Data'!AE$1,FALSE))/100</f>
        <v>0.124640488656883</v>
      </c>
    </row>
    <row r="121" spans="1:34" x14ac:dyDescent="0.2">
      <c r="A121" s="177"/>
      <c r="B121" s="155"/>
      <c r="C121" s="156"/>
      <c r="D121" s="156"/>
      <c r="E121" s="156"/>
      <c r="F121" s="156"/>
      <c r="G121" s="157"/>
      <c r="H121" s="137"/>
      <c r="I121" s="137"/>
      <c r="J121" s="157"/>
      <c r="K121" s="158"/>
      <c r="M121" s="159"/>
      <c r="N121" s="160"/>
      <c r="O121" s="160"/>
      <c r="P121" s="160"/>
      <c r="Q121" s="160"/>
      <c r="R121" s="161"/>
      <c r="S121" s="160"/>
      <c r="T121" s="160"/>
      <c r="U121" s="161"/>
      <c r="V121" s="162"/>
      <c r="X121" s="159"/>
      <c r="Y121" s="160"/>
      <c r="Z121" s="160"/>
      <c r="AA121" s="160"/>
      <c r="AB121" s="160"/>
      <c r="AC121" s="161"/>
      <c r="AD121" s="160"/>
      <c r="AE121" s="160"/>
      <c r="AF121" s="161"/>
      <c r="AG121" s="162"/>
    </row>
    <row r="122" spans="1:34" x14ac:dyDescent="0.2">
      <c r="A122" s="154" t="s">
        <v>48</v>
      </c>
      <c r="B122" s="155">
        <f>(VLOOKUP($A122,'Occupancy Raw Data'!$B$8:$BE$54,'Occupancy Raw Data'!G$3,FALSE))/100</f>
        <v>0.497611688676594</v>
      </c>
      <c r="C122" s="156">
        <f>(VLOOKUP($A122,'Occupancy Raw Data'!$B$8:$BE$54,'Occupancy Raw Data'!H$3,FALSE))/100</f>
        <v>0.68839561674627703</v>
      </c>
      <c r="D122" s="156">
        <f>(VLOOKUP($A122,'Occupancy Raw Data'!$B$8:$BE$54,'Occupancy Raw Data'!I$3,FALSE))/100</f>
        <v>0.7105928631638101</v>
      </c>
      <c r="E122" s="156">
        <f>(VLOOKUP($A122,'Occupancy Raw Data'!$B$8:$BE$54,'Occupancy Raw Data'!J$3,FALSE))/100</f>
        <v>0.70272548468670903</v>
      </c>
      <c r="F122" s="156">
        <f>(VLOOKUP($A122,'Occupancy Raw Data'!$B$8:$BE$54,'Occupancy Raw Data'!K$3,FALSE))/100</f>
        <v>0.63304298960382099</v>
      </c>
      <c r="G122" s="157">
        <f>(VLOOKUP($A122,'Occupancy Raw Data'!$B$8:$BE$54,'Occupancy Raw Data'!L$3,FALSE))/100</f>
        <v>0.64647372857544194</v>
      </c>
      <c r="H122" s="137">
        <f>(VLOOKUP($A122,'Occupancy Raw Data'!$B$8:$BE$54,'Occupancy Raw Data'!N$3,FALSE))/100</f>
        <v>0.66338859230120806</v>
      </c>
      <c r="I122" s="137">
        <f>(VLOOKUP($A122,'Occupancy Raw Data'!$B$8:$BE$54,'Occupancy Raw Data'!O$3,FALSE))/100</f>
        <v>0.74093846586119594</v>
      </c>
      <c r="J122" s="157">
        <f>(VLOOKUP($A122,'Occupancy Raw Data'!$B$8:$BE$54,'Occupancy Raw Data'!P$3,FALSE))/100</f>
        <v>0.70216352908120205</v>
      </c>
      <c r="K122" s="158">
        <f>(VLOOKUP($A122,'Occupancy Raw Data'!$B$8:$BE$54,'Occupancy Raw Data'!R$3,FALSE))/100</f>
        <v>0.66238510014851604</v>
      </c>
      <c r="M122" s="159">
        <f>VLOOKUP($A122,'ADR Raw Data'!$B$6:$BE$54,'ADR Raw Data'!G$1,FALSE)</f>
        <v>118.853658949745</v>
      </c>
      <c r="N122" s="160">
        <f>VLOOKUP($A122,'ADR Raw Data'!$B$6:$BE$54,'ADR Raw Data'!H$1,FALSE)</f>
        <v>127.62297142857101</v>
      </c>
      <c r="O122" s="160">
        <f>VLOOKUP($A122,'ADR Raw Data'!$B$6:$BE$54,'ADR Raw Data'!I$1,FALSE)</f>
        <v>127.541079478054</v>
      </c>
      <c r="P122" s="160">
        <f>VLOOKUP($A122,'ADR Raw Data'!$B$6:$BE$54,'ADR Raw Data'!J$1,FALSE)</f>
        <v>122.977369052379</v>
      </c>
      <c r="Q122" s="160">
        <f>VLOOKUP($A122,'ADR Raw Data'!$B$6:$BE$54,'ADR Raw Data'!K$1,FALSE)</f>
        <v>116.601340434975</v>
      </c>
      <c r="R122" s="161">
        <f>VLOOKUP($A122,'ADR Raw Data'!$B$6:$BE$54,'ADR Raw Data'!L$1,FALSE)</f>
        <v>123.08646731571601</v>
      </c>
      <c r="S122" s="160">
        <f>VLOOKUP($A122,'ADR Raw Data'!$B$6:$BE$54,'ADR Raw Data'!N$1,FALSE)</f>
        <v>150.57383735705201</v>
      </c>
      <c r="T122" s="160">
        <f>VLOOKUP($A122,'ADR Raw Data'!$B$6:$BE$54,'ADR Raw Data'!O$1,FALSE)</f>
        <v>151.04419795221801</v>
      </c>
      <c r="U122" s="161">
        <f>VLOOKUP($A122,'ADR Raw Data'!$B$6:$BE$54,'ADR Raw Data'!P$1,FALSE)</f>
        <v>150.82200480192</v>
      </c>
      <c r="V122" s="162">
        <f>VLOOKUP($A122,'ADR Raw Data'!$B$6:$BE$54,'ADR Raw Data'!R$1,FALSE)</f>
        <v>131.48679553993401</v>
      </c>
      <c r="X122" s="159">
        <f>VLOOKUP($A122,'RevPAR Raw Data'!$B$6:$BE$54,'RevPAR Raw Data'!G$1,FALSE)</f>
        <v>59.142969935375099</v>
      </c>
      <c r="Y122" s="160">
        <f>VLOOKUP($A122,'RevPAR Raw Data'!$B$6:$BE$54,'RevPAR Raw Data'!H$1,FALSE)</f>
        <v>87.855094127563902</v>
      </c>
      <c r="Z122" s="160">
        <f>VLOOKUP($A122,'RevPAR Raw Data'!$B$6:$BE$54,'RevPAR Raw Data'!I$1,FALSE)</f>
        <v>90.629780837313803</v>
      </c>
      <c r="AA122" s="160">
        <f>VLOOKUP($A122,'RevPAR Raw Data'!$B$6:$BE$54,'RevPAR Raw Data'!J$1,FALSE)</f>
        <v>86.419331272829396</v>
      </c>
      <c r="AB122" s="160">
        <f>VLOOKUP($A122,'RevPAR Raw Data'!$B$6:$BE$54,'RevPAR Raw Data'!K$1,FALSE)</f>
        <v>73.813661140769796</v>
      </c>
      <c r="AC122" s="161">
        <f>VLOOKUP($A122,'RevPAR Raw Data'!$B$6:$BE$54,'RevPAR Raw Data'!L$1,FALSE)</f>
        <v>79.572167462770395</v>
      </c>
      <c r="AD122" s="160">
        <f>VLOOKUP($A122,'RevPAR Raw Data'!$B$6:$BE$54,'RevPAR Raw Data'!N$1,FALSE)</f>
        <v>99.888966001685802</v>
      </c>
      <c r="AE122" s="160">
        <f>VLOOKUP($A122,'RevPAR Raw Data'!$B$6:$BE$54,'RevPAR Raw Data'!O$1,FALSE)</f>
        <v>111.914456307951</v>
      </c>
      <c r="AF122" s="161">
        <f>VLOOKUP($A122,'RevPAR Raw Data'!$B$6:$BE$54,'RevPAR Raw Data'!P$1,FALSE)</f>
        <v>105.901711154818</v>
      </c>
      <c r="AG122" s="162">
        <f>VLOOKUP($A122,'RevPAR Raw Data'!$B$6:$BE$54,'RevPAR Raw Data'!R$1,FALSE)</f>
        <v>87.0948942319271</v>
      </c>
    </row>
    <row r="123" spans="1:34" x14ac:dyDescent="0.2">
      <c r="A123" s="139" t="s">
        <v>14</v>
      </c>
      <c r="B123" s="127">
        <f>(VLOOKUP($A122,'Occupancy Raw Data'!$B$8:$BE$54,'Occupancy Raw Data'!T$3,FALSE))/100</f>
        <v>-8.9532195541684109E-3</v>
      </c>
      <c r="C123" s="128">
        <f>(VLOOKUP($A122,'Occupancy Raw Data'!$B$8:$BE$54,'Occupancy Raw Data'!U$3,FALSE))/100</f>
        <v>-2.7286159578420902E-2</v>
      </c>
      <c r="D123" s="128">
        <f>(VLOOKUP($A122,'Occupancy Raw Data'!$B$8:$BE$54,'Occupancy Raw Data'!V$3,FALSE))/100</f>
        <v>-2.5355288426846801E-2</v>
      </c>
      <c r="E123" s="128">
        <f>(VLOOKUP($A122,'Occupancy Raw Data'!$B$8:$BE$54,'Occupancy Raw Data'!W$3,FALSE))/100</f>
        <v>-2.7715926643377801E-2</v>
      </c>
      <c r="F123" s="128">
        <f>(VLOOKUP($A122,'Occupancy Raw Data'!$B$8:$BE$54,'Occupancy Raw Data'!X$3,FALSE))/100</f>
        <v>-4.9290772394261106E-2</v>
      </c>
      <c r="G123" s="128">
        <f>(VLOOKUP($A122,'Occupancy Raw Data'!$B$8:$BE$54,'Occupancy Raw Data'!Y$3,FALSE))/100</f>
        <v>-2.8593393193585902E-2</v>
      </c>
      <c r="H123" s="129">
        <f>(VLOOKUP($A122,'Occupancy Raw Data'!$B$8:$BE$54,'Occupancy Raw Data'!AA$3,FALSE))/100</f>
        <v>-5.1322899860261E-2</v>
      </c>
      <c r="I123" s="129">
        <f>(VLOOKUP($A122,'Occupancy Raw Data'!$B$8:$BE$54,'Occupancy Raw Data'!AB$3,FALSE))/100</f>
        <v>-3.5124428227794401E-2</v>
      </c>
      <c r="J123" s="128">
        <f>(VLOOKUP($A122,'Occupancy Raw Data'!$B$8:$BE$54,'Occupancy Raw Data'!AC$3,FALSE))/100</f>
        <v>-4.2844791297597398E-2</v>
      </c>
      <c r="K123" s="130">
        <f>(VLOOKUP($A122,'Occupancy Raw Data'!$B$8:$BE$54,'Occupancy Raw Data'!AE$3,FALSE))/100</f>
        <v>-3.2954349645051999E-2</v>
      </c>
      <c r="M123" s="127">
        <f>(VLOOKUP($A122,'ADR Raw Data'!$B$6:$BE$54,'ADR Raw Data'!T$1,FALSE))/100</f>
        <v>1.38869621869922E-2</v>
      </c>
      <c r="N123" s="128">
        <f>(VLOOKUP($A122,'ADR Raw Data'!$B$6:$BE$54,'ADR Raw Data'!U$1,FALSE))/100</f>
        <v>3.2353980286051097E-2</v>
      </c>
      <c r="O123" s="128">
        <f>(VLOOKUP($A122,'ADR Raw Data'!$B$6:$BE$54,'ADR Raw Data'!V$1,FALSE))/100</f>
        <v>6.0517866773937307E-2</v>
      </c>
      <c r="P123" s="128">
        <f>(VLOOKUP($A122,'ADR Raw Data'!$B$6:$BE$54,'ADR Raw Data'!W$1,FALSE))/100</f>
        <v>1.19577467076845E-3</v>
      </c>
      <c r="Q123" s="128">
        <f>(VLOOKUP($A122,'ADR Raw Data'!$B$6:$BE$54,'ADR Raw Data'!X$1,FALSE))/100</f>
        <v>-6.7970058058899802E-2</v>
      </c>
      <c r="R123" s="128">
        <f>(VLOOKUP($A122,'ADR Raw Data'!$B$6:$BE$54,'ADR Raw Data'!Y$1,FALSE))/100</f>
        <v>8.5259268431398198E-3</v>
      </c>
      <c r="S123" s="129">
        <f>(VLOOKUP($A122,'ADR Raw Data'!$B$6:$BE$54,'ADR Raw Data'!AA$1,FALSE))/100</f>
        <v>7.1764600453950195E-2</v>
      </c>
      <c r="T123" s="129">
        <f>(VLOOKUP($A122,'ADR Raw Data'!$B$6:$BE$54,'ADR Raw Data'!AB$1,FALSE))/100</f>
        <v>6.1638665743625601E-2</v>
      </c>
      <c r="U123" s="128">
        <f>(VLOOKUP($A122,'ADR Raw Data'!$B$6:$BE$54,'ADR Raw Data'!AC$1,FALSE))/100</f>
        <v>6.6446987292029497E-2</v>
      </c>
      <c r="V123" s="130">
        <f>(VLOOKUP($A122,'ADR Raw Data'!$B$6:$BE$54,'ADR Raw Data'!AE$1,FALSE))/100</f>
        <v>2.7434215755300698E-2</v>
      </c>
      <c r="X123" s="127">
        <f>(VLOOKUP($A122,'RevPAR Raw Data'!$B$6:$BE$54,'RevPAR Raw Data'!T$1,FALSE))/100</f>
        <v>4.8094096114232598E-3</v>
      </c>
      <c r="Y123" s="128">
        <f>(VLOOKUP($A122,'RevPAR Raw Data'!$B$6:$BE$54,'RevPAR Raw Data'!U$1,FALSE))/100</f>
        <v>4.1850048385479403E-3</v>
      </c>
      <c r="Z123" s="128">
        <f>(VLOOKUP($A122,'RevPAR Raw Data'!$B$6:$BE$54,'RevPAR Raw Data'!V$1,FALSE))/100</f>
        <v>3.3628130380059802E-2</v>
      </c>
      <c r="AA123" s="128">
        <f>(VLOOKUP($A122,'RevPAR Raw Data'!$B$6:$BE$54,'RevPAR Raw Data'!W$1,FALSE))/100</f>
        <v>-2.65532939756664E-2</v>
      </c>
      <c r="AB123" s="128">
        <f>(VLOOKUP($A122,'RevPAR Raw Data'!$B$6:$BE$54,'RevPAR Raw Data'!X$1,FALSE))/100</f>
        <v>-0.11391053379175499</v>
      </c>
      <c r="AC123" s="128">
        <f>(VLOOKUP($A122,'RevPAR Raw Data'!$B$6:$BE$54,'RevPAR Raw Data'!Y$1,FALSE))/100</f>
        <v>-2.0311251529011799E-2</v>
      </c>
      <c r="AD123" s="129">
        <f>(VLOOKUP($A122,'RevPAR Raw Data'!$B$6:$BE$54,'RevPAR Raw Data'!AA$1,FALSE))/100</f>
        <v>1.6758533191079502E-2</v>
      </c>
      <c r="AE123" s="129">
        <f>(VLOOKUP($A122,'RevPAR Raw Data'!$B$6:$BE$54,'RevPAR Raw Data'!AB$1,FALSE))/100</f>
        <v>2.4349214624862101E-2</v>
      </c>
      <c r="AF123" s="128">
        <f>(VLOOKUP($A122,'RevPAR Raw Data'!$B$6:$BE$54,'RevPAR Raw Data'!AC$1,FALSE))/100</f>
        <v>2.07552886915509E-2</v>
      </c>
      <c r="AG123" s="130">
        <f>(VLOOKUP($A122,'RevPAR Raw Data'!$B$6:$BE$54,'RevPAR Raw Data'!AE$1,FALSE))/100</f>
        <v>-6.4242106279893E-3</v>
      </c>
    </row>
    <row r="124" spans="1:34" x14ac:dyDescent="0.2">
      <c r="A124" s="167"/>
      <c r="B124" s="168"/>
      <c r="C124" s="169"/>
      <c r="D124" s="169"/>
      <c r="E124" s="169"/>
      <c r="F124" s="169"/>
      <c r="G124" s="170"/>
      <c r="H124" s="169"/>
      <c r="I124" s="169"/>
      <c r="J124" s="170"/>
      <c r="K124" s="171"/>
      <c r="M124" s="168"/>
      <c r="N124" s="169"/>
      <c r="O124" s="169"/>
      <c r="P124" s="169"/>
      <c r="Q124" s="169"/>
      <c r="R124" s="170"/>
      <c r="S124" s="169"/>
      <c r="T124" s="169"/>
      <c r="U124" s="170"/>
      <c r="V124" s="171"/>
      <c r="X124" s="168"/>
      <c r="Y124" s="169"/>
      <c r="Z124" s="169"/>
      <c r="AA124" s="169"/>
      <c r="AB124" s="169"/>
      <c r="AC124" s="170"/>
      <c r="AD124" s="169"/>
      <c r="AE124" s="169"/>
      <c r="AF124" s="170"/>
      <c r="AG124" s="171"/>
    </row>
    <row r="125" spans="1:34" x14ac:dyDescent="0.2">
      <c r="A125" s="154" t="s">
        <v>56</v>
      </c>
      <c r="B125" s="155">
        <f>(VLOOKUP($A125,'Occupancy Raw Data'!$B$8:$BE$45,'Occupancy Raw Data'!G$3,FALSE))/100</f>
        <v>0.52283073527383006</v>
      </c>
      <c r="C125" s="156">
        <f>(VLOOKUP($A125,'Occupancy Raw Data'!$B$8:$BE$45,'Occupancy Raw Data'!H$3,FALSE))/100</f>
        <v>0.63401848530831795</v>
      </c>
      <c r="D125" s="156">
        <f>(VLOOKUP($A125,'Occupancy Raw Data'!$B$8:$BE$45,'Occupancy Raw Data'!I$3,FALSE))/100</f>
        <v>0.67471375362118902</v>
      </c>
      <c r="E125" s="156">
        <f>(VLOOKUP($A125,'Occupancy Raw Data'!$B$8:$BE$45,'Occupancy Raw Data'!J$3,FALSE))/100</f>
        <v>0.64836529176438107</v>
      </c>
      <c r="F125" s="156">
        <f>(VLOOKUP($A125,'Occupancy Raw Data'!$B$8:$BE$45,'Occupancy Raw Data'!K$3,FALSE))/100</f>
        <v>0.63470823561870604</v>
      </c>
      <c r="G125" s="157">
        <f>(VLOOKUP($A125,'Occupancy Raw Data'!$B$8:$BE$45,'Occupancy Raw Data'!L$3,FALSE))/100</f>
        <v>0.62292730031728505</v>
      </c>
      <c r="H125" s="137">
        <f>(VLOOKUP($A125,'Occupancy Raw Data'!$B$8:$BE$45,'Occupancy Raw Data'!N$3,FALSE))/100</f>
        <v>0.70244171609877204</v>
      </c>
      <c r="I125" s="137">
        <f>(VLOOKUP($A125,'Occupancy Raw Data'!$B$8:$BE$45,'Occupancy Raw Data'!O$3,FALSE))/100</f>
        <v>0.73623948130776595</v>
      </c>
      <c r="J125" s="157">
        <f>(VLOOKUP($A125,'Occupancy Raw Data'!$B$8:$BE$45,'Occupancy Raw Data'!P$3,FALSE))/100</f>
        <v>0.71934059870326905</v>
      </c>
      <c r="K125" s="158">
        <f>(VLOOKUP($A125,'Occupancy Raw Data'!$B$8:$BE$45,'Occupancy Raw Data'!R$3,FALSE))/100</f>
        <v>0.65047395699899402</v>
      </c>
      <c r="M125" s="159">
        <f>VLOOKUP($A125,'ADR Raw Data'!$B$6:$BE$43,'ADR Raw Data'!G$1,FALSE)</f>
        <v>103.242221635883</v>
      </c>
      <c r="N125" s="160">
        <f>VLOOKUP($A125,'ADR Raw Data'!$B$6:$BE$43,'ADR Raw Data'!H$1,FALSE)</f>
        <v>110.818968668407</v>
      </c>
      <c r="O125" s="160">
        <f>VLOOKUP($A125,'ADR Raw Data'!$B$6:$BE$43,'ADR Raw Data'!I$1,FALSE)</f>
        <v>113.603809037006</v>
      </c>
      <c r="P125" s="160">
        <f>VLOOKUP($A125,'ADR Raw Data'!$B$6:$BE$43,'ADR Raw Data'!J$1,FALSE)</f>
        <v>110.41791914893599</v>
      </c>
      <c r="Q125" s="160">
        <f>VLOOKUP($A125,'ADR Raw Data'!$B$6:$BE$43,'ADR Raw Data'!K$1,FALSE)</f>
        <v>108.258604651162</v>
      </c>
      <c r="R125" s="161">
        <f>VLOOKUP($A125,'ADR Raw Data'!$B$6:$BE$43,'ADR Raw Data'!L$1,FALSE)</f>
        <v>109.54514527416001</v>
      </c>
      <c r="S125" s="160">
        <f>VLOOKUP($A125,'ADR Raw Data'!$B$6:$BE$43,'ADR Raw Data'!N$1,FALSE)</f>
        <v>121.48261783189299</v>
      </c>
      <c r="T125" s="160">
        <f>VLOOKUP($A125,'ADR Raw Data'!$B$6:$BE$43,'ADR Raw Data'!O$1,FALSE)</f>
        <v>125.33063518830799</v>
      </c>
      <c r="U125" s="161">
        <f>VLOOKUP($A125,'ADR Raw Data'!$B$6:$BE$43,'ADR Raw Data'!P$1,FALSE)</f>
        <v>123.45182567839601</v>
      </c>
      <c r="V125" s="162">
        <f>VLOOKUP($A125,'ADR Raw Data'!$B$6:$BE$43,'ADR Raw Data'!R$1,FALSE)</f>
        <v>113.939145635774</v>
      </c>
      <c r="W125" s="142"/>
      <c r="X125" s="159">
        <f>VLOOKUP($A125,'RevPAR Raw Data'!$B$6:$BE$43,'RevPAR Raw Data'!G$1,FALSE)</f>
        <v>53.978206649192899</v>
      </c>
      <c r="Y125" s="160">
        <f>VLOOKUP($A125,'RevPAR Raw Data'!$B$6:$BE$43,'RevPAR Raw Data'!H$1,FALSE)</f>
        <v>70.261274658573498</v>
      </c>
      <c r="Z125" s="160">
        <f>VLOOKUP($A125,'RevPAR Raw Data'!$B$6:$BE$43,'RevPAR Raw Data'!I$1,FALSE)</f>
        <v>76.650052421023503</v>
      </c>
      <c r="AA125" s="160">
        <f>VLOOKUP($A125,'RevPAR Raw Data'!$B$6:$BE$43,'RevPAR Raw Data'!J$1,FALSE)</f>
        <v>71.591146365015803</v>
      </c>
      <c r="AB125" s="160">
        <f>VLOOKUP($A125,'RevPAR Raw Data'!$B$6:$BE$43,'RevPAR Raw Data'!K$1,FALSE)</f>
        <v>68.712627948682496</v>
      </c>
      <c r="AC125" s="161">
        <f>VLOOKUP($A125,'RevPAR Raw Data'!$B$6:$BE$43,'RevPAR Raw Data'!L$1,FALSE)</f>
        <v>68.238661608497694</v>
      </c>
      <c r="AD125" s="160">
        <f>VLOOKUP($A125,'RevPAR Raw Data'!$B$6:$BE$43,'RevPAR Raw Data'!N$1,FALSE)</f>
        <v>85.334458546006303</v>
      </c>
      <c r="AE125" s="160">
        <f>VLOOKUP($A125,'RevPAR Raw Data'!$B$6:$BE$43,'RevPAR Raw Data'!O$1,FALSE)</f>
        <v>92.273361843012793</v>
      </c>
      <c r="AF125" s="161">
        <f>VLOOKUP($A125,'RevPAR Raw Data'!$B$6:$BE$43,'RevPAR Raw Data'!P$1,FALSE)</f>
        <v>88.803910194509498</v>
      </c>
      <c r="AG125" s="162">
        <f>VLOOKUP($A125,'RevPAR Raw Data'!$B$6:$BE$43,'RevPAR Raw Data'!R$1,FALSE)</f>
        <v>74.114446918786797</v>
      </c>
    </row>
    <row r="126" spans="1:34" x14ac:dyDescent="0.2">
      <c r="A126" s="139" t="s">
        <v>14</v>
      </c>
      <c r="B126" s="127">
        <f>(VLOOKUP($A125,'Occupancy Raw Data'!$B$8:$BE$51,'Occupancy Raw Data'!T$3,FALSE))/100</f>
        <v>0.18005353203079999</v>
      </c>
      <c r="C126" s="128">
        <f>(VLOOKUP($A125,'Occupancy Raw Data'!$B$8:$BE$51,'Occupancy Raw Data'!U$3,FALSE))/100</f>
        <v>6.8774018091165207E-2</v>
      </c>
      <c r="D126" s="128">
        <f>(VLOOKUP($A125,'Occupancy Raw Data'!$B$8:$BE$51,'Occupancy Raw Data'!V$3,FALSE))/100</f>
        <v>6.2046502891672801E-2</v>
      </c>
      <c r="E126" s="128">
        <f>(VLOOKUP($A125,'Occupancy Raw Data'!$B$8:$BE$51,'Occupancy Raw Data'!W$3,FALSE))/100</f>
        <v>2.6820097105539998E-2</v>
      </c>
      <c r="F126" s="128">
        <f>(VLOOKUP($A125,'Occupancy Raw Data'!$B$8:$BE$51,'Occupancy Raw Data'!X$3,FALSE))/100</f>
        <v>0.10140546769128299</v>
      </c>
      <c r="G126" s="128">
        <f>(VLOOKUP($A125,'Occupancy Raw Data'!$B$8:$BE$51,'Occupancy Raw Data'!Y$3,FALSE))/100</f>
        <v>8.1743525233414105E-2</v>
      </c>
      <c r="H126" s="129">
        <f>(VLOOKUP($A125,'Occupancy Raw Data'!$B$8:$BE$51,'Occupancy Raw Data'!AA$3,FALSE))/100</f>
        <v>9.6454625778682301E-2</v>
      </c>
      <c r="I126" s="129">
        <f>(VLOOKUP($A125,'Occupancy Raw Data'!$B$8:$BE$51,'Occupancy Raw Data'!AB$3,FALSE))/100</f>
        <v>6.5163852715861004E-2</v>
      </c>
      <c r="J126" s="128">
        <f>(VLOOKUP($A125,'Occupancy Raw Data'!$B$8:$BE$51,'Occupancy Raw Data'!AC$3,FALSE))/100</f>
        <v>8.0215420155880693E-2</v>
      </c>
      <c r="K126" s="130">
        <f>(VLOOKUP($A125,'Occupancy Raw Data'!$B$8:$BE$51,'Occupancy Raw Data'!AE$3,FALSE))/100</f>
        <v>8.126023313891681E-2</v>
      </c>
      <c r="M126" s="127">
        <f>(VLOOKUP($A125,'ADR Raw Data'!$B$6:$BE$49,'ADR Raw Data'!T$1,FALSE))/100</f>
        <v>0.11567970178802099</v>
      </c>
      <c r="N126" s="128">
        <f>(VLOOKUP($A125,'ADR Raw Data'!$B$6:$BE$49,'ADR Raw Data'!U$1,FALSE))/100</f>
        <v>6.7388584168860094E-2</v>
      </c>
      <c r="O126" s="128">
        <f>(VLOOKUP($A125,'ADR Raw Data'!$B$6:$BE$49,'ADR Raw Data'!V$1,FALSE))/100</f>
        <v>9.2999588123543406E-2</v>
      </c>
      <c r="P126" s="128">
        <f>(VLOOKUP($A125,'ADR Raw Data'!$B$6:$BE$49,'ADR Raw Data'!W$1,FALSE))/100</f>
        <v>7.4288302037055304E-2</v>
      </c>
      <c r="Q126" s="128">
        <f>(VLOOKUP($A125,'ADR Raw Data'!$B$6:$BE$49,'ADR Raw Data'!X$1,FALSE))/100</f>
        <v>7.7631637836939896E-2</v>
      </c>
      <c r="R126" s="128">
        <f>(VLOOKUP($A125,'ADR Raw Data'!$B$6:$BE$49,'ADR Raw Data'!Y$1,FALSE))/100</f>
        <v>8.2352119387173003E-2</v>
      </c>
      <c r="S126" s="129">
        <f>(VLOOKUP($A125,'ADR Raw Data'!$B$6:$BE$49,'ADR Raw Data'!AA$1,FALSE))/100</f>
        <v>8.648648181886219E-2</v>
      </c>
      <c r="T126" s="129">
        <f>(VLOOKUP($A125,'ADR Raw Data'!$B$6:$BE$49,'ADR Raw Data'!AB$1,FALSE))/100</f>
        <v>9.3850480443986195E-2</v>
      </c>
      <c r="U126" s="128">
        <f>(VLOOKUP($A125,'ADR Raw Data'!$B$6:$BE$49,'ADR Raw Data'!AC$1,FALSE))/100</f>
        <v>9.0107404070840502E-2</v>
      </c>
      <c r="V126" s="130">
        <f>(VLOOKUP($A125,'ADR Raw Data'!$B$6:$BE$49,'ADR Raw Data'!AE$1,FALSE))/100</f>
        <v>8.4956626674218508E-2</v>
      </c>
      <c r="X126" s="127">
        <f>(VLOOKUP($A125,'RevPAR Raw Data'!$B$6:$BE$43,'RevPAR Raw Data'!T$1,FALSE))/100</f>
        <v>0.316561772710025</v>
      </c>
      <c r="Y126" s="128">
        <f>(VLOOKUP($A125,'RevPAR Raw Data'!$B$6:$BE$43,'RevPAR Raw Data'!U$1,FALSE))/100</f>
        <v>0.140797185966792</v>
      </c>
      <c r="Z126" s="128">
        <f>(VLOOKUP($A125,'RevPAR Raw Data'!$B$6:$BE$43,'RevPAR Raw Data'!V$1,FALSE))/100</f>
        <v>0.16081639022864799</v>
      </c>
      <c r="AA126" s="128">
        <f>(VLOOKUP($A125,'RevPAR Raw Data'!$B$6:$BE$43,'RevPAR Raw Data'!W$1,FALSE))/100</f>
        <v>0.103100818617034</v>
      </c>
      <c r="AB126" s="128">
        <f>(VLOOKUP($A125,'RevPAR Raw Data'!$B$6:$BE$43,'RevPAR Raw Data'!X$1,FALSE))/100</f>
        <v>0.186909378070719</v>
      </c>
      <c r="AC126" s="128">
        <f>(VLOOKUP($A125,'RevPAR Raw Data'!$B$6:$BE$43,'RevPAR Raw Data'!Y$1,FALSE))/100</f>
        <v>0.17082739716973699</v>
      </c>
      <c r="AD126" s="129">
        <f>(VLOOKUP($A125,'RevPAR Raw Data'!$B$6:$BE$43,'RevPAR Raw Data'!AA$1,FALSE))/100</f>
        <v>0.191283128836297</v>
      </c>
      <c r="AE126" s="129">
        <f>(VLOOKUP($A125,'RevPAR Raw Data'!$B$6:$BE$43,'RevPAR Raw Data'!AB$1,FALSE))/100</f>
        <v>0.16512999204481202</v>
      </c>
      <c r="AF126" s="128">
        <f>(VLOOKUP($A125,'RevPAR Raw Data'!$B$6:$BE$43,'RevPAR Raw Data'!AC$1,FALSE))/100</f>
        <v>0.177550827503419</v>
      </c>
      <c r="AG126" s="130">
        <f>(VLOOKUP($A125,'RevPAR Raw Data'!$B$6:$BE$43,'RevPAR Raw Data'!AE$1,FALSE))/100</f>
        <v>0.17312045510337801</v>
      </c>
    </row>
    <row r="127" spans="1:34" x14ac:dyDescent="0.2">
      <c r="A127" s="167"/>
      <c r="B127" s="168"/>
      <c r="C127" s="169"/>
      <c r="D127" s="169"/>
      <c r="E127" s="169"/>
      <c r="F127" s="169"/>
      <c r="G127" s="170"/>
      <c r="H127" s="169"/>
      <c r="I127" s="169"/>
      <c r="J127" s="170"/>
      <c r="K127" s="171"/>
      <c r="M127" s="168"/>
      <c r="N127" s="169"/>
      <c r="O127" s="169"/>
      <c r="P127" s="169"/>
      <c r="Q127" s="169"/>
      <c r="R127" s="170"/>
      <c r="S127" s="169"/>
      <c r="T127" s="169"/>
      <c r="U127" s="170"/>
      <c r="V127" s="171"/>
      <c r="X127" s="168"/>
      <c r="Y127" s="169"/>
      <c r="Z127" s="169"/>
      <c r="AA127" s="169"/>
      <c r="AB127" s="169"/>
      <c r="AC127" s="170"/>
      <c r="AD127" s="169"/>
      <c r="AE127" s="169"/>
      <c r="AF127" s="170"/>
      <c r="AG127" s="171"/>
    </row>
    <row r="128" spans="1:34" x14ac:dyDescent="0.2">
      <c r="A128" s="172" t="s">
        <v>57</v>
      </c>
      <c r="B128" s="155">
        <f>(VLOOKUP($A128,'Occupancy Raw Data'!$B$8:$BE$45,'Occupancy Raw Data'!G$3,FALSE))/100</f>
        <v>0.51432016882725295</v>
      </c>
      <c r="C128" s="156">
        <f>(VLOOKUP($A128,'Occupancy Raw Data'!$B$8:$BE$45,'Occupancy Raw Data'!H$3,FALSE))/100</f>
        <v>0.66673844696154005</v>
      </c>
      <c r="D128" s="156">
        <f>(VLOOKUP($A128,'Occupancy Raw Data'!$B$8:$BE$45,'Occupancy Raw Data'!I$3,FALSE))/100</f>
        <v>0.71880787286274095</v>
      </c>
      <c r="E128" s="156">
        <f>(VLOOKUP($A128,'Occupancy Raw Data'!$B$8:$BE$45,'Occupancy Raw Data'!J$3,FALSE))/100</f>
        <v>0.68181230888496402</v>
      </c>
      <c r="F128" s="156">
        <f>(VLOOKUP($A128,'Occupancy Raw Data'!$B$8:$BE$45,'Occupancy Raw Data'!K$3,FALSE))/100</f>
        <v>0.57926697962875207</v>
      </c>
      <c r="G128" s="157">
        <f>(VLOOKUP($A128,'Occupancy Raw Data'!$B$8:$BE$45,'Occupancy Raw Data'!L$3,FALSE))/100</f>
        <v>0.63218915543304999</v>
      </c>
      <c r="H128" s="137">
        <f>(VLOOKUP($A128,'Occupancy Raw Data'!$B$8:$BE$45,'Occupancy Raw Data'!N$3,FALSE))/100</f>
        <v>0.75313320987122589</v>
      </c>
      <c r="I128" s="137">
        <f>(VLOOKUP($A128,'Occupancy Raw Data'!$B$8:$BE$45,'Occupancy Raw Data'!O$3,FALSE))/100</f>
        <v>0.86967569662776101</v>
      </c>
      <c r="J128" s="157">
        <f>(VLOOKUP($A128,'Occupancy Raw Data'!$B$8:$BE$45,'Occupancy Raw Data'!P$3,FALSE))/100</f>
        <v>0.81140445324949295</v>
      </c>
      <c r="K128" s="158">
        <f>(VLOOKUP($A128,'Occupancy Raw Data'!$B$8:$BE$45,'Occupancy Raw Data'!R$3,FALSE))/100</f>
        <v>0.68339352623774796</v>
      </c>
      <c r="M128" s="159">
        <f>VLOOKUP($A128,'ADR Raw Data'!$B$6:$BE$43,'ADR Raw Data'!G$1,FALSE)</f>
        <v>100.980613758164</v>
      </c>
      <c r="N128" s="160">
        <f>VLOOKUP($A128,'ADR Raw Data'!$B$6:$BE$43,'ADR Raw Data'!H$1,FALSE)</f>
        <v>112.171825980233</v>
      </c>
      <c r="O128" s="160">
        <f>VLOOKUP($A128,'ADR Raw Data'!$B$6:$BE$43,'ADR Raw Data'!I$1,FALSE)</f>
        <v>117.31650273816599</v>
      </c>
      <c r="P128" s="160">
        <f>VLOOKUP($A128,'ADR Raw Data'!$B$6:$BE$43,'ADR Raw Data'!J$1,FALSE)</f>
        <v>112.22318014654699</v>
      </c>
      <c r="Q128" s="160">
        <f>VLOOKUP($A128,'ADR Raw Data'!$B$6:$BE$43,'ADR Raw Data'!K$1,FALSE)</f>
        <v>102.548608289962</v>
      </c>
      <c r="R128" s="161">
        <f>VLOOKUP($A128,'ADR Raw Data'!$B$6:$BE$43,'ADR Raw Data'!L$1,FALSE)</f>
        <v>109.768358511594</v>
      </c>
      <c r="S128" s="160">
        <f>VLOOKUP($A128,'ADR Raw Data'!$B$6:$BE$43,'ADR Raw Data'!N$1,FALSE)</f>
        <v>132.72650093212101</v>
      </c>
      <c r="T128" s="160">
        <f>VLOOKUP($A128,'ADR Raw Data'!$B$6:$BE$43,'ADR Raw Data'!O$1,FALSE)</f>
        <v>141.004488144406</v>
      </c>
      <c r="U128" s="161">
        <f>VLOOKUP($A128,'ADR Raw Data'!$B$6:$BE$43,'ADR Raw Data'!P$1,FALSE)</f>
        <v>137.162737550424</v>
      </c>
      <c r="V128" s="162">
        <f>VLOOKUP($A128,'ADR Raw Data'!$B$6:$BE$43,'ADR Raw Data'!R$1,FALSE)</f>
        <v>119.06144422187</v>
      </c>
      <c r="X128" s="159">
        <f>VLOOKUP($A128,'RevPAR Raw Data'!$B$6:$BE$43,'RevPAR Raw Data'!G$1,FALSE)</f>
        <v>51.936366316378802</v>
      </c>
      <c r="Y128" s="160">
        <f>VLOOKUP($A128,'RevPAR Raw Data'!$B$6:$BE$43,'RevPAR Raw Data'!H$1,FALSE)</f>
        <v>74.789269046901197</v>
      </c>
      <c r="Z128" s="160">
        <f>VLOOKUP($A128,'RevPAR Raw Data'!$B$6:$BE$43,'RevPAR Raw Data'!I$1,FALSE)</f>
        <v>84.3280257849175</v>
      </c>
      <c r="AA128" s="160">
        <f>VLOOKUP($A128,'RevPAR Raw Data'!$B$6:$BE$43,'RevPAR Raw Data'!J$1,FALSE)</f>
        <v>76.515145566131096</v>
      </c>
      <c r="AB128" s="160">
        <f>VLOOKUP($A128,'RevPAR Raw Data'!$B$6:$BE$43,'RevPAR Raw Data'!K$1,FALSE)</f>
        <v>59.403022589258697</v>
      </c>
      <c r="AC128" s="161">
        <f>VLOOKUP($A128,'RevPAR Raw Data'!$B$6:$BE$43,'RevPAR Raw Data'!L$1,FALSE)</f>
        <v>69.3943658607175</v>
      </c>
      <c r="AD128" s="160">
        <f>VLOOKUP($A128,'RevPAR Raw Data'!$B$6:$BE$43,'RevPAR Raw Data'!N$1,FALSE)</f>
        <v>99.960735681984502</v>
      </c>
      <c r="AE128" s="160">
        <f>VLOOKUP($A128,'RevPAR Raw Data'!$B$6:$BE$43,'RevPAR Raw Data'!O$1,FALSE)</f>
        <v>122.628176454627</v>
      </c>
      <c r="AF128" s="161">
        <f>VLOOKUP($A128,'RevPAR Raw Data'!$B$6:$BE$43,'RevPAR Raw Data'!P$1,FALSE)</f>
        <v>111.294456068306</v>
      </c>
      <c r="AG128" s="162">
        <f>VLOOKUP($A128,'RevPAR Raw Data'!$B$6:$BE$43,'RevPAR Raw Data'!R$1,FALSE)</f>
        <v>81.365820205742807</v>
      </c>
      <c r="AH128" s="142"/>
    </row>
    <row r="129" spans="1:34" x14ac:dyDescent="0.2">
      <c r="A129" s="139" t="s">
        <v>14</v>
      </c>
      <c r="B129" s="127">
        <f>(VLOOKUP($A128,'Occupancy Raw Data'!$B$8:$BE$51,'Occupancy Raw Data'!T$3,FALSE))/100</f>
        <v>2.2538079586253802E-2</v>
      </c>
      <c r="C129" s="128">
        <f>(VLOOKUP($A128,'Occupancy Raw Data'!$B$8:$BE$51,'Occupancy Raw Data'!U$3,FALSE))/100</f>
        <v>6.8666220863332197E-2</v>
      </c>
      <c r="D129" s="128">
        <f>(VLOOKUP($A128,'Occupancy Raw Data'!$B$8:$BE$51,'Occupancy Raw Data'!V$3,FALSE))/100</f>
        <v>5.9966636715045797E-2</v>
      </c>
      <c r="E129" s="128">
        <f>(VLOOKUP($A128,'Occupancy Raw Data'!$B$8:$BE$51,'Occupancy Raw Data'!W$3,FALSE))/100</f>
        <v>3.99003928612282E-2</v>
      </c>
      <c r="F129" s="128">
        <f>(VLOOKUP($A128,'Occupancy Raw Data'!$B$8:$BE$51,'Occupancy Raw Data'!X$3,FALSE))/100</f>
        <v>8.674739091431129E-3</v>
      </c>
      <c r="G129" s="128">
        <f>(VLOOKUP($A128,'Occupancy Raw Data'!$B$8:$BE$51,'Occupancy Raw Data'!Y$3,FALSE))/100</f>
        <v>4.15113868617632E-2</v>
      </c>
      <c r="H129" s="129">
        <f>(VLOOKUP($A128,'Occupancy Raw Data'!$B$8:$BE$51,'Occupancy Raw Data'!AA$3,FALSE))/100</f>
        <v>4.3863570973755404E-3</v>
      </c>
      <c r="I129" s="129">
        <f>(VLOOKUP($A128,'Occupancy Raw Data'!$B$8:$BE$51,'Occupancy Raw Data'!AB$3,FALSE))/100</f>
        <v>1.29524894739994E-2</v>
      </c>
      <c r="J129" s="128">
        <f>(VLOOKUP($A128,'Occupancy Raw Data'!$B$8:$BE$51,'Occupancy Raw Data'!AC$3,FALSE))/100</f>
        <v>8.958914205407011E-3</v>
      </c>
      <c r="K129" s="130">
        <f>(VLOOKUP($A128,'Occupancy Raw Data'!$B$8:$BE$51,'Occupancy Raw Data'!AE$3,FALSE))/100</f>
        <v>3.0235633950977801E-2</v>
      </c>
      <c r="M129" s="127">
        <f>(VLOOKUP($A128,'ADR Raw Data'!$B$6:$BE$49,'ADR Raw Data'!T$1,FALSE))/100</f>
        <v>-1.8331660454807802E-2</v>
      </c>
      <c r="N129" s="128">
        <f>(VLOOKUP($A128,'ADR Raw Data'!$B$6:$BE$49,'ADR Raw Data'!U$1,FALSE))/100</f>
        <v>1.7418215367330101E-2</v>
      </c>
      <c r="O129" s="128">
        <f>(VLOOKUP($A128,'ADR Raw Data'!$B$6:$BE$49,'ADR Raw Data'!V$1,FALSE))/100</f>
        <v>1.76429546878453E-2</v>
      </c>
      <c r="P129" s="128">
        <f>(VLOOKUP($A128,'ADR Raw Data'!$B$6:$BE$49,'ADR Raw Data'!W$1,FALSE))/100</f>
        <v>-3.3175060901906102E-3</v>
      </c>
      <c r="Q129" s="128">
        <f>(VLOOKUP($A128,'ADR Raw Data'!$B$6:$BE$49,'ADR Raw Data'!X$1,FALSE))/100</f>
        <v>-4.2676513841872196E-2</v>
      </c>
      <c r="R129" s="128">
        <f>(VLOOKUP($A128,'ADR Raw Data'!$B$6:$BE$49,'ADR Raw Data'!Y$1,FALSE))/100</f>
        <v>-2.7025761450869203E-3</v>
      </c>
      <c r="S129" s="129">
        <f>(VLOOKUP($A128,'ADR Raw Data'!$B$6:$BE$49,'ADR Raw Data'!AA$1,FALSE))/100</f>
        <v>-3.2504322155422004E-2</v>
      </c>
      <c r="T129" s="129">
        <f>(VLOOKUP($A128,'ADR Raw Data'!$B$6:$BE$49,'ADR Raw Data'!AB$1,FALSE))/100</f>
        <v>-3.6670736013406702E-2</v>
      </c>
      <c r="U129" s="128">
        <f>(VLOOKUP($A128,'ADR Raw Data'!$B$6:$BE$49,'ADR Raw Data'!AC$1,FALSE))/100</f>
        <v>-3.4672276001743198E-2</v>
      </c>
      <c r="V129" s="130">
        <f>(VLOOKUP($A128,'ADR Raw Data'!$B$6:$BE$49,'ADR Raw Data'!AE$1,FALSE))/100</f>
        <v>-1.7307032762022001E-2</v>
      </c>
      <c r="X129" s="127">
        <f>(VLOOKUP($A128,'RevPAR Raw Data'!$B$6:$BE$43,'RevPAR Raw Data'!T$1,FALSE))/100</f>
        <v>3.7932587091673298E-3</v>
      </c>
      <c r="Y129" s="128">
        <f>(VLOOKUP($A128,'RevPAR Raw Data'!$B$6:$BE$43,'RevPAR Raw Data'!U$1,FALSE))/100</f>
        <v>8.7280479254120594E-2</v>
      </c>
      <c r="Z129" s="128">
        <f>(VLOOKUP($A128,'RevPAR Raw Data'!$B$6:$BE$43,'RevPAR Raw Data'!V$1,FALSE))/100</f>
        <v>7.8667580057237105E-2</v>
      </c>
      <c r="AA129" s="128">
        <f>(VLOOKUP($A128,'RevPAR Raw Data'!$B$6:$BE$43,'RevPAR Raw Data'!W$1,FALSE))/100</f>
        <v>3.6450516974719398E-2</v>
      </c>
      <c r="AB129" s="128">
        <f>(VLOOKUP($A128,'RevPAR Raw Data'!$B$6:$BE$43,'RevPAR Raw Data'!X$1,FALSE))/100</f>
        <v>-3.4371982373351102E-2</v>
      </c>
      <c r="AC129" s="128">
        <f>(VLOOKUP($A128,'RevPAR Raw Data'!$B$6:$BE$43,'RevPAR Raw Data'!Y$1,FALSE))/100</f>
        <v>3.8696623032794204E-2</v>
      </c>
      <c r="AD129" s="129">
        <f>(VLOOKUP($A128,'RevPAR Raw Data'!$B$6:$BE$43,'RevPAR Raw Data'!AA$1,FALSE))/100</f>
        <v>-2.8260540622228301E-2</v>
      </c>
      <c r="AE129" s="129">
        <f>(VLOOKUP($A128,'RevPAR Raw Data'!$B$6:$BE$43,'RevPAR Raw Data'!AB$1,FALSE))/100</f>
        <v>-2.4193223861624601E-2</v>
      </c>
      <c r="AF129" s="128">
        <f>(VLOOKUP($A128,'RevPAR Raw Data'!$B$6:$BE$43,'RevPAR Raw Data'!AC$1,FALSE))/100</f>
        <v>-2.6023987742341999E-2</v>
      </c>
      <c r="AG129" s="130">
        <f>(VLOOKUP($A128,'RevPAR Raw Data'!$B$6:$BE$43,'RevPAR Raw Data'!AE$1,FALSE))/100</f>
        <v>1.24053120815857E-2</v>
      </c>
      <c r="AH129" s="142"/>
    </row>
    <row r="130" spans="1:34" x14ac:dyDescent="0.2">
      <c r="A130" s="177"/>
      <c r="B130" s="155"/>
      <c r="C130" s="156"/>
      <c r="D130" s="156"/>
      <c r="E130" s="156"/>
      <c r="F130" s="156"/>
      <c r="G130" s="157"/>
      <c r="H130" s="137"/>
      <c r="I130" s="137"/>
      <c r="J130" s="157"/>
      <c r="K130" s="158"/>
      <c r="M130" s="159"/>
      <c r="N130" s="160"/>
      <c r="O130" s="160"/>
      <c r="P130" s="160"/>
      <c r="Q130" s="160"/>
      <c r="R130" s="161"/>
      <c r="S130" s="160"/>
      <c r="T130" s="160"/>
      <c r="U130" s="161"/>
      <c r="V130" s="162"/>
      <c r="X130" s="159"/>
      <c r="Y130" s="160"/>
      <c r="Z130" s="160"/>
      <c r="AA130" s="160"/>
      <c r="AB130" s="160"/>
      <c r="AC130" s="161"/>
      <c r="AD130" s="160"/>
      <c r="AE130" s="160"/>
      <c r="AF130" s="161"/>
      <c r="AG130" s="162"/>
    </row>
    <row r="131" spans="1:34" x14ac:dyDescent="0.2">
      <c r="A131" s="154" t="s">
        <v>59</v>
      </c>
      <c r="B131" s="155">
        <f>(VLOOKUP($A131,'Occupancy Raw Data'!$B$8:$BE$45,'Occupancy Raw Data'!G$3,FALSE))/100</f>
        <v>0.41388518024032001</v>
      </c>
      <c r="C131" s="156">
        <f>(VLOOKUP($A131,'Occupancy Raw Data'!$B$8:$BE$45,'Occupancy Raw Data'!H$3,FALSE))/100</f>
        <v>0.70594125500667504</v>
      </c>
      <c r="D131" s="156">
        <f>(VLOOKUP($A131,'Occupancy Raw Data'!$B$8:$BE$45,'Occupancy Raw Data'!I$3,FALSE))/100</f>
        <v>0.81341789052069402</v>
      </c>
      <c r="E131" s="156">
        <f>(VLOOKUP($A131,'Occupancy Raw Data'!$B$8:$BE$45,'Occupancy Raw Data'!J$3,FALSE))/100</f>
        <v>0.736648865153538</v>
      </c>
      <c r="F131" s="156">
        <f>(VLOOKUP($A131,'Occupancy Raw Data'!$B$8:$BE$45,'Occupancy Raw Data'!K$3,FALSE))/100</f>
        <v>0.47630173564753003</v>
      </c>
      <c r="G131" s="157">
        <f>(VLOOKUP($A131,'Occupancy Raw Data'!$B$8:$BE$45,'Occupancy Raw Data'!L$3,FALSE))/100</f>
        <v>0.629238985313751</v>
      </c>
      <c r="H131" s="137">
        <f>(VLOOKUP($A131,'Occupancy Raw Data'!$B$8:$BE$45,'Occupancy Raw Data'!N$3,FALSE))/100</f>
        <v>0.78271028037383106</v>
      </c>
      <c r="I131" s="137">
        <f>(VLOOKUP($A131,'Occupancy Raw Data'!$B$8:$BE$45,'Occupancy Raw Data'!O$3,FALSE))/100</f>
        <v>0.92523364485981308</v>
      </c>
      <c r="J131" s="157">
        <f>(VLOOKUP($A131,'Occupancy Raw Data'!$B$8:$BE$45,'Occupancy Raw Data'!P$3,FALSE))/100</f>
        <v>0.85397196261682196</v>
      </c>
      <c r="K131" s="158">
        <f>(VLOOKUP($A131,'Occupancy Raw Data'!$B$8:$BE$45,'Occupancy Raw Data'!R$3,FALSE))/100</f>
        <v>0.69344840740034297</v>
      </c>
      <c r="M131" s="159">
        <f>VLOOKUP($A131,'ADR Raw Data'!$B$6:$BE$43,'ADR Raw Data'!G$1,FALSE)</f>
        <v>166.35121774193499</v>
      </c>
      <c r="N131" s="160">
        <f>VLOOKUP($A131,'ADR Raw Data'!$B$6:$BE$43,'ADR Raw Data'!H$1,FALSE)</f>
        <v>173.750742316784</v>
      </c>
      <c r="O131" s="160">
        <f>VLOOKUP($A131,'ADR Raw Data'!$B$6:$BE$43,'ADR Raw Data'!I$1,FALSE)</f>
        <v>184.96524004924001</v>
      </c>
      <c r="P131" s="160">
        <f>VLOOKUP($A131,'ADR Raw Data'!$B$6:$BE$43,'ADR Raw Data'!J$1,FALSE)</f>
        <v>166.78548708654199</v>
      </c>
      <c r="Q131" s="160">
        <f>VLOOKUP($A131,'ADR Raw Data'!$B$6:$BE$43,'ADR Raw Data'!K$1,FALSE)</f>
        <v>149.988304134548</v>
      </c>
      <c r="R131" s="161">
        <f>VLOOKUP($A131,'ADR Raw Data'!$B$6:$BE$43,'ADR Raw Data'!L$1,FALSE)</f>
        <v>170.44849352853799</v>
      </c>
      <c r="S131" s="160">
        <f>VLOOKUP($A131,'ADR Raw Data'!$B$6:$BE$43,'ADR Raw Data'!N$1,FALSE)</f>
        <v>185.48524946694999</v>
      </c>
      <c r="T131" s="160">
        <f>VLOOKUP($A131,'ADR Raw Data'!$B$6:$BE$43,'ADR Raw Data'!O$1,FALSE)</f>
        <v>200.594393939393</v>
      </c>
      <c r="U131" s="161">
        <f>VLOOKUP($A131,'ADR Raw Data'!$B$6:$BE$43,'ADR Raw Data'!P$1,FALSE)</f>
        <v>193.67023060386899</v>
      </c>
      <c r="V131" s="162">
        <f>VLOOKUP($A131,'ADR Raw Data'!$B$6:$BE$43,'ADR Raw Data'!R$1,FALSE)</f>
        <v>178.619134291411</v>
      </c>
      <c r="X131" s="159">
        <f>VLOOKUP($A131,'RevPAR Raw Data'!$B$6:$BE$43,'RevPAR Raw Data'!G$1,FALSE)</f>
        <v>68.850303738317706</v>
      </c>
      <c r="Y131" s="160">
        <f>VLOOKUP($A131,'RevPAR Raw Data'!$B$6:$BE$43,'RevPAR Raw Data'!H$1,FALSE)</f>
        <v>122.657817089452</v>
      </c>
      <c r="Z131" s="160">
        <f>VLOOKUP($A131,'RevPAR Raw Data'!$B$6:$BE$43,'RevPAR Raw Data'!I$1,FALSE)</f>
        <v>150.45403538050701</v>
      </c>
      <c r="AA131" s="160">
        <f>VLOOKUP($A131,'RevPAR Raw Data'!$B$6:$BE$43,'RevPAR Raw Data'!J$1,FALSE)</f>
        <v>122.862339786381</v>
      </c>
      <c r="AB131" s="160">
        <f>VLOOKUP($A131,'RevPAR Raw Data'!$B$6:$BE$43,'RevPAR Raw Data'!K$1,FALSE)</f>
        <v>71.439689586114795</v>
      </c>
      <c r="AC131" s="161">
        <f>VLOOKUP($A131,'RevPAR Raw Data'!$B$6:$BE$43,'RevPAR Raw Data'!L$1,FALSE)</f>
        <v>107.252837116154</v>
      </c>
      <c r="AD131" s="160">
        <f>VLOOKUP($A131,'RevPAR Raw Data'!$B$6:$BE$43,'RevPAR Raw Data'!N$1,FALSE)</f>
        <v>145.181211615487</v>
      </c>
      <c r="AE131" s="160">
        <f>VLOOKUP($A131,'RevPAR Raw Data'!$B$6:$BE$43,'RevPAR Raw Data'!O$1,FALSE)</f>
        <v>185.59668224299</v>
      </c>
      <c r="AF131" s="161">
        <f>VLOOKUP($A131,'RevPAR Raw Data'!$B$6:$BE$43,'RevPAR Raw Data'!P$1,FALSE)</f>
        <v>165.38894692923799</v>
      </c>
      <c r="AG131" s="162">
        <f>VLOOKUP($A131,'RevPAR Raw Data'!$B$6:$BE$43,'RevPAR Raw Data'!R$1,FALSE)</f>
        <v>123.863154205607</v>
      </c>
    </row>
    <row r="132" spans="1:34" x14ac:dyDescent="0.2">
      <c r="A132" s="139" t="s">
        <v>14</v>
      </c>
      <c r="B132" s="127">
        <f>(VLOOKUP($A131,'Occupancy Raw Data'!$B$8:$BE$51,'Occupancy Raw Data'!T$3,FALSE))/100</f>
        <v>1.3900245298446402E-2</v>
      </c>
      <c r="C132" s="128">
        <f>(VLOOKUP($A131,'Occupancy Raw Data'!$B$8:$BE$51,'Occupancy Raw Data'!U$3,FALSE))/100</f>
        <v>0.18354784555120301</v>
      </c>
      <c r="D132" s="128">
        <f>(VLOOKUP($A131,'Occupancy Raw Data'!$B$8:$BE$51,'Occupancy Raw Data'!V$3,FALSE))/100</f>
        <v>0.20942928039702199</v>
      </c>
      <c r="E132" s="128">
        <f>(VLOOKUP($A131,'Occupancy Raw Data'!$B$8:$BE$51,'Occupancy Raw Data'!W$3,FALSE))/100</f>
        <v>0.20535226652102601</v>
      </c>
      <c r="F132" s="128">
        <f>(VLOOKUP($A131,'Occupancy Raw Data'!$B$8:$BE$51,'Occupancy Raw Data'!X$3,FALSE))/100</f>
        <v>-8.5842408712363802E-2</v>
      </c>
      <c r="G132" s="128">
        <f>(VLOOKUP($A131,'Occupancy Raw Data'!$B$8:$BE$51,'Occupancy Raw Data'!Y$3,FALSE))/100</f>
        <v>0.11987644053700799</v>
      </c>
      <c r="H132" s="129">
        <f>(VLOOKUP($A131,'Occupancy Raw Data'!$B$8:$BE$51,'Occupancy Raw Data'!AA$3,FALSE))/100</f>
        <v>4.7810545129579898E-2</v>
      </c>
      <c r="I132" s="129">
        <f>(VLOOKUP($A131,'Occupancy Raw Data'!$B$8:$BE$51,'Occupancy Raw Data'!AB$3,FALSE))/100</f>
        <v>3.0866493120119E-2</v>
      </c>
      <c r="J132" s="128">
        <f>(VLOOKUP($A131,'Occupancy Raw Data'!$B$8:$BE$51,'Occupancy Raw Data'!AC$3,FALSE))/100</f>
        <v>3.8563020093363098E-2</v>
      </c>
      <c r="K132" s="130">
        <f>(VLOOKUP($A131,'Occupancy Raw Data'!$B$8:$BE$51,'Occupancy Raw Data'!AE$3,FALSE))/100</f>
        <v>8.98531175059952E-2</v>
      </c>
      <c r="M132" s="127">
        <f>(VLOOKUP($A131,'ADR Raw Data'!$B$6:$BE$49,'ADR Raw Data'!T$1,FALSE))/100</f>
        <v>2.4307776054597097E-2</v>
      </c>
      <c r="N132" s="128">
        <f>(VLOOKUP($A131,'ADR Raw Data'!$B$6:$BE$49,'ADR Raw Data'!U$1,FALSE))/100</f>
        <v>9.7180992185881606E-3</v>
      </c>
      <c r="O132" s="128">
        <f>(VLOOKUP($A131,'ADR Raw Data'!$B$6:$BE$49,'ADR Raw Data'!V$1,FALSE))/100</f>
        <v>2.8152886532467E-2</v>
      </c>
      <c r="P132" s="128">
        <f>(VLOOKUP($A131,'ADR Raw Data'!$B$6:$BE$49,'ADR Raw Data'!W$1,FALSE))/100</f>
        <v>-5.1460235431219095E-2</v>
      </c>
      <c r="Q132" s="128">
        <f>(VLOOKUP($A131,'ADR Raw Data'!$B$6:$BE$49,'ADR Raw Data'!X$1,FALSE))/100</f>
        <v>-9.7577975770538505E-2</v>
      </c>
      <c r="R132" s="128">
        <f>(VLOOKUP($A131,'ADR Raw Data'!$B$6:$BE$49,'ADR Raw Data'!Y$1,FALSE))/100</f>
        <v>-1.0591870208810901E-2</v>
      </c>
      <c r="S132" s="129">
        <f>(VLOOKUP($A131,'ADR Raw Data'!$B$6:$BE$49,'ADR Raw Data'!AA$1,FALSE))/100</f>
        <v>-9.2581003520334701E-2</v>
      </c>
      <c r="T132" s="129">
        <f>(VLOOKUP($A131,'ADR Raw Data'!$B$6:$BE$49,'ADR Raw Data'!AB$1,FALSE))/100</f>
        <v>-0.100009336467676</v>
      </c>
      <c r="U132" s="128">
        <f>(VLOOKUP($A131,'ADR Raw Data'!$B$6:$BE$49,'ADR Raw Data'!AC$1,FALSE))/100</f>
        <v>-9.7078673471521104E-2</v>
      </c>
      <c r="V132" s="130">
        <f>(VLOOKUP($A131,'ADR Raw Data'!$B$6:$BE$49,'ADR Raw Data'!AE$1,FALSE))/100</f>
        <v>-4.9200109320296198E-2</v>
      </c>
      <c r="X132" s="127">
        <f>(VLOOKUP($A131,'RevPAR Raw Data'!$B$6:$BE$43,'RevPAR Raw Data'!T$1,FALSE))/100</f>
        <v>3.8545905402862096E-2</v>
      </c>
      <c r="Y132" s="128">
        <f>(VLOOKUP($A131,'RevPAR Raw Data'!$B$6:$BE$43,'RevPAR Raw Data'!U$1,FALSE))/100</f>
        <v>0.19504968094421499</v>
      </c>
      <c r="Z132" s="128">
        <f>(VLOOKUP($A131,'RevPAR Raw Data'!$B$6:$BE$43,'RevPAR Raw Data'!V$1,FALSE))/100</f>
        <v>0.24347820569708201</v>
      </c>
      <c r="AA132" s="128">
        <f>(VLOOKUP($A131,'RevPAR Raw Data'!$B$6:$BE$43,'RevPAR Raw Data'!W$1,FALSE))/100</f>
        <v>0.143324555108301</v>
      </c>
      <c r="AB132" s="128">
        <f>(VLOOKUP($A131,'RevPAR Raw Data'!$B$6:$BE$43,'RevPAR Raw Data'!X$1,FALSE))/100</f>
        <v>-0.17504405600548201</v>
      </c>
      <c r="AC132" s="128">
        <f>(VLOOKUP($A131,'RevPAR Raw Data'!$B$6:$BE$43,'RevPAR Raw Data'!Y$1,FALSE))/100</f>
        <v>0.10801485462893501</v>
      </c>
      <c r="AD132" s="129">
        <f>(VLOOKUP($A131,'RevPAR Raw Data'!$B$6:$BE$43,'RevPAR Raw Data'!AA$1,FALSE))/100</f>
        <v>-4.9196806637705502E-2</v>
      </c>
      <c r="AE132" s="129">
        <f>(VLOOKUP($A131,'RevPAR Raw Data'!$B$6:$BE$43,'RevPAR Raw Data'!AB$1,FALSE))/100</f>
        <v>-7.2229780843584099E-2</v>
      </c>
      <c r="AF132" s="128">
        <f>(VLOOKUP($A131,'RevPAR Raw Data'!$B$6:$BE$43,'RevPAR Raw Data'!AC$1,FALSE))/100</f>
        <v>-6.2259300213877294E-2</v>
      </c>
      <c r="AG132" s="130">
        <f>(VLOOKUP($A131,'RevPAR Raw Data'!$B$6:$BE$43,'RevPAR Raw Data'!AE$1,FALSE))/100</f>
        <v>3.6232224981634503E-2</v>
      </c>
    </row>
    <row r="133" spans="1:34" x14ac:dyDescent="0.2">
      <c r="A133" s="177"/>
      <c r="B133" s="155"/>
      <c r="C133" s="156"/>
      <c r="D133" s="156"/>
      <c r="E133" s="156"/>
      <c r="F133" s="156"/>
      <c r="G133" s="157"/>
      <c r="H133" s="137"/>
      <c r="I133" s="137"/>
      <c r="J133" s="157"/>
      <c r="K133" s="158"/>
      <c r="M133" s="159"/>
      <c r="N133" s="160"/>
      <c r="O133" s="160"/>
      <c r="P133" s="160"/>
      <c r="Q133" s="160"/>
      <c r="R133" s="161"/>
      <c r="S133" s="160"/>
      <c r="T133" s="160"/>
      <c r="U133" s="161"/>
      <c r="V133" s="162"/>
      <c r="X133" s="159"/>
      <c r="Y133" s="160"/>
      <c r="Z133" s="160"/>
      <c r="AA133" s="160"/>
      <c r="AB133" s="160"/>
      <c r="AC133" s="161"/>
      <c r="AD133" s="160"/>
      <c r="AE133" s="160"/>
      <c r="AF133" s="161"/>
      <c r="AG133" s="162"/>
    </row>
    <row r="134" spans="1:34" x14ac:dyDescent="0.2">
      <c r="A134" s="154" t="s">
        <v>61</v>
      </c>
      <c r="B134" s="155">
        <f>(VLOOKUP($A134,'Occupancy Raw Data'!$B$8:$BE$45,'Occupancy Raw Data'!G$3,FALSE))/100</f>
        <v>0.50447042640990292</v>
      </c>
      <c r="C134" s="156">
        <f>(VLOOKUP($A134,'Occupancy Raw Data'!$B$8:$BE$45,'Occupancy Raw Data'!H$3,FALSE))/100</f>
        <v>0.63892709766162303</v>
      </c>
      <c r="D134" s="156">
        <f>(VLOOKUP($A134,'Occupancy Raw Data'!$B$8:$BE$45,'Occupancy Raw Data'!I$3,FALSE))/100</f>
        <v>0.69532324621733099</v>
      </c>
      <c r="E134" s="156">
        <f>(VLOOKUP($A134,'Occupancy Raw Data'!$B$8:$BE$45,'Occupancy Raw Data'!J$3,FALSE))/100</f>
        <v>0.66059147180192501</v>
      </c>
      <c r="F134" s="156">
        <f>(VLOOKUP($A134,'Occupancy Raw Data'!$B$8:$BE$45,'Occupancy Raw Data'!K$3,FALSE))/100</f>
        <v>0.55662540119211301</v>
      </c>
      <c r="G134" s="157">
        <f>(VLOOKUP($A134,'Occupancy Raw Data'!$B$8:$BE$45,'Occupancy Raw Data'!L$3,FALSE))/100</f>
        <v>0.61118752865657899</v>
      </c>
      <c r="H134" s="137">
        <f>(VLOOKUP($A134,'Occupancy Raw Data'!$B$8:$BE$45,'Occupancy Raw Data'!N$3,FALSE))/100</f>
        <v>0.76501604768454801</v>
      </c>
      <c r="I134" s="137">
        <f>(VLOOKUP($A134,'Occupancy Raw Data'!$B$8:$BE$45,'Occupancy Raw Data'!O$3,FALSE))/100</f>
        <v>0.90187987161852301</v>
      </c>
      <c r="J134" s="157">
        <f>(VLOOKUP($A134,'Occupancy Raw Data'!$B$8:$BE$45,'Occupancy Raw Data'!P$3,FALSE))/100</f>
        <v>0.83344795965153495</v>
      </c>
      <c r="K134" s="158">
        <f>(VLOOKUP($A134,'Occupancy Raw Data'!$B$8:$BE$45,'Occupancy Raw Data'!R$3,FALSE))/100</f>
        <v>0.67469050894085203</v>
      </c>
      <c r="M134" s="159">
        <f>VLOOKUP($A134,'ADR Raw Data'!$B$6:$BE$43,'ADR Raw Data'!G$1,FALSE)</f>
        <v>96.241481481481401</v>
      </c>
      <c r="N134" s="160">
        <f>VLOOKUP($A134,'ADR Raw Data'!$B$6:$BE$43,'ADR Raw Data'!H$1,FALSE)</f>
        <v>107.901652314316</v>
      </c>
      <c r="O134" s="160">
        <f>VLOOKUP($A134,'ADR Raw Data'!$B$6:$BE$43,'ADR Raw Data'!I$1,FALSE)</f>
        <v>112.780243982855</v>
      </c>
      <c r="P134" s="160">
        <f>VLOOKUP($A134,'ADR Raw Data'!$B$6:$BE$43,'ADR Raw Data'!J$1,FALSE)</f>
        <v>110.542519521082</v>
      </c>
      <c r="Q134" s="160">
        <f>VLOOKUP($A134,'ADR Raw Data'!$B$6:$BE$43,'ADR Raw Data'!K$1,FALSE)</f>
        <v>101.45749176276701</v>
      </c>
      <c r="R134" s="161">
        <f>VLOOKUP($A134,'ADR Raw Data'!$B$6:$BE$43,'ADR Raw Data'!L$1,FALSE)</f>
        <v>106.483932858214</v>
      </c>
      <c r="S134" s="160">
        <f>VLOOKUP($A134,'ADR Raw Data'!$B$6:$BE$43,'ADR Raw Data'!N$1,FALSE)</f>
        <v>136.01578513634999</v>
      </c>
      <c r="T134" s="160">
        <f>VLOOKUP($A134,'ADR Raw Data'!$B$6:$BE$43,'ADR Raw Data'!O$1,FALSE)</f>
        <v>144.41566217590201</v>
      </c>
      <c r="U134" s="161">
        <f>VLOOKUP($A134,'ADR Raw Data'!$B$6:$BE$43,'ADR Raw Data'!P$1,FALSE)</f>
        <v>140.560568009902</v>
      </c>
      <c r="V134" s="162">
        <f>VLOOKUP($A134,'ADR Raw Data'!$B$6:$BE$43,'ADR Raw Data'!R$1,FALSE)</f>
        <v>118.511077860298</v>
      </c>
      <c r="X134" s="159">
        <f>VLOOKUP($A134,'RevPAR Raw Data'!$B$6:$BE$43,'RevPAR Raw Data'!G$1,FALSE)</f>
        <v>48.550981201283797</v>
      </c>
      <c r="Y134" s="160">
        <f>VLOOKUP($A134,'RevPAR Raw Data'!$B$6:$BE$43,'RevPAR Raw Data'!H$1,FALSE)</f>
        <v>68.941289546079702</v>
      </c>
      <c r="Z134" s="160">
        <f>VLOOKUP($A134,'RevPAR Raw Data'!$B$6:$BE$43,'RevPAR Raw Data'!I$1,FALSE)</f>
        <v>78.418725355341493</v>
      </c>
      <c r="AA134" s="160">
        <f>VLOOKUP($A134,'RevPAR Raw Data'!$B$6:$BE$43,'RevPAR Raw Data'!J$1,FALSE)</f>
        <v>73.023445667125102</v>
      </c>
      <c r="AB134" s="160">
        <f>VLOOKUP($A134,'RevPAR Raw Data'!$B$6:$BE$43,'RevPAR Raw Data'!K$1,FALSE)</f>
        <v>56.473817056396101</v>
      </c>
      <c r="AC134" s="161">
        <f>VLOOKUP($A134,'RevPAR Raw Data'!$B$6:$BE$43,'RevPAR Raw Data'!L$1,FALSE)</f>
        <v>65.081651765245297</v>
      </c>
      <c r="AD134" s="160">
        <f>VLOOKUP($A134,'RevPAR Raw Data'!$B$6:$BE$43,'RevPAR Raw Data'!N$1,FALSE)</f>
        <v>104.054258367721</v>
      </c>
      <c r="AE134" s="160">
        <f>VLOOKUP($A134,'RevPAR Raw Data'!$B$6:$BE$43,'RevPAR Raw Data'!O$1,FALSE)</f>
        <v>130.245578862906</v>
      </c>
      <c r="AF134" s="161">
        <f>VLOOKUP($A134,'RevPAR Raw Data'!$B$6:$BE$43,'RevPAR Raw Data'!P$1,FALSE)</f>
        <v>117.14991861531399</v>
      </c>
      <c r="AG134" s="162">
        <f>VLOOKUP($A134,'RevPAR Raw Data'!$B$6:$BE$43,'RevPAR Raw Data'!R$1,FALSE)</f>
        <v>79.958299436693494</v>
      </c>
    </row>
    <row r="135" spans="1:34" x14ac:dyDescent="0.2">
      <c r="A135" s="139" t="s">
        <v>14</v>
      </c>
      <c r="B135" s="127">
        <f>(VLOOKUP($A134,'Occupancy Raw Data'!$B$8:$BE$51,'Occupancy Raw Data'!T$3,FALSE))/100</f>
        <v>2.2701371026799401E-2</v>
      </c>
      <c r="C135" s="128">
        <f>(VLOOKUP($A134,'Occupancy Raw Data'!$B$8:$BE$51,'Occupancy Raw Data'!U$3,FALSE))/100</f>
        <v>5.4616133439490504E-2</v>
      </c>
      <c r="D135" s="128">
        <f>(VLOOKUP($A134,'Occupancy Raw Data'!$B$8:$BE$51,'Occupancy Raw Data'!V$3,FALSE))/100</f>
        <v>7.4622631006209502E-3</v>
      </c>
      <c r="E135" s="128">
        <f>(VLOOKUP($A134,'Occupancy Raw Data'!$B$8:$BE$51,'Occupancy Raw Data'!W$3,FALSE))/100</f>
        <v>1.2663611653633399E-2</v>
      </c>
      <c r="F135" s="128">
        <f>(VLOOKUP($A134,'Occupancy Raw Data'!$B$8:$BE$51,'Occupancy Raw Data'!X$3,FALSE))/100</f>
        <v>1.2311522727365999E-2</v>
      </c>
      <c r="G135" s="128">
        <f>(VLOOKUP($A134,'Occupancy Raw Data'!$B$8:$BE$51,'Occupancy Raw Data'!Y$3,FALSE))/100</f>
        <v>2.15503370421605E-2</v>
      </c>
      <c r="H135" s="129">
        <f>(VLOOKUP($A134,'Occupancy Raw Data'!$B$8:$BE$51,'Occupancy Raw Data'!AA$3,FALSE))/100</f>
        <v>-1.54617221820994E-2</v>
      </c>
      <c r="I135" s="129">
        <f>(VLOOKUP($A134,'Occupancy Raw Data'!$B$8:$BE$51,'Occupancy Raw Data'!AB$3,FALSE))/100</f>
        <v>4.31412058228636E-3</v>
      </c>
      <c r="J135" s="128">
        <f>(VLOOKUP($A134,'Occupancy Raw Data'!$B$8:$BE$51,'Occupancy Raw Data'!AC$3,FALSE))/100</f>
        <v>-4.8596692047069298E-3</v>
      </c>
      <c r="K135" s="130">
        <f>(VLOOKUP($A134,'Occupancy Raw Data'!$B$8:$BE$51,'Occupancy Raw Data'!AE$3,FALSE))/100</f>
        <v>1.2070501878426801E-2</v>
      </c>
      <c r="M135" s="127">
        <f>(VLOOKUP($A134,'ADR Raw Data'!$B$6:$BE$49,'ADR Raw Data'!T$1,FALSE))/100</f>
        <v>-2.5760057221175799E-2</v>
      </c>
      <c r="N135" s="128">
        <f>(VLOOKUP($A134,'ADR Raw Data'!$B$6:$BE$49,'ADR Raw Data'!U$1,FALSE))/100</f>
        <v>5.1284040636666393E-3</v>
      </c>
      <c r="O135" s="128">
        <f>(VLOOKUP($A134,'ADR Raw Data'!$B$6:$BE$49,'ADR Raw Data'!V$1,FALSE))/100</f>
        <v>-1.15868513039309E-2</v>
      </c>
      <c r="P135" s="128">
        <f>(VLOOKUP($A134,'ADR Raw Data'!$B$6:$BE$49,'ADR Raw Data'!W$1,FALSE))/100</f>
        <v>4.4448743558091206E-3</v>
      </c>
      <c r="Q135" s="128">
        <f>(VLOOKUP($A134,'ADR Raw Data'!$B$6:$BE$49,'ADR Raw Data'!X$1,FALSE))/100</f>
        <v>-1.7178214035899701E-2</v>
      </c>
      <c r="R135" s="128">
        <f>(VLOOKUP($A134,'ADR Raw Data'!$B$6:$BE$49,'ADR Raw Data'!Y$1,FALSE))/100</f>
        <v>-7.8674671358644893E-3</v>
      </c>
      <c r="S135" s="129">
        <f>(VLOOKUP($A134,'ADR Raw Data'!$B$6:$BE$49,'ADR Raw Data'!AA$1,FALSE))/100</f>
        <v>-1.3712772987219799E-2</v>
      </c>
      <c r="T135" s="129">
        <f>(VLOOKUP($A134,'ADR Raw Data'!$B$6:$BE$49,'ADR Raw Data'!AB$1,FALSE))/100</f>
        <v>-1.53352257944483E-2</v>
      </c>
      <c r="U135" s="128">
        <f>(VLOOKUP($A134,'ADR Raw Data'!$B$6:$BE$49,'ADR Raw Data'!AC$1,FALSE))/100</f>
        <v>-1.4316252897124898E-2</v>
      </c>
      <c r="V135" s="130">
        <f>(VLOOKUP($A134,'ADR Raw Data'!$B$6:$BE$49,'ADR Raw Data'!AE$1,FALSE))/100</f>
        <v>-1.2323752951198801E-2</v>
      </c>
      <c r="X135" s="127">
        <f>(VLOOKUP($A134,'RevPAR Raw Data'!$B$6:$BE$43,'RevPAR Raw Data'!T$1,FALSE))/100</f>
        <v>-3.64347481102586E-3</v>
      </c>
      <c r="Y135" s="128">
        <f>(VLOOKUP($A134,'RevPAR Raw Data'!$B$6:$BE$43,'RevPAR Raw Data'!U$1,FALSE))/100</f>
        <v>6.0024631103830002E-2</v>
      </c>
      <c r="Z135" s="128">
        <f>(VLOOKUP($A134,'RevPAR Raw Data'!$B$6:$BE$43,'RevPAR Raw Data'!V$1,FALSE))/100</f>
        <v>-4.2110523362476502E-3</v>
      </c>
      <c r="AA135" s="128">
        <f>(VLOOKUP($A134,'RevPAR Raw Data'!$B$6:$BE$43,'RevPAR Raw Data'!W$1,FALSE))/100</f>
        <v>1.71647741721337E-2</v>
      </c>
      <c r="AB135" s="128">
        <f>(VLOOKUP($A134,'RevPAR Raw Data'!$B$6:$BE$43,'RevPAR Raw Data'!X$1,FALSE))/100</f>
        <v>-5.0781812810521895E-3</v>
      </c>
      <c r="AC135" s="128">
        <f>(VLOOKUP($A134,'RevPAR Raw Data'!$B$6:$BE$43,'RevPAR Raw Data'!Y$1,FALSE))/100</f>
        <v>1.351332333785E-2</v>
      </c>
      <c r="AD135" s="129">
        <f>(VLOOKUP($A134,'RevPAR Raw Data'!$B$6:$BE$43,'RevPAR Raw Data'!AA$1,FALSE))/100</f>
        <v>-2.8962472083044699E-2</v>
      </c>
      <c r="AE135" s="129">
        <f>(VLOOKUP($A134,'RevPAR Raw Data'!$B$6:$BE$43,'RevPAR Raw Data'!AB$1,FALSE))/100</f>
        <v>-1.1087263225395801E-2</v>
      </c>
      <c r="AF135" s="128">
        <f>(VLOOKUP($A134,'RevPAR Raw Data'!$B$6:$BE$43,'RevPAR Raw Data'!AC$1,FALSE))/100</f>
        <v>-1.91063498485009E-2</v>
      </c>
      <c r="AG135" s="130">
        <f>(VLOOKUP($A134,'RevPAR Raw Data'!$B$6:$BE$43,'RevPAR Raw Data'!AE$1,FALSE))/100</f>
        <v>-4.0200495591874896E-4</v>
      </c>
    </row>
    <row r="136" spans="1:34" x14ac:dyDescent="0.2">
      <c r="A136" s="177"/>
      <c r="B136" s="155"/>
      <c r="C136" s="156"/>
      <c r="D136" s="156"/>
      <c r="E136" s="156"/>
      <c r="F136" s="156"/>
      <c r="G136" s="157"/>
      <c r="H136" s="137"/>
      <c r="I136" s="137"/>
      <c r="J136" s="157"/>
      <c r="K136" s="158"/>
      <c r="M136" s="159"/>
      <c r="N136" s="160"/>
      <c r="O136" s="160"/>
      <c r="P136" s="160"/>
      <c r="Q136" s="160"/>
      <c r="R136" s="161"/>
      <c r="S136" s="160"/>
      <c r="T136" s="160"/>
      <c r="U136" s="161"/>
      <c r="V136" s="162"/>
      <c r="X136" s="159"/>
      <c r="Y136" s="160"/>
      <c r="Z136" s="160"/>
      <c r="AA136" s="160"/>
      <c r="AB136" s="160"/>
      <c r="AC136" s="161"/>
      <c r="AD136" s="160"/>
      <c r="AE136" s="160"/>
      <c r="AF136" s="161"/>
      <c r="AG136" s="162"/>
    </row>
    <row r="137" spans="1:34" x14ac:dyDescent="0.2">
      <c r="A137" s="154" t="s">
        <v>60</v>
      </c>
      <c r="B137" s="155">
        <f>(VLOOKUP($A137,'Occupancy Raw Data'!$B$8:$BE$54,'Occupancy Raw Data'!G$3,FALSE))/100</f>
        <v>0.55567805953693405</v>
      </c>
      <c r="C137" s="156">
        <f>(VLOOKUP($A137,'Occupancy Raw Data'!$B$8:$BE$54,'Occupancy Raw Data'!H$3,FALSE))/100</f>
        <v>0.70709298052186598</v>
      </c>
      <c r="D137" s="156">
        <f>(VLOOKUP($A137,'Occupancy Raw Data'!$B$8:$BE$54,'Occupancy Raw Data'!I$3,FALSE))/100</f>
        <v>0.74274163910327007</v>
      </c>
      <c r="E137" s="156">
        <f>(VLOOKUP($A137,'Occupancy Raw Data'!$B$8:$BE$54,'Occupancy Raw Data'!J$3,FALSE))/100</f>
        <v>0.73906651966188908</v>
      </c>
      <c r="F137" s="156">
        <f>(VLOOKUP($A137,'Occupancy Raw Data'!$B$8:$BE$54,'Occupancy Raw Data'!K$3,FALSE))/100</f>
        <v>0.66409408305769901</v>
      </c>
      <c r="G137" s="157">
        <f>(VLOOKUP($A137,'Occupancy Raw Data'!$B$8:$BE$54,'Occupancy Raw Data'!L$3,FALSE))/100</f>
        <v>0.68173465637633202</v>
      </c>
      <c r="H137" s="137">
        <f>(VLOOKUP($A137,'Occupancy Raw Data'!$B$8:$BE$54,'Occupancy Raw Data'!N$3,FALSE))/100</f>
        <v>0.77765527379639809</v>
      </c>
      <c r="I137" s="137">
        <f>(VLOOKUP($A137,'Occupancy Raw Data'!$B$8:$BE$54,'Occupancy Raw Data'!O$3,FALSE))/100</f>
        <v>0.88313120176405702</v>
      </c>
      <c r="J137" s="157">
        <f>(VLOOKUP($A137,'Occupancy Raw Data'!$B$8:$BE$54,'Occupancy Raw Data'!P$3,FALSE))/100</f>
        <v>0.830393237780227</v>
      </c>
      <c r="K137" s="158">
        <f>(VLOOKUP($A137,'Occupancy Raw Data'!$B$8:$BE$54,'Occupancy Raw Data'!R$3,FALSE))/100</f>
        <v>0.72420853677744501</v>
      </c>
      <c r="M137" s="159">
        <f>VLOOKUP($A137,'ADR Raw Data'!$B$6:$BE$54,'ADR Raw Data'!G$1,FALSE)</f>
        <v>95.4689947089947</v>
      </c>
      <c r="N137" s="160">
        <f>VLOOKUP($A137,'ADR Raw Data'!$B$6:$BE$54,'ADR Raw Data'!H$1,FALSE)</f>
        <v>104.601283783783</v>
      </c>
      <c r="O137" s="160">
        <f>VLOOKUP($A137,'ADR Raw Data'!$B$6:$BE$54,'ADR Raw Data'!I$1,FALSE)</f>
        <v>105.806437407224</v>
      </c>
      <c r="P137" s="160">
        <f>VLOOKUP($A137,'ADR Raw Data'!$B$6:$BE$54,'ADR Raw Data'!J$1,FALSE)</f>
        <v>103.90832918945701</v>
      </c>
      <c r="Q137" s="160">
        <f>VLOOKUP($A137,'ADR Raw Data'!$B$6:$BE$54,'ADR Raw Data'!K$1,FALSE)</f>
        <v>100.311953514111</v>
      </c>
      <c r="R137" s="161">
        <f>VLOOKUP($A137,'ADR Raw Data'!$B$6:$BE$54,'ADR Raw Data'!L$1,FALSE)</f>
        <v>102.389234501347</v>
      </c>
      <c r="S137" s="160">
        <f>VLOOKUP($A137,'ADR Raw Data'!$B$6:$BE$54,'ADR Raw Data'!N$1,FALSE)</f>
        <v>119.851011342155</v>
      </c>
      <c r="T137" s="160">
        <f>VLOOKUP($A137,'ADR Raw Data'!$B$6:$BE$54,'ADR Raw Data'!O$1,FALSE)</f>
        <v>125.73981273408199</v>
      </c>
      <c r="U137" s="161">
        <f>VLOOKUP($A137,'ADR Raw Data'!$B$6:$BE$54,'ADR Raw Data'!P$1,FALSE)</f>
        <v>122.982409825182</v>
      </c>
      <c r="V137" s="162">
        <f>VLOOKUP($A137,'ADR Raw Data'!$B$6:$BE$54,'ADR Raw Data'!R$1,FALSE)</f>
        <v>109.135686530375</v>
      </c>
      <c r="X137" s="159">
        <f>VLOOKUP($A137,'RevPAR Raw Data'!$B$6:$BE$54,'RevPAR Raw Data'!G$1,FALSE)</f>
        <v>53.050025725836001</v>
      </c>
      <c r="Y137" s="160">
        <f>VLOOKUP($A137,'RevPAR Raw Data'!$B$6:$BE$54,'RevPAR Raw Data'!H$1,FALSE)</f>
        <v>73.962833517089294</v>
      </c>
      <c r="Z137" s="160">
        <f>VLOOKUP($A137,'RevPAR Raw Data'!$B$6:$BE$54,'RevPAR Raw Data'!I$1,FALSE)</f>
        <v>78.586846747519203</v>
      </c>
      <c r="AA137" s="160">
        <f>VLOOKUP($A137,'RevPAR Raw Data'!$B$6:$BE$54,'RevPAR Raw Data'!J$1,FALSE)</f>
        <v>76.795167217934505</v>
      </c>
      <c r="AB137" s="160">
        <f>VLOOKUP($A137,'RevPAR Raw Data'!$B$6:$BE$54,'RevPAR Raw Data'!K$1,FALSE)</f>
        <v>66.616574788680595</v>
      </c>
      <c r="AC137" s="161">
        <f>VLOOKUP($A137,'RevPAR Raw Data'!$B$6:$BE$54,'RevPAR Raw Data'!L$1,FALSE)</f>
        <v>69.802289599411907</v>
      </c>
      <c r="AD137" s="160">
        <f>VLOOKUP($A137,'RevPAR Raw Data'!$B$6:$BE$54,'RevPAR Raw Data'!N$1,FALSE)</f>
        <v>93.202771040058806</v>
      </c>
      <c r="AE137" s="160">
        <f>VLOOKUP($A137,'RevPAR Raw Data'!$B$6:$BE$54,'RevPAR Raw Data'!O$1,FALSE)</f>
        <v>111.044751929437</v>
      </c>
      <c r="AF137" s="161">
        <f>VLOOKUP($A137,'RevPAR Raw Data'!$B$6:$BE$54,'RevPAR Raw Data'!P$1,FALSE)</f>
        <v>102.123761484748</v>
      </c>
      <c r="AG137" s="162">
        <f>VLOOKUP($A137,'RevPAR Raw Data'!$B$6:$BE$54,'RevPAR Raw Data'!R$1,FALSE)</f>
        <v>79.036995852365195</v>
      </c>
    </row>
    <row r="138" spans="1:34" x14ac:dyDescent="0.2">
      <c r="A138" s="139" t="s">
        <v>14</v>
      </c>
      <c r="B138" s="127">
        <f>(VLOOKUP($A137,'Occupancy Raw Data'!$B$8:$BE$54,'Occupancy Raw Data'!T$3,FALSE))/100</f>
        <v>0.112680212940915</v>
      </c>
      <c r="C138" s="128">
        <f>(VLOOKUP($A137,'Occupancy Raw Data'!$B$8:$BE$54,'Occupancy Raw Data'!U$3,FALSE))/100</f>
        <v>0.15302807496482901</v>
      </c>
      <c r="D138" s="128">
        <f>(VLOOKUP($A137,'Occupancy Raw Data'!$B$8:$BE$54,'Occupancy Raw Data'!V$3,FALSE))/100</f>
        <v>0.10795956933689099</v>
      </c>
      <c r="E138" s="128">
        <f>(VLOOKUP($A137,'Occupancy Raw Data'!$B$8:$BE$54,'Occupancy Raw Data'!W$3,FALSE))/100</f>
        <v>0.10247733495125499</v>
      </c>
      <c r="F138" s="128">
        <f>(VLOOKUP($A137,'Occupancy Raw Data'!$B$8:$BE$54,'Occupancy Raw Data'!X$3,FALSE))/100</f>
        <v>8.64251676758339E-2</v>
      </c>
      <c r="G138" s="128">
        <f>(VLOOKUP($A137,'Occupancy Raw Data'!$B$8:$BE$54,'Occupancy Raw Data'!Y$3,FALSE))/100</f>
        <v>0.11225282728755699</v>
      </c>
      <c r="H138" s="129">
        <f>(VLOOKUP($A137,'Occupancy Raw Data'!$B$8:$BE$54,'Occupancy Raw Data'!AA$3,FALSE))/100</f>
        <v>4.8533804411687899E-3</v>
      </c>
      <c r="I138" s="129">
        <f>(VLOOKUP($A137,'Occupancy Raw Data'!$B$8:$BE$54,'Occupancy Raw Data'!AB$3,FALSE))/100</f>
        <v>4.2309812568908402E-2</v>
      </c>
      <c r="J138" s="128">
        <f>(VLOOKUP($A137,'Occupancy Raw Data'!$B$8:$BE$54,'Occupancy Raw Data'!AC$3,FALSE))/100</f>
        <v>2.4429338117912602E-2</v>
      </c>
      <c r="K138" s="130">
        <f>(VLOOKUP($A137,'Occupancy Raw Data'!$B$8:$BE$54,'Occupancy Raw Data'!AE$3,FALSE))/100</f>
        <v>8.1868115509318204E-2</v>
      </c>
      <c r="M138" s="127">
        <f>(VLOOKUP($A137,'ADR Raw Data'!$B$6:$BE$54,'ADR Raw Data'!T$1,FALSE))/100</f>
        <v>-6.6974041193297196E-2</v>
      </c>
      <c r="N138" s="128">
        <f>(VLOOKUP($A137,'ADR Raw Data'!$B$6:$BE$54,'ADR Raw Data'!U$1,FALSE))/100</f>
        <v>-4.73284719470726E-3</v>
      </c>
      <c r="O138" s="128">
        <f>(VLOOKUP($A137,'ADR Raw Data'!$B$6:$BE$54,'ADR Raw Data'!V$1,FALSE))/100</f>
        <v>-2.8079948155991602E-2</v>
      </c>
      <c r="P138" s="128">
        <f>(VLOOKUP($A137,'ADR Raw Data'!$B$6:$BE$54,'ADR Raw Data'!W$1,FALSE))/100</f>
        <v>-3.5412751594632003E-2</v>
      </c>
      <c r="Q138" s="128">
        <f>(VLOOKUP($A137,'ADR Raw Data'!$B$6:$BE$54,'ADR Raw Data'!X$1,FALSE))/100</f>
        <v>-5.6288540386234501E-2</v>
      </c>
      <c r="R138" s="128">
        <f>(VLOOKUP($A137,'ADR Raw Data'!$B$6:$BE$54,'ADR Raw Data'!Y$1,FALSE))/100</f>
        <v>-3.6630290848143898E-2</v>
      </c>
      <c r="S138" s="129">
        <f>(VLOOKUP($A137,'ADR Raw Data'!$B$6:$BE$54,'ADR Raw Data'!AA$1,FALSE))/100</f>
        <v>-6.4356841686644892E-2</v>
      </c>
      <c r="T138" s="129">
        <f>(VLOOKUP($A137,'ADR Raw Data'!$B$6:$BE$54,'ADR Raw Data'!AB$1,FALSE))/100</f>
        <v>-8.8684232286710005E-2</v>
      </c>
      <c r="U138" s="128">
        <f>(VLOOKUP($A137,'ADR Raw Data'!$B$6:$BE$54,'ADR Raw Data'!AC$1,FALSE))/100</f>
        <v>-7.7118075048977899E-2</v>
      </c>
      <c r="V138" s="130">
        <f>(VLOOKUP($A137,'ADR Raw Data'!$B$6:$BE$54,'ADR Raw Data'!AE$1,FALSE))/100</f>
        <v>-5.6047450279115403E-2</v>
      </c>
      <c r="X138" s="127">
        <f>(VLOOKUP($A137,'RevPAR Raw Data'!$B$6:$BE$54,'RevPAR Raw Data'!T$1,FALSE))/100</f>
        <v>3.8159522524444198E-2</v>
      </c>
      <c r="Y138" s="128">
        <f>(VLOOKUP($A137,'RevPAR Raw Data'!$B$6:$BE$54,'RevPAR Raw Data'!U$1,FALSE))/100</f>
        <v>0.147570969274813</v>
      </c>
      <c r="Z138" s="128">
        <f>(VLOOKUP($A137,'RevPAR Raw Data'!$B$6:$BE$54,'RevPAR Raw Data'!V$1,FALSE))/100</f>
        <v>7.6848122070976202E-2</v>
      </c>
      <c r="AA138" s="128">
        <f>(VLOOKUP($A137,'RevPAR Raw Data'!$B$6:$BE$54,'RevPAR Raw Data'!W$1,FALSE))/100</f>
        <v>6.3435578949914903E-2</v>
      </c>
      <c r="AB138" s="128">
        <f>(VLOOKUP($A137,'RevPAR Raw Data'!$B$6:$BE$54,'RevPAR Raw Data'!X$1,FALSE))/100</f>
        <v>2.5271880748491099E-2</v>
      </c>
      <c r="AC138" s="128">
        <f>(VLOOKUP($A137,'RevPAR Raw Data'!$B$6:$BE$54,'RevPAR Raw Data'!Y$1,FALSE))/100</f>
        <v>7.1510682727343594E-2</v>
      </c>
      <c r="AD138" s="129">
        <f>(VLOOKUP($A137,'RevPAR Raw Data'!$B$6:$BE$54,'RevPAR Raw Data'!AA$1,FALSE))/100</f>
        <v>-5.9815809482173403E-2</v>
      </c>
      <c r="AE138" s="129">
        <f>(VLOOKUP($A137,'RevPAR Raw Data'!$B$6:$BE$54,'RevPAR Raw Data'!AB$1,FALSE))/100</f>
        <v>-5.0126632963669697E-2</v>
      </c>
      <c r="AF138" s="128">
        <f>(VLOOKUP($A137,'RevPAR Raw Data'!$B$6:$BE$54,'RevPAR Raw Data'!AC$1,FALSE))/100</f>
        <v>-5.4572680461439295E-2</v>
      </c>
      <c r="AG138" s="130">
        <f>(VLOOKUP($A137,'RevPAR Raw Data'!$B$6:$BE$54,'RevPAR Raw Data'!AE$1,FALSE))/100</f>
        <v>2.12321660967493E-2</v>
      </c>
    </row>
    <row r="139" spans="1:34" x14ac:dyDescent="0.2">
      <c r="A139" s="177"/>
      <c r="B139" s="155"/>
      <c r="C139" s="156"/>
      <c r="D139" s="156"/>
      <c r="E139" s="156"/>
      <c r="F139" s="156"/>
      <c r="G139" s="157"/>
      <c r="H139" s="137"/>
      <c r="I139" s="137"/>
      <c r="J139" s="157"/>
      <c r="K139" s="158"/>
      <c r="M139" s="159"/>
      <c r="N139" s="160"/>
      <c r="O139" s="160"/>
      <c r="P139" s="160"/>
      <c r="Q139" s="160"/>
      <c r="R139" s="161"/>
      <c r="S139" s="160"/>
      <c r="T139" s="160"/>
      <c r="U139" s="161"/>
      <c r="V139" s="162"/>
      <c r="X139" s="159"/>
      <c r="Y139" s="160"/>
      <c r="Z139" s="160"/>
      <c r="AA139" s="160"/>
      <c r="AB139" s="160"/>
      <c r="AC139" s="161"/>
      <c r="AD139" s="160"/>
      <c r="AE139" s="160"/>
      <c r="AF139" s="161"/>
      <c r="AG139" s="162"/>
    </row>
    <row r="140" spans="1:34" x14ac:dyDescent="0.2">
      <c r="A140" s="154" t="s">
        <v>62</v>
      </c>
      <c r="B140" s="155">
        <f>(VLOOKUP($A140,'Occupancy Raw Data'!$B$8:$BE$45,'Occupancy Raw Data'!G$3,FALSE))/100</f>
        <v>0.52907639680729701</v>
      </c>
      <c r="C140" s="156">
        <f>(VLOOKUP($A140,'Occupancy Raw Data'!$B$8:$BE$45,'Occupancy Raw Data'!H$3,FALSE))/100</f>
        <v>0.64452679589509598</v>
      </c>
      <c r="D140" s="156">
        <f>(VLOOKUP($A140,'Occupancy Raw Data'!$B$8:$BE$45,'Occupancy Raw Data'!I$3,FALSE))/100</f>
        <v>0.70353477765108297</v>
      </c>
      <c r="E140" s="156">
        <f>(VLOOKUP($A140,'Occupancy Raw Data'!$B$8:$BE$45,'Occupancy Raw Data'!J$3,FALSE))/100</f>
        <v>0.66904218928164094</v>
      </c>
      <c r="F140" s="156">
        <f>(VLOOKUP($A140,'Occupancy Raw Data'!$B$8:$BE$45,'Occupancy Raw Data'!K$3,FALSE))/100</f>
        <v>0.62799315849486803</v>
      </c>
      <c r="G140" s="157">
        <f>(VLOOKUP($A140,'Occupancy Raw Data'!$B$8:$BE$45,'Occupancy Raw Data'!L$3,FALSE))/100</f>
        <v>0.63483466362599694</v>
      </c>
      <c r="H140" s="137">
        <f>(VLOOKUP($A140,'Occupancy Raw Data'!$B$8:$BE$45,'Occupancy Raw Data'!N$3,FALSE))/100</f>
        <v>0.77337514253135597</v>
      </c>
      <c r="I140" s="137">
        <f>(VLOOKUP($A140,'Occupancy Raw Data'!$B$8:$BE$45,'Occupancy Raw Data'!O$3,FALSE))/100</f>
        <v>0.85604332953249695</v>
      </c>
      <c r="J140" s="157">
        <f>(VLOOKUP($A140,'Occupancy Raw Data'!$B$8:$BE$45,'Occupancy Raw Data'!P$3,FALSE))/100</f>
        <v>0.81470923603192702</v>
      </c>
      <c r="K140" s="158">
        <f>(VLOOKUP($A140,'Occupancy Raw Data'!$B$8:$BE$45,'Occupancy Raw Data'!R$3,FALSE))/100</f>
        <v>0.68622739859912008</v>
      </c>
      <c r="M140" s="159">
        <f>VLOOKUP($A140,'ADR Raw Data'!$B$6:$BE$43,'ADR Raw Data'!G$1,FALSE)</f>
        <v>88.754899191810296</v>
      </c>
      <c r="N140" s="160">
        <f>VLOOKUP($A140,'ADR Raw Data'!$B$6:$BE$43,'ADR Raw Data'!H$1,FALSE)</f>
        <v>92.260380981866405</v>
      </c>
      <c r="O140" s="160">
        <f>VLOOKUP($A140,'ADR Raw Data'!$B$6:$BE$43,'ADR Raw Data'!I$1,FALSE)</f>
        <v>96.841346353322507</v>
      </c>
      <c r="P140" s="160">
        <f>VLOOKUP($A140,'ADR Raw Data'!$B$6:$BE$43,'ADR Raw Data'!J$1,FALSE)</f>
        <v>94.280505837239005</v>
      </c>
      <c r="Q140" s="160">
        <f>VLOOKUP($A140,'ADR Raw Data'!$B$6:$BE$43,'ADR Raw Data'!K$1,FALSE)</f>
        <v>90.314545528824297</v>
      </c>
      <c r="R140" s="161">
        <f>VLOOKUP($A140,'ADR Raw Data'!$B$6:$BE$43,'ADR Raw Data'!L$1,FALSE)</f>
        <v>92.732245002245094</v>
      </c>
      <c r="S140" s="160">
        <f>VLOOKUP($A140,'ADR Raw Data'!$B$6:$BE$43,'ADR Raw Data'!N$1,FALSE)</f>
        <v>125.232081975672</v>
      </c>
      <c r="T140" s="160">
        <f>VLOOKUP($A140,'ADR Raw Data'!$B$6:$BE$43,'ADR Raw Data'!O$1,FALSE)</f>
        <v>130.40363113553099</v>
      </c>
      <c r="U140" s="161">
        <f>VLOOKUP($A140,'ADR Raw Data'!$B$6:$BE$43,'ADR Raw Data'!P$1,FALSE)</f>
        <v>127.949045258922</v>
      </c>
      <c r="V140" s="162">
        <f>VLOOKUP($A140,'ADR Raw Data'!$B$6:$BE$43,'ADR Raw Data'!R$1,FALSE)</f>
        <v>104.678077906355</v>
      </c>
      <c r="X140" s="159">
        <f>VLOOKUP($A140,'RevPAR Raw Data'!$B$6:$BE$43,'RevPAR Raw Data'!G$1,FALSE)</f>
        <v>46.958122263397897</v>
      </c>
      <c r="Y140" s="160">
        <f>VLOOKUP($A140,'RevPAR Raw Data'!$B$6:$BE$43,'RevPAR Raw Data'!H$1,FALSE)</f>
        <v>59.464287742303299</v>
      </c>
      <c r="Z140" s="160">
        <f>VLOOKUP($A140,'RevPAR Raw Data'!$B$6:$BE$43,'RevPAR Raw Data'!I$1,FALSE)</f>
        <v>68.131255074116297</v>
      </c>
      <c r="AA140" s="160">
        <f>VLOOKUP($A140,'RevPAR Raw Data'!$B$6:$BE$43,'RevPAR Raw Data'!J$1,FALSE)</f>
        <v>63.077636031927</v>
      </c>
      <c r="AB140" s="160">
        <f>VLOOKUP($A140,'RevPAR Raw Data'!$B$6:$BE$43,'RevPAR Raw Data'!K$1,FALSE)</f>
        <v>56.716916704675</v>
      </c>
      <c r="AC140" s="161">
        <f>VLOOKUP($A140,'RevPAR Raw Data'!$B$6:$BE$43,'RevPAR Raw Data'!L$1,FALSE)</f>
        <v>58.869643563283901</v>
      </c>
      <c r="AD140" s="160">
        <f>VLOOKUP($A140,'RevPAR Raw Data'!$B$6:$BE$43,'RevPAR Raw Data'!N$1,FALSE)</f>
        <v>96.851379247434394</v>
      </c>
      <c r="AE140" s="160">
        <f>VLOOKUP($A140,'RevPAR Raw Data'!$B$6:$BE$43,'RevPAR Raw Data'!O$1,FALSE)</f>
        <v>111.63115858038699</v>
      </c>
      <c r="AF140" s="161">
        <f>VLOOKUP($A140,'RevPAR Raw Data'!$B$6:$BE$43,'RevPAR Raw Data'!P$1,FALSE)</f>
        <v>104.241268913911</v>
      </c>
      <c r="AG140" s="162">
        <f>VLOOKUP($A140,'RevPAR Raw Data'!$B$6:$BE$43,'RevPAR Raw Data'!R$1,FALSE)</f>
        <v>71.832965092034499</v>
      </c>
    </row>
    <row r="141" spans="1:34" x14ac:dyDescent="0.2">
      <c r="A141" s="139" t="s">
        <v>14</v>
      </c>
      <c r="B141" s="127">
        <f>(VLOOKUP($A140,'Occupancy Raw Data'!$B$8:$BE$51,'Occupancy Raw Data'!T$3,FALSE))/100</f>
        <v>7.4676868471503205E-2</v>
      </c>
      <c r="C141" s="128">
        <f>(VLOOKUP($A140,'Occupancy Raw Data'!$B$8:$BE$51,'Occupancy Raw Data'!U$3,FALSE))/100</f>
        <v>8.0466876937269796E-2</v>
      </c>
      <c r="D141" s="128">
        <f>(VLOOKUP($A140,'Occupancy Raw Data'!$B$8:$BE$51,'Occupancy Raw Data'!V$3,FALSE))/100</f>
        <v>9.6190833678173993E-2</v>
      </c>
      <c r="E141" s="128">
        <f>(VLOOKUP($A140,'Occupancy Raw Data'!$B$8:$BE$51,'Occupancy Raw Data'!W$3,FALSE))/100</f>
        <v>3.4643843574252098E-2</v>
      </c>
      <c r="F141" s="128">
        <f>(VLOOKUP($A140,'Occupancy Raw Data'!$B$8:$BE$51,'Occupancy Raw Data'!X$3,FALSE))/100</f>
        <v>8.6459099819694296E-2</v>
      </c>
      <c r="G141" s="128">
        <f>(VLOOKUP($A140,'Occupancy Raw Data'!$B$8:$BE$51,'Occupancy Raw Data'!Y$3,FALSE))/100</f>
        <v>7.4062693252964606E-2</v>
      </c>
      <c r="H141" s="129">
        <f>(VLOOKUP($A140,'Occupancy Raw Data'!$B$8:$BE$51,'Occupancy Raw Data'!AA$3,FALSE))/100</f>
        <v>3.5886155823846397E-2</v>
      </c>
      <c r="I141" s="129">
        <f>(VLOOKUP($A140,'Occupancy Raw Data'!$B$8:$BE$51,'Occupancy Raw Data'!AB$3,FALSE))/100</f>
        <v>8.1905343119148093E-3</v>
      </c>
      <c r="J141" s="128">
        <f>(VLOOKUP($A140,'Occupancy Raw Data'!$B$8:$BE$51,'Occupancy Raw Data'!AC$3,FALSE))/100</f>
        <v>2.11487640771333E-2</v>
      </c>
      <c r="K141" s="130">
        <f>(VLOOKUP($A140,'Occupancy Raw Data'!$B$8:$BE$51,'Occupancy Raw Data'!AE$3,FALSE))/100</f>
        <v>5.5509877192064995E-2</v>
      </c>
      <c r="M141" s="127">
        <f>(VLOOKUP($A140,'ADR Raw Data'!$B$6:$BE$49,'ADR Raw Data'!T$1,FALSE))/100</f>
        <v>-1.4562072773744298E-2</v>
      </c>
      <c r="N141" s="128">
        <f>(VLOOKUP($A140,'ADR Raw Data'!$B$6:$BE$49,'ADR Raw Data'!U$1,FALSE))/100</f>
        <v>-1.13246488394271E-2</v>
      </c>
      <c r="O141" s="128">
        <f>(VLOOKUP($A140,'ADR Raw Data'!$B$6:$BE$49,'ADR Raw Data'!V$1,FALSE))/100</f>
        <v>2.40219520729055E-2</v>
      </c>
      <c r="P141" s="128">
        <f>(VLOOKUP($A140,'ADR Raw Data'!$B$6:$BE$49,'ADR Raw Data'!W$1,FALSE))/100</f>
        <v>-2.2453706974221999E-2</v>
      </c>
      <c r="Q141" s="128">
        <f>(VLOOKUP($A140,'ADR Raw Data'!$B$6:$BE$49,'ADR Raw Data'!X$1,FALSE))/100</f>
        <v>-4.8835343437243399E-3</v>
      </c>
      <c r="R141" s="128">
        <f>(VLOOKUP($A140,'ADR Raw Data'!$B$6:$BE$49,'ADR Raw Data'!Y$1,FALSE))/100</f>
        <v>-5.3568563692557303E-3</v>
      </c>
      <c r="S141" s="129">
        <f>(VLOOKUP($A140,'ADR Raw Data'!$B$6:$BE$49,'ADR Raw Data'!AA$1,FALSE))/100</f>
        <v>2.75514242534661E-2</v>
      </c>
      <c r="T141" s="129">
        <f>(VLOOKUP($A140,'ADR Raw Data'!$B$6:$BE$49,'ADR Raw Data'!AB$1,FALSE))/100</f>
        <v>9.8949408094889894E-3</v>
      </c>
      <c r="U141" s="128">
        <f>(VLOOKUP($A140,'ADR Raw Data'!$B$6:$BE$49,'ADR Raw Data'!AC$1,FALSE))/100</f>
        <v>1.7624784149859102E-2</v>
      </c>
      <c r="V141" s="130">
        <f>(VLOOKUP($A140,'ADR Raw Data'!$B$6:$BE$49,'ADR Raw Data'!AE$1,FALSE))/100</f>
        <v>4.8454818868400701E-4</v>
      </c>
      <c r="X141" s="127">
        <f>(VLOOKUP($A140,'RevPAR Raw Data'!$B$6:$BE$43,'RevPAR Raw Data'!T$1,FALSE))/100</f>
        <v>5.9027345704561494E-2</v>
      </c>
      <c r="Y141" s="128">
        <f>(VLOOKUP($A140,'RevPAR Raw Data'!$B$6:$BE$43,'RevPAR Raw Data'!U$1,FALSE))/100</f>
        <v>6.8230968973322592E-2</v>
      </c>
      <c r="Z141" s="128">
        <f>(VLOOKUP($A140,'RevPAR Raw Data'!$B$6:$BE$43,'RevPAR Raw Data'!V$1,FALSE))/100</f>
        <v>0.12252347734754901</v>
      </c>
      <c r="AA141" s="128">
        <f>(VLOOKUP($A140,'RevPAR Raw Data'!$B$6:$BE$43,'RevPAR Raw Data'!W$1,FALSE))/100</f>
        <v>1.1412253887953002E-2</v>
      </c>
      <c r="AB141" s="128">
        <f>(VLOOKUP($A140,'RevPAR Raw Data'!$B$6:$BE$43,'RevPAR Raw Data'!X$1,FALSE))/100</f>
        <v>8.1153339492672991E-2</v>
      </c>
      <c r="AC141" s="128">
        <f>(VLOOKUP($A140,'RevPAR Raw Data'!$B$6:$BE$43,'RevPAR Raw Data'!Y$1,FALSE))/100</f>
        <v>6.8309093673632498E-2</v>
      </c>
      <c r="AD141" s="129">
        <f>(VLOOKUP($A140,'RevPAR Raw Data'!$B$6:$BE$43,'RevPAR Raw Data'!AA$1,FALSE))/100</f>
        <v>6.4426294781241303E-2</v>
      </c>
      <c r="AE141" s="129">
        <f>(VLOOKUP($A140,'RevPAR Raw Data'!$B$6:$BE$43,'RevPAR Raw Data'!AB$1,FALSE))/100</f>
        <v>1.8166519973618199E-2</v>
      </c>
      <c r="AF141" s="128">
        <f>(VLOOKUP($A140,'RevPAR Raw Data'!$B$6:$BE$43,'RevPAR Raw Data'!AC$1,FALSE))/100</f>
        <v>3.9146290628888199E-2</v>
      </c>
      <c r="AG141" s="130">
        <f>(VLOOKUP($A140,'RevPAR Raw Data'!$B$6:$BE$43,'RevPAR Raw Data'!AE$1,FALSE))/100</f>
        <v>5.60213225911965E-2</v>
      </c>
    </row>
    <row r="142" spans="1:34" x14ac:dyDescent="0.2">
      <c r="A142" s="172"/>
      <c r="B142" s="155"/>
      <c r="C142" s="156"/>
      <c r="D142" s="156"/>
      <c r="E142" s="156"/>
      <c r="F142" s="156"/>
      <c r="G142" s="157"/>
      <c r="H142" s="137"/>
      <c r="I142" s="137"/>
      <c r="J142" s="157"/>
      <c r="K142" s="158"/>
      <c r="M142" s="159"/>
      <c r="N142" s="160"/>
      <c r="O142" s="160"/>
      <c r="P142" s="160"/>
      <c r="Q142" s="160"/>
      <c r="R142" s="161"/>
      <c r="S142" s="160"/>
      <c r="T142" s="160"/>
      <c r="U142" s="161"/>
      <c r="V142" s="162"/>
      <c r="X142" s="159"/>
      <c r="Y142" s="160"/>
      <c r="Z142" s="160"/>
      <c r="AA142" s="160"/>
      <c r="AB142" s="160"/>
      <c r="AC142" s="161"/>
      <c r="AD142" s="160"/>
      <c r="AE142" s="160"/>
      <c r="AF142" s="161"/>
      <c r="AG142" s="162"/>
      <c r="AH142" s="142"/>
    </row>
    <row r="143" spans="1:34" x14ac:dyDescent="0.2">
      <c r="A143" s="154" t="s">
        <v>58</v>
      </c>
      <c r="B143" s="155">
        <f>(VLOOKUP($A143,'Occupancy Raw Data'!$B$8:$BE$45,'Occupancy Raw Data'!G$3,FALSE))/100</f>
        <v>0.556546489563567</v>
      </c>
      <c r="C143" s="156">
        <f>(VLOOKUP($A143,'Occupancy Raw Data'!$B$8:$BE$45,'Occupancy Raw Data'!H$3,FALSE))/100</f>
        <v>0.68444022770398405</v>
      </c>
      <c r="D143" s="156">
        <f>(VLOOKUP($A143,'Occupancy Raw Data'!$B$8:$BE$45,'Occupancy Raw Data'!I$3,FALSE))/100</f>
        <v>0.70170777988614796</v>
      </c>
      <c r="E143" s="156">
        <f>(VLOOKUP($A143,'Occupancy Raw Data'!$B$8:$BE$45,'Occupancy Raw Data'!J$3,FALSE))/100</f>
        <v>0.66470588235294104</v>
      </c>
      <c r="F143" s="156">
        <f>(VLOOKUP($A143,'Occupancy Raw Data'!$B$8:$BE$45,'Occupancy Raw Data'!K$3,FALSE))/100</f>
        <v>0.59905123339658406</v>
      </c>
      <c r="G143" s="157">
        <f>(VLOOKUP($A143,'Occupancy Raw Data'!$B$8:$BE$45,'Occupancy Raw Data'!L$3,FALSE))/100</f>
        <v>0.641290322580645</v>
      </c>
      <c r="H143" s="137">
        <f>(VLOOKUP($A143,'Occupancy Raw Data'!$B$8:$BE$45,'Occupancy Raw Data'!N$3,FALSE))/100</f>
        <v>0.69051233396584388</v>
      </c>
      <c r="I143" s="137">
        <f>(VLOOKUP($A143,'Occupancy Raw Data'!$B$8:$BE$45,'Occupancy Raw Data'!O$3,FALSE))/100</f>
        <v>0.78690702087286502</v>
      </c>
      <c r="J143" s="157">
        <f>(VLOOKUP($A143,'Occupancy Raw Data'!$B$8:$BE$45,'Occupancy Raw Data'!P$3,FALSE))/100</f>
        <v>0.738709677419354</v>
      </c>
      <c r="K143" s="158">
        <f>(VLOOKUP($A143,'Occupancy Raw Data'!$B$8:$BE$45,'Occupancy Raw Data'!R$3,FALSE))/100</f>
        <v>0.66912442396313299</v>
      </c>
      <c r="M143" s="159">
        <f>VLOOKUP($A143,'ADR Raw Data'!$B$6:$BE$43,'ADR Raw Data'!G$1,FALSE)</f>
        <v>91.032392294578898</v>
      </c>
      <c r="N143" s="160">
        <f>VLOOKUP($A143,'ADR Raw Data'!$B$6:$BE$43,'ADR Raw Data'!H$1,FALSE)</f>
        <v>99.182649459384507</v>
      </c>
      <c r="O143" s="160">
        <f>VLOOKUP($A143,'ADR Raw Data'!$B$6:$BE$43,'ADR Raw Data'!I$1,FALSE)</f>
        <v>100.13194372633799</v>
      </c>
      <c r="P143" s="160">
        <f>VLOOKUP($A143,'ADR Raw Data'!$B$6:$BE$43,'ADR Raw Data'!J$1,FALSE)</f>
        <v>97.407096117613406</v>
      </c>
      <c r="Q143" s="160">
        <f>VLOOKUP($A143,'ADR Raw Data'!$B$6:$BE$43,'ADR Raw Data'!K$1,FALSE)</f>
        <v>92.600965378523895</v>
      </c>
      <c r="R143" s="161">
        <f>VLOOKUP($A143,'ADR Raw Data'!$B$6:$BE$43,'ADR Raw Data'!L$1,FALSE)</f>
        <v>96.378036246893103</v>
      </c>
      <c r="S143" s="160">
        <f>VLOOKUP($A143,'ADR Raw Data'!$B$6:$BE$43,'ADR Raw Data'!N$1,FALSE)</f>
        <v>105.769904754053</v>
      </c>
      <c r="T143" s="160">
        <f>VLOOKUP($A143,'ADR Raw Data'!$B$6:$BE$43,'ADR Raw Data'!O$1,FALSE)</f>
        <v>111.22224856522701</v>
      </c>
      <c r="U143" s="161">
        <f>VLOOKUP($A143,'ADR Raw Data'!$B$6:$BE$43,'ADR Raw Data'!P$1,FALSE)</f>
        <v>108.673946596455</v>
      </c>
      <c r="V143" s="162">
        <f>VLOOKUP($A143,'ADR Raw Data'!$B$6:$BE$43,'ADR Raw Data'!R$1,FALSE)</f>
        <v>100.256498326851</v>
      </c>
      <c r="X143" s="159">
        <f>VLOOKUP($A143,'RevPAR Raw Data'!$B$6:$BE$43,'RevPAR Raw Data'!G$1,FALSE)</f>
        <v>50.6637583681214</v>
      </c>
      <c r="Y143" s="160">
        <f>VLOOKUP($A143,'RevPAR Raw Data'!$B$6:$BE$43,'RevPAR Raw Data'!H$1,FALSE)</f>
        <v>67.884595180265606</v>
      </c>
      <c r="Z143" s="160">
        <f>VLOOKUP($A143,'RevPAR Raw Data'!$B$6:$BE$43,'RevPAR Raw Data'!I$1,FALSE)</f>
        <v>70.263363927893707</v>
      </c>
      <c r="AA143" s="160">
        <f>VLOOKUP($A143,'RevPAR Raw Data'!$B$6:$BE$43,'RevPAR Raw Data'!J$1,FALSE)</f>
        <v>64.747069772296001</v>
      </c>
      <c r="AB143" s="160">
        <f>VLOOKUP($A143,'RevPAR Raw Data'!$B$6:$BE$43,'RevPAR Raw Data'!K$1,FALSE)</f>
        <v>55.472722523719099</v>
      </c>
      <c r="AC143" s="161">
        <f>VLOOKUP($A143,'RevPAR Raw Data'!$B$6:$BE$43,'RevPAR Raw Data'!L$1,FALSE)</f>
        <v>61.806301954459201</v>
      </c>
      <c r="AD143" s="160">
        <f>VLOOKUP($A143,'RevPAR Raw Data'!$B$6:$BE$43,'RevPAR Raw Data'!N$1,FALSE)</f>
        <v>73.035423795066393</v>
      </c>
      <c r="AE143" s="160">
        <f>VLOOKUP($A143,'RevPAR Raw Data'!$B$6:$BE$43,'RevPAR Raw Data'!O$1,FALSE)</f>
        <v>87.521568273244696</v>
      </c>
      <c r="AF143" s="161">
        <f>VLOOKUP($A143,'RevPAR Raw Data'!$B$6:$BE$43,'RevPAR Raw Data'!P$1,FALSE)</f>
        <v>80.278496034155495</v>
      </c>
      <c r="AG143" s="162">
        <f>VLOOKUP($A143,'RevPAR Raw Data'!$B$6:$BE$43,'RevPAR Raw Data'!R$1,FALSE)</f>
        <v>67.084071691515305</v>
      </c>
    </row>
    <row r="144" spans="1:34" ht="17.25" thickBot="1" x14ac:dyDescent="0.25">
      <c r="A144" s="143" t="s">
        <v>14</v>
      </c>
      <c r="B144" s="133">
        <f>(VLOOKUP($A143,'Occupancy Raw Data'!$B$8:$BE$51,'Occupancy Raw Data'!T$3,FALSE))/100</f>
        <v>-4.6374322047780601E-2</v>
      </c>
      <c r="C144" s="134">
        <f>(VLOOKUP($A143,'Occupancy Raw Data'!$B$8:$BE$51,'Occupancy Raw Data'!U$3,FALSE))/100</f>
        <v>-1.31911810293876E-2</v>
      </c>
      <c r="D144" s="134">
        <f>(VLOOKUP($A143,'Occupancy Raw Data'!$B$8:$BE$51,'Occupancy Raw Data'!V$3,FALSE))/100</f>
        <v>1.6012314845086799E-2</v>
      </c>
      <c r="E144" s="134">
        <f>(VLOOKUP($A143,'Occupancy Raw Data'!$B$8:$BE$51,'Occupancy Raw Data'!W$3,FALSE))/100</f>
        <v>-3.1238655462184801E-2</v>
      </c>
      <c r="F144" s="134">
        <f>(VLOOKUP($A143,'Occupancy Raw Data'!$B$8:$BE$51,'Occupancy Raw Data'!X$3,FALSE))/100</f>
        <v>-4.0878737741375605E-2</v>
      </c>
      <c r="G144" s="134">
        <f>(VLOOKUP($A143,'Occupancy Raw Data'!$B$8:$BE$51,'Occupancy Raw Data'!Y$3,FALSE))/100</f>
        <v>-2.1997747104798199E-2</v>
      </c>
      <c r="H144" s="135">
        <f>(VLOOKUP($A143,'Occupancy Raw Data'!$B$8:$BE$51,'Occupancy Raw Data'!AA$3,FALSE))/100</f>
        <v>-1.0032766846606899E-2</v>
      </c>
      <c r="I144" s="135">
        <f>(VLOOKUP($A143,'Occupancy Raw Data'!$B$8:$BE$51,'Occupancy Raw Data'!AB$3,FALSE))/100</f>
        <v>4.5076860541756096E-3</v>
      </c>
      <c r="J144" s="134">
        <f>(VLOOKUP($A143,'Occupancy Raw Data'!$B$8:$BE$51,'Occupancy Raw Data'!AC$3,FALSE))/100</f>
        <v>-2.3409943033812402E-3</v>
      </c>
      <c r="K144" s="136">
        <f>(VLOOKUP($A143,'Occupancy Raw Data'!$B$8:$BE$51,'Occupancy Raw Data'!AE$3,FALSE))/100</f>
        <v>-1.58816291930301E-2</v>
      </c>
      <c r="M144" s="133">
        <f>(VLOOKUP($A143,'ADR Raw Data'!$B$6:$BE$49,'ADR Raw Data'!T$1,FALSE))/100</f>
        <v>-7.2709945144725299E-3</v>
      </c>
      <c r="N144" s="134">
        <f>(VLOOKUP($A143,'ADR Raw Data'!$B$6:$BE$49,'ADR Raw Data'!U$1,FALSE))/100</f>
        <v>3.92522062187513E-2</v>
      </c>
      <c r="O144" s="134">
        <f>(VLOOKUP($A143,'ADR Raw Data'!$B$6:$BE$49,'ADR Raw Data'!V$1,FALSE))/100</f>
        <v>3.6776765630198695E-2</v>
      </c>
      <c r="P144" s="134">
        <f>(VLOOKUP($A143,'ADR Raw Data'!$B$6:$BE$49,'ADR Raw Data'!W$1,FALSE))/100</f>
        <v>1.15677072847077E-2</v>
      </c>
      <c r="Q144" s="134">
        <f>(VLOOKUP($A143,'ADR Raw Data'!$B$6:$BE$49,'ADR Raw Data'!X$1,FALSE))/100</f>
        <v>-2.0948485907923101E-2</v>
      </c>
      <c r="R144" s="134">
        <f>(VLOOKUP($A143,'ADR Raw Data'!$B$6:$BE$49,'ADR Raw Data'!Y$1,FALSE))/100</f>
        <v>1.4199339178859301E-2</v>
      </c>
      <c r="S144" s="135">
        <f>(VLOOKUP($A143,'ADR Raw Data'!$B$6:$BE$49,'ADR Raw Data'!AA$1,FALSE))/100</f>
        <v>-3.7216978099023204E-2</v>
      </c>
      <c r="T144" s="135">
        <f>(VLOOKUP($A143,'ADR Raw Data'!$B$6:$BE$49,'ADR Raw Data'!AB$1,FALSE))/100</f>
        <v>-4.2319253388163102E-3</v>
      </c>
      <c r="U144" s="134">
        <f>(VLOOKUP($A143,'ADR Raw Data'!$B$6:$BE$49,'ADR Raw Data'!AC$1,FALSE))/100</f>
        <v>-1.9453345604176699E-2</v>
      </c>
      <c r="V144" s="136">
        <f>(VLOOKUP($A143,'ADR Raw Data'!$B$6:$BE$49,'ADR Raw Data'!AE$1,FALSE))/100</f>
        <v>3.1147761896308203E-3</v>
      </c>
      <c r="X144" s="133">
        <f>(VLOOKUP($A143,'RevPAR Raw Data'!$B$6:$BE$43,'RevPAR Raw Data'!T$1,FALSE))/100</f>
        <v>-5.3308129121031299E-2</v>
      </c>
      <c r="Y144" s="134">
        <f>(VLOOKUP($A143,'RevPAR Raw Data'!$B$6:$BE$43,'RevPAR Raw Data'!U$1,FALSE))/100</f>
        <v>2.55432422313292E-2</v>
      </c>
      <c r="Z144" s="134">
        <f>(VLOOKUP($A143,'RevPAR Raw Data'!$B$6:$BE$43,'RevPAR Raw Data'!V$1,FALSE))/100</f>
        <v>5.3377961625540198E-2</v>
      </c>
      <c r="AA144" s="134">
        <f>(VLOOKUP($A143,'RevPAR Raw Data'!$B$6:$BE$43,'RevPAR Raw Data'!W$1,FALSE))/100</f>
        <v>-2.0032307799831402E-2</v>
      </c>
      <c r="AB144" s="134">
        <f>(VLOOKUP($A143,'RevPAR Raw Data'!$B$6:$BE$43,'RevPAR Raw Data'!X$1,FALSE))/100</f>
        <v>-6.0970875987789899E-2</v>
      </c>
      <c r="AC144" s="134">
        <f>(VLOOKUP($A143,'RevPAR Raw Data'!$B$6:$BE$43,'RevPAR Raw Data'!Y$1,FALSE))/100</f>
        <v>-8.1107613982506505E-3</v>
      </c>
      <c r="AD144" s="135">
        <f>(VLOOKUP($A143,'RevPAR Raw Data'!$B$6:$BE$43,'RevPAR Raw Data'!AA$1,FALSE))/100</f>
        <v>-4.6876355681627402E-2</v>
      </c>
      <c r="AE144" s="135">
        <f>(VLOOKUP($A143,'RevPAR Raw Data'!$B$6:$BE$43,'RevPAR Raw Data'!AB$1,FALSE))/100</f>
        <v>2.56684524527212E-4</v>
      </c>
      <c r="AF144" s="134">
        <f>(VLOOKUP($A143,'RevPAR Raw Data'!$B$6:$BE$43,'RevPAR Raw Data'!AC$1,FALSE))/100</f>
        <v>-2.1748799736316902E-2</v>
      </c>
      <c r="AG144" s="136">
        <f>(VLOOKUP($A143,'RevPAR Raw Data'!$B$6:$BE$43,'RevPAR Raw Data'!AE$1,FALSE))/100</f>
        <v>-1.2816320723862301E-2</v>
      </c>
    </row>
    <row r="145" spans="1:33" ht="14.25" customHeight="1" x14ac:dyDescent="0.2">
      <c r="A145" s="195" t="s">
        <v>63</v>
      </c>
      <c r="B145" s="196"/>
      <c r="C145" s="196"/>
      <c r="D145" s="196"/>
      <c r="E145" s="196"/>
      <c r="F145" s="196"/>
      <c r="G145" s="196"/>
      <c r="H145" s="196"/>
      <c r="I145" s="196"/>
      <c r="J145" s="196"/>
      <c r="K145" s="196"/>
      <c r="AG145" s="182"/>
    </row>
    <row r="146" spans="1:33" x14ac:dyDescent="0.2">
      <c r="A146" s="195"/>
      <c r="B146" s="196"/>
      <c r="C146" s="196"/>
      <c r="D146" s="196"/>
      <c r="E146" s="196"/>
      <c r="F146" s="196"/>
      <c r="G146" s="196"/>
      <c r="H146" s="196"/>
      <c r="I146" s="196"/>
      <c r="J146" s="196"/>
      <c r="K146" s="196"/>
      <c r="AG146" s="182"/>
    </row>
    <row r="147" spans="1:33" ht="17.25" thickBot="1" x14ac:dyDescent="0.25">
      <c r="A147" s="197"/>
      <c r="B147" s="198"/>
      <c r="C147" s="198"/>
      <c r="D147" s="198"/>
      <c r="E147" s="198"/>
      <c r="F147" s="198"/>
      <c r="G147" s="198"/>
      <c r="H147" s="198"/>
      <c r="I147" s="198"/>
      <c r="J147" s="198"/>
      <c r="K147" s="198"/>
      <c r="L147" s="183"/>
      <c r="M147" s="183"/>
      <c r="N147" s="183"/>
      <c r="O147" s="183"/>
      <c r="P147" s="183"/>
      <c r="Q147" s="183"/>
      <c r="R147" s="184"/>
      <c r="S147" s="183"/>
      <c r="T147" s="183"/>
      <c r="U147" s="183"/>
      <c r="V147" s="183"/>
      <c r="W147" s="183"/>
      <c r="X147" s="183"/>
      <c r="Y147" s="183"/>
      <c r="Z147" s="183"/>
      <c r="AA147" s="183"/>
      <c r="AB147" s="183"/>
      <c r="AC147" s="183"/>
      <c r="AD147" s="183"/>
      <c r="AE147" s="183"/>
      <c r="AF147" s="183"/>
      <c r="AG147" s="185"/>
    </row>
  </sheetData>
  <sheetProtection algorithmName="SHA-512" hashValue="31Cluyk72dpVl3L9pvPiFRwGstDDuB1A/L8E6SQ1dUGBzIqubodbL5kBpo3gDnl900QeZDfLaXxxxWJFtQHu+w==" saltValue="+a9Uczg4NK9AaYiLzUd+7Q==" spinCount="100000" sheet="1" formatColumns="0" formatRows="0"/>
  <mergeCells count="14">
    <mergeCell ref="M1:V1"/>
    <mergeCell ref="R2:R3"/>
    <mergeCell ref="U2:U3"/>
    <mergeCell ref="V2:V3"/>
    <mergeCell ref="X1:AG1"/>
    <mergeCell ref="AC2:AC3"/>
    <mergeCell ref="AF2:AF3"/>
    <mergeCell ref="AG2:AG3"/>
    <mergeCell ref="A145:K147"/>
    <mergeCell ref="A1:A3"/>
    <mergeCell ref="G2:G3"/>
    <mergeCell ref="J2:J3"/>
    <mergeCell ref="K2:K3"/>
    <mergeCell ref="B1:K1"/>
  </mergeCells>
  <pageMargins left="0.25" right="0.25" top="0.75" bottom="0.75" header="0.3" footer="0.3"/>
  <pageSetup scale="37" fitToHeight="0" orientation="landscape" r:id="rId1"/>
  <rowBreaks count="1" manualBreakCount="1">
    <brk id="57" max="32" man="1"/>
  </rowBreaks>
  <ignoredErrors>
    <ignoredError sqref="B5:K5 B60:K60" formula="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topLeftCell="A2" workbookViewId="0">
      <selection activeCell="I38" sqref="I38"/>
    </sheetView>
  </sheetViews>
  <sheetFormatPr defaultRowHeight="12.75" x14ac:dyDescent="0.2"/>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pageSetUpPr fitToPage="1"/>
  </sheetPr>
  <dimension ref="A1"/>
  <sheetViews>
    <sheetView topLeftCell="A22" zoomScale="110" zoomScaleNormal="110" workbookViewId="0">
      <selection activeCell="H40" sqref="H40"/>
    </sheetView>
  </sheetViews>
  <sheetFormatPr defaultRowHeight="12.75" x14ac:dyDescent="0.2"/>
  <sheetData/>
  <pageMargins left="0.7" right="0.7" top="0.75" bottom="0.75" header="0.3" footer="0.3"/>
  <pageSetup scale="4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B37D5-D462-434B-977F-80F74FEE2DDD}">
  <sheetPr>
    <tabColor theme="7" tint="0.79998168889431442"/>
    <pageSetUpPr fitToPage="1"/>
  </sheetPr>
  <dimension ref="A1"/>
  <sheetViews>
    <sheetView zoomScaleNormal="100" workbookViewId="0">
      <selection activeCell="H40" sqref="H40"/>
    </sheetView>
  </sheetViews>
  <sheetFormatPr defaultRowHeight="12.75" x14ac:dyDescent="0.2"/>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E176-23ED-4F29-B1A3-9D73A4DAF529}">
  <sheetPr>
    <tabColor theme="7" tint="0.79998168889431442"/>
    <pageSetUpPr fitToPage="1"/>
  </sheetPr>
  <dimension ref="A1"/>
  <sheetViews>
    <sheetView zoomScaleNormal="100" workbookViewId="0">
      <selection activeCell="H40" sqref="H40"/>
    </sheetView>
  </sheetViews>
  <sheetFormatPr defaultRowHeight="12.75" x14ac:dyDescent="0.2"/>
  <sheetData/>
  <pageMargins left="0.7" right="0.7" top="0.75" bottom="0.75" header="0.3" footer="0.3"/>
  <pageSetup scale="5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pageSetUpPr fitToPage="1"/>
  </sheetPr>
  <dimension ref="A1"/>
  <sheetViews>
    <sheetView topLeftCell="A10" zoomScaleNormal="100" workbookViewId="0">
      <selection activeCell="P38" sqref="P38"/>
    </sheetView>
  </sheetViews>
  <sheetFormatPr defaultRowHeight="12.75" x14ac:dyDescent="0.2"/>
  <sheetData/>
  <pageMargins left="0.7" right="0.7" top="0.75" bottom="0.75" header="0.3" footer="0.3"/>
  <pageSetup scale="4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75" x14ac:dyDescent="0.2"/>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sheetPr>
  <dimension ref="A1:AG147"/>
  <sheetViews>
    <sheetView showGridLines="0" zoomScaleNormal="100" zoomScaleSheetLayoutView="96" workbookViewId="0">
      <pane xSplit="1" ySplit="3" topLeftCell="B7" activePane="bottomRight" state="frozen"/>
      <selection pane="topRight" sqref="A1:A3"/>
      <selection pane="bottomLeft" sqref="A1:A3"/>
      <selection pane="bottomRight" sqref="A1:A3"/>
    </sheetView>
  </sheetViews>
  <sheetFormatPr defaultColWidth="9.140625" defaultRowHeight="16.5" x14ac:dyDescent="0.2"/>
  <cols>
    <col min="1" max="1" width="44.7109375" style="140" customWidth="1"/>
    <col min="2" max="6" width="8.85546875" style="140" customWidth="1"/>
    <col min="7" max="7" width="8.85546875" style="146" customWidth="1"/>
    <col min="8" max="9" width="8.85546875" style="140" customWidth="1"/>
    <col min="10" max="11" width="8.85546875" style="146" customWidth="1"/>
    <col min="12" max="12" width="2.7109375" style="140" customWidth="1"/>
    <col min="13" max="22" width="8.7109375" style="140" customWidth="1"/>
    <col min="23" max="23" width="2.7109375" style="140" customWidth="1"/>
    <col min="24" max="33" width="8.85546875" style="140" customWidth="1"/>
    <col min="34" max="16384" width="9.140625" style="140"/>
  </cols>
  <sheetData>
    <row r="1" spans="1:33" x14ac:dyDescent="0.2">
      <c r="A1" s="199" t="str">
        <f>'Occupancy Raw Data'!B2</f>
        <v>April 27 - May 24, 2025
Rolling-28 Day Period</v>
      </c>
      <c r="B1" s="206" t="s">
        <v>0</v>
      </c>
      <c r="C1" s="207"/>
      <c r="D1" s="207"/>
      <c r="E1" s="207"/>
      <c r="F1" s="207"/>
      <c r="G1" s="207"/>
      <c r="H1" s="207"/>
      <c r="I1" s="207"/>
      <c r="J1" s="207"/>
      <c r="K1" s="208"/>
      <c r="L1" s="144"/>
      <c r="M1" s="206" t="s">
        <v>1</v>
      </c>
      <c r="N1" s="207"/>
      <c r="O1" s="207"/>
      <c r="P1" s="207"/>
      <c r="Q1" s="207"/>
      <c r="R1" s="207"/>
      <c r="S1" s="207"/>
      <c r="T1" s="207"/>
      <c r="U1" s="207"/>
      <c r="V1" s="208"/>
      <c r="W1" s="144"/>
      <c r="X1" s="206" t="s">
        <v>2</v>
      </c>
      <c r="Y1" s="207"/>
      <c r="Z1" s="207"/>
      <c r="AA1" s="207"/>
      <c r="AB1" s="207"/>
      <c r="AC1" s="207"/>
      <c r="AD1" s="207"/>
      <c r="AE1" s="207"/>
      <c r="AF1" s="207"/>
      <c r="AG1" s="208"/>
    </row>
    <row r="2" spans="1:33" x14ac:dyDescent="0.2">
      <c r="A2" s="200"/>
      <c r="B2" s="145"/>
      <c r="C2" s="146"/>
      <c r="D2" s="146"/>
      <c r="E2" s="146"/>
      <c r="F2" s="147"/>
      <c r="G2" s="202" t="s">
        <v>3</v>
      </c>
      <c r="H2" s="146"/>
      <c r="I2" s="146"/>
      <c r="J2" s="202" t="s">
        <v>4</v>
      </c>
      <c r="K2" s="204" t="s">
        <v>5</v>
      </c>
      <c r="L2" s="141"/>
      <c r="M2" s="148"/>
      <c r="N2" s="149"/>
      <c r="O2" s="149"/>
      <c r="P2" s="149"/>
      <c r="Q2" s="149"/>
      <c r="R2" s="209" t="s">
        <v>3</v>
      </c>
      <c r="S2" s="150"/>
      <c r="T2" s="150"/>
      <c r="U2" s="209" t="s">
        <v>4</v>
      </c>
      <c r="V2" s="210" t="s">
        <v>5</v>
      </c>
      <c r="W2" s="141"/>
      <c r="X2" s="148"/>
      <c r="Y2" s="149"/>
      <c r="Z2" s="149"/>
      <c r="AA2" s="149"/>
      <c r="AB2" s="149"/>
      <c r="AC2" s="209" t="s">
        <v>3</v>
      </c>
      <c r="AD2" s="150"/>
      <c r="AE2" s="150"/>
      <c r="AF2" s="209" t="s">
        <v>4</v>
      </c>
      <c r="AG2" s="210" t="s">
        <v>5</v>
      </c>
    </row>
    <row r="3" spans="1:33" x14ac:dyDescent="0.2">
      <c r="A3" s="201"/>
      <c r="B3" s="151" t="s">
        <v>6</v>
      </c>
      <c r="C3" s="152" t="s">
        <v>7</v>
      </c>
      <c r="D3" s="152" t="s">
        <v>8</v>
      </c>
      <c r="E3" s="152" t="s">
        <v>9</v>
      </c>
      <c r="F3" s="153" t="s">
        <v>10</v>
      </c>
      <c r="G3" s="203"/>
      <c r="H3" s="152" t="s">
        <v>11</v>
      </c>
      <c r="I3" s="152" t="s">
        <v>12</v>
      </c>
      <c r="J3" s="203"/>
      <c r="K3" s="205"/>
      <c r="L3" s="141"/>
      <c r="M3" s="151" t="s">
        <v>6</v>
      </c>
      <c r="N3" s="152" t="s">
        <v>7</v>
      </c>
      <c r="O3" s="152" t="s">
        <v>8</v>
      </c>
      <c r="P3" s="152" t="s">
        <v>9</v>
      </c>
      <c r="Q3" s="152" t="s">
        <v>10</v>
      </c>
      <c r="R3" s="203"/>
      <c r="S3" s="153" t="s">
        <v>11</v>
      </c>
      <c r="T3" s="153" t="s">
        <v>12</v>
      </c>
      <c r="U3" s="203"/>
      <c r="V3" s="205"/>
      <c r="W3" s="141"/>
      <c r="X3" s="151" t="s">
        <v>6</v>
      </c>
      <c r="Y3" s="152" t="s">
        <v>7</v>
      </c>
      <c r="Z3" s="152" t="s">
        <v>8</v>
      </c>
      <c r="AA3" s="152" t="s">
        <v>9</v>
      </c>
      <c r="AB3" s="152" t="s">
        <v>10</v>
      </c>
      <c r="AC3" s="203"/>
      <c r="AD3" s="153" t="s">
        <v>11</v>
      </c>
      <c r="AE3" s="153" t="s">
        <v>12</v>
      </c>
      <c r="AF3" s="203"/>
      <c r="AG3" s="205"/>
    </row>
    <row r="4" spans="1:33" x14ac:dyDescent="0.2">
      <c r="A4" s="172" t="s">
        <v>13</v>
      </c>
      <c r="B4" s="155">
        <f>(VLOOKUP($A4,'Occupancy Raw Data'!$B$8:$BE$45,'Occupancy Raw Data'!AG$3,FALSE))/100</f>
        <v>0.520900505632516</v>
      </c>
      <c r="C4" s="156">
        <f>(VLOOKUP($A4,'Occupancy Raw Data'!$B$8:$BE$45,'Occupancy Raw Data'!AH$3,FALSE))/100</f>
        <v>0.63151177597628705</v>
      </c>
      <c r="D4" s="156">
        <f>(VLOOKUP($A4,'Occupancy Raw Data'!$B$8:$BE$45,'Occupancy Raw Data'!AI$3,FALSE))/100</f>
        <v>0.67808997671309701</v>
      </c>
      <c r="E4" s="156">
        <f>(VLOOKUP($A4,'Occupancy Raw Data'!$B$8:$BE$45,'Occupancy Raw Data'!AJ$3,FALSE))/100</f>
        <v>0.67592565374433211</v>
      </c>
      <c r="F4" s="156">
        <f>(VLOOKUP($A4,'Occupancy Raw Data'!$B$8:$BE$45,'Occupancy Raw Data'!AK$3,FALSE))/100</f>
        <v>0.65121694454818302</v>
      </c>
      <c r="G4" s="157">
        <f>(VLOOKUP($A4,'Occupancy Raw Data'!$B$8:$BE$45,'Occupancy Raw Data'!AL$3,FALSE))/100</f>
        <v>0.63153645850218898</v>
      </c>
      <c r="H4" s="137">
        <f>(VLOOKUP($A4,'Occupancy Raw Data'!$B$8:$BE$45,'Occupancy Raw Data'!AN$3,FALSE))/100</f>
        <v>0.72476831814616205</v>
      </c>
      <c r="I4" s="137">
        <f>(VLOOKUP($A4,'Occupancy Raw Data'!$B$8:$BE$45,'Occupancy Raw Data'!AO$3,FALSE))/100</f>
        <v>0.75502111707432107</v>
      </c>
      <c r="J4" s="157">
        <f>(VLOOKUP($A4,'Occupancy Raw Data'!$B$8:$BE$45,'Occupancy Raw Data'!AP$3,FALSE))/100</f>
        <v>0.73989478903767603</v>
      </c>
      <c r="K4" s="158">
        <f>(VLOOKUP($A4,'Occupancy Raw Data'!$B$8:$BE$45,'Occupancy Raw Data'!AR$3,FALSE))/100</f>
        <v>0.66252802234249397</v>
      </c>
      <c r="M4" s="159">
        <f>VLOOKUP($A4,'ADR Raw Data'!$B$6:$BE$43,'ADR Raw Data'!AG$1,FALSE)</f>
        <v>150.59712290616301</v>
      </c>
      <c r="N4" s="160">
        <f>VLOOKUP($A4,'ADR Raw Data'!$B$6:$BE$43,'ADR Raw Data'!AH$1,FALSE)</f>
        <v>160.24586628255099</v>
      </c>
      <c r="O4" s="160">
        <f>VLOOKUP($A4,'ADR Raw Data'!$B$6:$BE$43,'ADR Raw Data'!AI$1,FALSE)</f>
        <v>166.282094838343</v>
      </c>
      <c r="P4" s="160">
        <f>VLOOKUP($A4,'ADR Raw Data'!$B$6:$BE$43,'ADR Raw Data'!AJ$1,FALSE)</f>
        <v>161.49419365267499</v>
      </c>
      <c r="Q4" s="160">
        <f>VLOOKUP($A4,'ADR Raw Data'!$B$6:$BE$43,'ADR Raw Data'!AK$1,FALSE)</f>
        <v>156.10459682633501</v>
      </c>
      <c r="R4" s="161">
        <f>VLOOKUP($A4,'ADR Raw Data'!$B$6:$BE$43,'ADR Raw Data'!AL$1,FALSE)</f>
        <v>159.362381861936</v>
      </c>
      <c r="S4" s="160">
        <f>VLOOKUP($A4,'ADR Raw Data'!$B$6:$BE$43,'ADR Raw Data'!AN$1,FALSE)</f>
        <v>172.62663256805101</v>
      </c>
      <c r="T4" s="160">
        <f>VLOOKUP($A4,'ADR Raw Data'!$B$6:$BE$43,'ADR Raw Data'!AO$1,FALSE)</f>
        <v>178.680582462616</v>
      </c>
      <c r="U4" s="161">
        <f>VLOOKUP($A4,'ADR Raw Data'!$B$6:$BE$43,'ADR Raw Data'!AP$1,FALSE)</f>
        <v>175.715505245359</v>
      </c>
      <c r="V4" s="162">
        <f>VLOOKUP($A4,'ADR Raw Data'!$B$6:$BE$43,'ADR Raw Data'!AR$1,FALSE)</f>
        <v>164.585713686323</v>
      </c>
      <c r="X4" s="159">
        <f>VLOOKUP($A4,'RevPAR Raw Data'!$B$6:$BE$43,'RevPAR Raw Data'!AG$1,FALSE)</f>
        <v>78.446117468622901</v>
      </c>
      <c r="Y4" s="160">
        <f>VLOOKUP($A4,'RevPAR Raw Data'!$B$6:$BE$43,'RevPAR Raw Data'!AH$1,FALSE)</f>
        <v>101.197151608952</v>
      </c>
      <c r="Z4" s="160">
        <f>VLOOKUP($A4,'RevPAR Raw Data'!$B$6:$BE$43,'RevPAR Raw Data'!AI$1,FALSE)</f>
        <v>112.754221816737</v>
      </c>
      <c r="AA4" s="160">
        <f>VLOOKUP($A4,'RevPAR Raw Data'!$B$6:$BE$43,'RevPAR Raw Data'!AJ$1,FALSE)</f>
        <v>109.158068420598</v>
      </c>
      <c r="AB4" s="160">
        <f>VLOOKUP($A4,'RevPAR Raw Data'!$B$6:$BE$43,'RevPAR Raw Data'!AK$1,FALSE)</f>
        <v>101.657958575172</v>
      </c>
      <c r="AC4" s="161">
        <f>VLOOKUP($A4,'RevPAR Raw Data'!$B$6:$BE$43,'RevPAR Raw Data'!AL$1,FALSE)</f>
        <v>100.643154259561</v>
      </c>
      <c r="AD4" s="160">
        <f>VLOOKUP($A4,'RevPAR Raw Data'!$B$6:$BE$43,'RevPAR Raw Data'!AN$1,FALSE)</f>
        <v>125.114314153582</v>
      </c>
      <c r="AE4" s="160">
        <f>VLOOKUP($A4,'RevPAR Raw Data'!$B$6:$BE$43,'RevPAR Raw Data'!AO$1,FALSE)</f>
        <v>134.90761297041499</v>
      </c>
      <c r="AF4" s="161">
        <f>VLOOKUP($A4,'RevPAR Raw Data'!$B$6:$BE$43,'RevPAR Raw Data'!AP$1,FALSE)</f>
        <v>130.01098668416299</v>
      </c>
      <c r="AG4" s="162">
        <f>VLOOKUP($A4,'RevPAR Raw Data'!$B$6:$BE$43,'RevPAR Raw Data'!AR$1,FALSE)</f>
        <v>109.04264739442699</v>
      </c>
    </row>
    <row r="5" spans="1:33" x14ac:dyDescent="0.2">
      <c r="A5" s="139" t="s">
        <v>14</v>
      </c>
      <c r="B5" s="127">
        <f>(VLOOKUP($A4,'Occupancy Raw Data'!$B$8:$BE$45,'Occupancy Raw Data'!AT$3,FALSE))/100</f>
        <v>3.1196138993457201E-3</v>
      </c>
      <c r="C5" s="128">
        <f>(VLOOKUP($A4,'Occupancy Raw Data'!$B$8:$BE$45,'Occupancy Raw Data'!AU$3,FALSE))/100</f>
        <v>4.2221540955469201E-4</v>
      </c>
      <c r="D5" s="128">
        <f>(VLOOKUP($A4,'Occupancy Raw Data'!$B$8:$BE$45,'Occupancy Raw Data'!AV$3,FALSE))/100</f>
        <v>-3.2863415284588898E-3</v>
      </c>
      <c r="E5" s="128">
        <f>(VLOOKUP($A4,'Occupancy Raw Data'!$B$8:$BE$45,'Occupancy Raw Data'!AW$3,FALSE))/100</f>
        <v>-7.1598051746802607E-3</v>
      </c>
      <c r="F5" s="128">
        <f>(VLOOKUP($A4,'Occupancy Raw Data'!$B$8:$BE$45,'Occupancy Raw Data'!AX$3,FALSE))/100</f>
        <v>-4.5352347211307896E-3</v>
      </c>
      <c r="G5" s="128">
        <f>(VLOOKUP($A4,'Occupancy Raw Data'!$B$8:$BE$45,'Occupancy Raw Data'!AY$3,FALSE))/100</f>
        <v>-2.6114467134901696E-3</v>
      </c>
      <c r="H5" s="129">
        <f>(VLOOKUP($A4,'Occupancy Raw Data'!$B$8:$BE$45,'Occupancy Raw Data'!BA$3,FALSE))/100</f>
        <v>-2.6200082384809399E-3</v>
      </c>
      <c r="I5" s="129">
        <f>(VLOOKUP($A4,'Occupancy Raw Data'!$B$8:$BE$45,'Occupancy Raw Data'!BB$3,FALSE))/100</f>
        <v>-8.0760076079458391E-3</v>
      </c>
      <c r="J5" s="128">
        <f>(VLOOKUP($A4,'Occupancy Raw Data'!$B$8:$BE$45,'Occupancy Raw Data'!BC$3,FALSE))/100</f>
        <v>-5.4111870697251194E-3</v>
      </c>
      <c r="K5" s="130">
        <f>(VLOOKUP($A4,'Occupancy Raw Data'!$B$8:$BE$45,'Occupancy Raw Data'!BE$3,FALSE))/100</f>
        <v>-3.4937872238414301E-3</v>
      </c>
      <c r="M5" s="127">
        <f>(VLOOKUP($A4,'ADR Raw Data'!$B$6:$BE$49,'ADR Raw Data'!AT$1,FALSE))/100</f>
        <v>1.0560849726734E-2</v>
      </c>
      <c r="N5" s="128">
        <f>(VLOOKUP($A4,'ADR Raw Data'!$B$6:$BE$49,'ADR Raw Data'!AU$1,FALSE))/100</f>
        <v>2.6735058236094802E-2</v>
      </c>
      <c r="O5" s="128">
        <f>(VLOOKUP($A4,'ADR Raw Data'!$B$6:$BE$49,'ADR Raw Data'!AV$1,FALSE))/100</f>
        <v>3.1142746999633202E-2</v>
      </c>
      <c r="P5" s="128">
        <f>(VLOOKUP($A4,'ADR Raw Data'!$B$6:$BE$49,'ADR Raw Data'!AW$1,FALSE))/100</f>
        <v>1.6151452065904598E-2</v>
      </c>
      <c r="Q5" s="128">
        <f>(VLOOKUP($A4,'ADR Raw Data'!$B$6:$BE$49,'ADR Raw Data'!AX$1,FALSE))/100</f>
        <v>6.4828876022305307E-3</v>
      </c>
      <c r="R5" s="128">
        <f>(VLOOKUP($A4,'ADR Raw Data'!$B$6:$BE$49,'ADR Raw Data'!AY$1,FALSE))/100</f>
        <v>1.86520496553296E-2</v>
      </c>
      <c r="S5" s="129">
        <f>(VLOOKUP($A4,'ADR Raw Data'!$B$6:$BE$49,'ADR Raw Data'!BA$1,FALSE))/100</f>
        <v>-8.8860430350802403E-4</v>
      </c>
      <c r="T5" s="129">
        <f>(VLOOKUP($A4,'ADR Raw Data'!$B$6:$BE$49,'ADR Raw Data'!BB$1,FALSE))/100</f>
        <v>-2.5036361111272698E-3</v>
      </c>
      <c r="U5" s="128">
        <f>(VLOOKUP($A4,'ADR Raw Data'!$B$6:$BE$49,'ADR Raw Data'!BC$1,FALSE))/100</f>
        <v>-1.7764766485272802E-3</v>
      </c>
      <c r="V5" s="130">
        <f>(VLOOKUP($A4,'ADR Raw Data'!$B$6:$BE$49,'ADR Raw Data'!BE$1,FALSE))/100</f>
        <v>1.1528674309728299E-2</v>
      </c>
      <c r="X5" s="127">
        <f>(VLOOKUP($A4,'RevPAR Raw Data'!$B$6:$BE$49,'RevPAR Raw Data'!AT$1,FALSE))/100</f>
        <v>1.3713409399676101E-2</v>
      </c>
      <c r="Y5" s="128">
        <f>(VLOOKUP($A4,'RevPAR Raw Data'!$B$6:$BE$49,'RevPAR Raw Data'!AU$1,FALSE))/100</f>
        <v>2.7168561599212201E-2</v>
      </c>
      <c r="Z5" s="128">
        <f>(VLOOKUP($A4,'RevPAR Raw Data'!$B$6:$BE$49,'RevPAR Raw Data'!AV$1,FALSE))/100</f>
        <v>2.7754059768399099E-2</v>
      </c>
      <c r="AA5" s="128">
        <f>(VLOOKUP($A4,'RevPAR Raw Data'!$B$6:$BE$49,'RevPAR Raw Data'!AW$1,FALSE))/100</f>
        <v>8.8760056411443401E-3</v>
      </c>
      <c r="AB5" s="128">
        <f>(VLOOKUP($A4,'RevPAR Raw Data'!$B$6:$BE$49,'RevPAR Raw Data'!AX$1,FALSE))/100</f>
        <v>1.9182514641529101E-3</v>
      </c>
      <c r="AC5" s="128">
        <f>(VLOOKUP($A4,'RevPAR Raw Data'!$B$6:$BE$49,'RevPAR Raw Data'!AY$1,FALSE))/100</f>
        <v>1.59918941080671E-2</v>
      </c>
      <c r="AD5" s="129">
        <f>(VLOOKUP($A4,'RevPAR Raw Data'!$B$6:$BE$49,'RevPAR Raw Data'!BA$1,FALSE))/100</f>
        <v>-3.5062843913930197E-3</v>
      </c>
      <c r="AE5" s="129">
        <f>(VLOOKUP($A4,'RevPAR Raw Data'!$B$6:$BE$49,'RevPAR Raw Data'!BB$1,FALSE))/100</f>
        <v>-1.05594243347921E-2</v>
      </c>
      <c r="AF5" s="128">
        <f>(VLOOKUP($A4,'RevPAR Raw Data'!$B$6:$BE$49,'RevPAR Raw Data'!BC$1,FALSE))/100</f>
        <v>-7.1780508707822302E-3</v>
      </c>
      <c r="AG5" s="130">
        <f>(VLOOKUP($A4,'RevPAR Raw Data'!$B$6:$BE$49,'RevPAR Raw Data'!BE$1,FALSE))/100</f>
        <v>7.9946083508757905E-3</v>
      </c>
    </row>
    <row r="6" spans="1:33" x14ac:dyDescent="0.2">
      <c r="A6" s="154"/>
      <c r="B6" s="155"/>
      <c r="C6" s="156"/>
      <c r="D6" s="156"/>
      <c r="E6" s="156"/>
      <c r="F6" s="156"/>
      <c r="G6" s="157"/>
      <c r="H6" s="137"/>
      <c r="I6" s="137"/>
      <c r="J6" s="157"/>
      <c r="K6" s="158"/>
      <c r="M6" s="159"/>
      <c r="N6" s="160"/>
      <c r="O6" s="160"/>
      <c r="P6" s="160"/>
      <c r="Q6" s="160"/>
      <c r="R6" s="161"/>
      <c r="S6" s="160"/>
      <c r="T6" s="160"/>
      <c r="U6" s="161"/>
      <c r="V6" s="162"/>
      <c r="X6" s="159"/>
      <c r="Y6" s="160"/>
      <c r="Z6" s="160"/>
      <c r="AA6" s="160"/>
      <c r="AB6" s="160"/>
      <c r="AC6" s="161"/>
      <c r="AD6" s="160"/>
      <c r="AE6" s="160"/>
      <c r="AF6" s="161"/>
      <c r="AG6" s="162"/>
    </row>
    <row r="7" spans="1:33" x14ac:dyDescent="0.2">
      <c r="A7" s="172" t="s">
        <v>15</v>
      </c>
      <c r="B7" s="163">
        <f>(VLOOKUP($A7,'Occupancy Raw Data'!$B$8:$BE$45,'Occupancy Raw Data'!AG$3,FALSE))/100</f>
        <v>0.52760396759835704</v>
      </c>
      <c r="C7" s="164">
        <f>(VLOOKUP($A7,'Occupancy Raw Data'!$B$8:$BE$45,'Occupancy Raw Data'!AH$3,FALSE))/100</f>
        <v>0.65993379116475692</v>
      </c>
      <c r="D7" s="164">
        <f>(VLOOKUP($A7,'Occupancy Raw Data'!$B$8:$BE$45,'Occupancy Raw Data'!AI$3,FALSE))/100</f>
        <v>0.716699853280234</v>
      </c>
      <c r="E7" s="164">
        <f>(VLOOKUP($A7,'Occupancy Raw Data'!$B$8:$BE$45,'Occupancy Raw Data'!AJ$3,FALSE))/100</f>
        <v>0.72882306881308001</v>
      </c>
      <c r="F7" s="164">
        <f>(VLOOKUP($A7,'Occupancy Raw Data'!$B$8:$BE$45,'Occupancy Raw Data'!AK$3,FALSE))/100</f>
        <v>0.69579157452522689</v>
      </c>
      <c r="G7" s="165">
        <f>(VLOOKUP($A7,'Occupancy Raw Data'!$B$8:$BE$45,'Occupancy Raw Data'!AL$3,FALSE))/100</f>
        <v>0.66577351894040204</v>
      </c>
      <c r="H7" s="137">
        <f>(VLOOKUP($A7,'Occupancy Raw Data'!$B$8:$BE$45,'Occupancy Raw Data'!AN$3,FALSE))/100</f>
        <v>0.75841900690521802</v>
      </c>
      <c r="I7" s="137">
        <f>(VLOOKUP($A7,'Occupancy Raw Data'!$B$8:$BE$45,'Occupancy Raw Data'!AO$3,FALSE))/100</f>
        <v>0.778367756758921</v>
      </c>
      <c r="J7" s="165">
        <f>(VLOOKUP($A7,'Occupancy Raw Data'!$B$8:$BE$45,'Occupancy Raw Data'!AP$3,FALSE))/100</f>
        <v>0.76839338183206907</v>
      </c>
      <c r="K7" s="166">
        <f>(VLOOKUP($A7,'Occupancy Raw Data'!$B$8:$BE$45,'Occupancy Raw Data'!AR$3,FALSE))/100</f>
        <v>0.69510713487073206</v>
      </c>
      <c r="M7" s="159">
        <f>VLOOKUP($A7,'ADR Raw Data'!$B$6:$BE$43,'ADR Raw Data'!AG$1,FALSE)</f>
        <v>123.712905948197</v>
      </c>
      <c r="N7" s="160">
        <f>VLOOKUP($A7,'ADR Raw Data'!$B$6:$BE$43,'ADR Raw Data'!AH$1,FALSE)</f>
        <v>139.641293460095</v>
      </c>
      <c r="O7" s="160">
        <f>VLOOKUP($A7,'ADR Raw Data'!$B$6:$BE$43,'ADR Raw Data'!AI$1,FALSE)</f>
        <v>148.58092120334999</v>
      </c>
      <c r="P7" s="160">
        <f>VLOOKUP($A7,'ADR Raw Data'!$B$6:$BE$43,'ADR Raw Data'!AJ$1,FALSE)</f>
        <v>147.48017486803101</v>
      </c>
      <c r="Q7" s="160">
        <f>VLOOKUP($A7,'ADR Raw Data'!$B$6:$BE$43,'ADR Raw Data'!AK$1,FALSE)</f>
        <v>141.658565992359</v>
      </c>
      <c r="R7" s="161">
        <f>VLOOKUP($A7,'ADR Raw Data'!$B$6:$BE$43,'ADR Raw Data'!AL$1,FALSE)</f>
        <v>141.17923341400299</v>
      </c>
      <c r="S7" s="160">
        <f>VLOOKUP($A7,'ADR Raw Data'!$B$6:$BE$43,'ADR Raw Data'!AN$1,FALSE)</f>
        <v>155.882557121362</v>
      </c>
      <c r="T7" s="160">
        <f>VLOOKUP($A7,'ADR Raw Data'!$B$6:$BE$43,'ADR Raw Data'!AO$1,FALSE)</f>
        <v>156.342271797271</v>
      </c>
      <c r="U7" s="161">
        <f>VLOOKUP($A7,'ADR Raw Data'!$B$6:$BE$43,'ADR Raw Data'!AP$1,FALSE)</f>
        <v>156.11539819567199</v>
      </c>
      <c r="V7" s="162">
        <f>VLOOKUP($A7,'ADR Raw Data'!$B$6:$BE$43,'ADR Raw Data'!AR$1,FALSE)</f>
        <v>145.89883281049899</v>
      </c>
      <c r="X7" s="159">
        <f>VLOOKUP($A7,'RevPAR Raw Data'!$B$6:$BE$43,'RevPAR Raw Data'!AG$1,FALSE)</f>
        <v>65.271420021391407</v>
      </c>
      <c r="Y7" s="160">
        <f>VLOOKUP($A7,'RevPAR Raw Data'!$B$6:$BE$43,'RevPAR Raw Data'!AH$1,FALSE)</f>
        <v>92.154008196271505</v>
      </c>
      <c r="Z7" s="160">
        <f>VLOOKUP($A7,'RevPAR Raw Data'!$B$6:$BE$43,'RevPAR Raw Data'!AI$1,FALSE)</f>
        <v>106.48792442668299</v>
      </c>
      <c r="AA7" s="160">
        <f>VLOOKUP($A7,'RevPAR Raw Data'!$B$6:$BE$43,'RevPAR Raw Data'!AJ$1,FALSE)</f>
        <v>107.486953636408</v>
      </c>
      <c r="AB7" s="160">
        <f>VLOOKUP($A7,'RevPAR Raw Data'!$B$6:$BE$43,'RevPAR Raw Data'!AK$1,FALSE)</f>
        <v>98.564836676809904</v>
      </c>
      <c r="AC7" s="161">
        <f>VLOOKUP($A7,'RevPAR Raw Data'!$B$6:$BE$43,'RevPAR Raw Data'!AL$1,FALSE)</f>
        <v>93.993395031349493</v>
      </c>
      <c r="AD7" s="160">
        <f>VLOOKUP($A7,'RevPAR Raw Data'!$B$6:$BE$43,'RevPAR Raw Data'!AN$1,FALSE)</f>
        <v>118.22429416582899</v>
      </c>
      <c r="AE7" s="160">
        <f>VLOOKUP($A7,'RevPAR Raw Data'!$B$6:$BE$43,'RevPAR Raw Data'!AO$1,FALSE)</f>
        <v>121.691783385435</v>
      </c>
      <c r="AF7" s="161">
        <f>VLOOKUP($A7,'RevPAR Raw Data'!$B$6:$BE$43,'RevPAR Raw Data'!AP$1,FALSE)</f>
        <v>119.95803877563201</v>
      </c>
      <c r="AG7" s="162">
        <f>VLOOKUP($A7,'RevPAR Raw Data'!$B$6:$BE$43,'RevPAR Raw Data'!AR$1,FALSE)</f>
        <v>101.41531965589</v>
      </c>
    </row>
    <row r="8" spans="1:33" x14ac:dyDescent="0.2">
      <c r="A8" s="139" t="s">
        <v>14</v>
      </c>
      <c r="B8" s="127">
        <f>(VLOOKUP($A7,'Occupancy Raw Data'!$B$8:$BE$45,'Occupancy Raw Data'!AT$3,FALSE))/100</f>
        <v>2.38944725298312E-2</v>
      </c>
      <c r="C8" s="128">
        <f>(VLOOKUP($A7,'Occupancy Raw Data'!$B$8:$BE$45,'Occupancy Raw Data'!AU$3,FALSE))/100</f>
        <v>4.7561424868502004E-3</v>
      </c>
      <c r="D8" s="128">
        <f>(VLOOKUP($A7,'Occupancy Raw Data'!$B$8:$BE$45,'Occupancy Raw Data'!AV$3,FALSE))/100</f>
        <v>4.9939395308384602E-3</v>
      </c>
      <c r="E8" s="128">
        <f>(VLOOKUP($A7,'Occupancy Raw Data'!$B$8:$BE$45,'Occupancy Raw Data'!AW$3,FALSE))/100</f>
        <v>7.9277064400520101E-3</v>
      </c>
      <c r="F8" s="128">
        <f>(VLOOKUP($A7,'Occupancy Raw Data'!$B$8:$BE$45,'Occupancy Raw Data'!AX$3,FALSE))/100</f>
        <v>2.0741307234620299E-2</v>
      </c>
      <c r="G8" s="128">
        <f>(VLOOKUP($A7,'Occupancy Raw Data'!$B$8:$BE$45,'Occupancy Raw Data'!AY$3,FALSE))/100</f>
        <v>1.1813821037658202E-2</v>
      </c>
      <c r="H8" s="129">
        <f>(VLOOKUP($A7,'Occupancy Raw Data'!$B$8:$BE$45,'Occupancy Raw Data'!BA$3,FALSE))/100</f>
        <v>2.5369124643875699E-2</v>
      </c>
      <c r="I8" s="129">
        <f>(VLOOKUP($A7,'Occupancy Raw Data'!$B$8:$BE$45,'Occupancy Raw Data'!BB$3,FALSE))/100</f>
        <v>1.46440219251988E-2</v>
      </c>
      <c r="J8" s="128">
        <f>(VLOOKUP($A7,'Occupancy Raw Data'!$B$8:$BE$45,'Occupancy Raw Data'!BC$3,FALSE))/100</f>
        <v>1.9908776739967202E-2</v>
      </c>
      <c r="K8" s="130">
        <f>(VLOOKUP($A7,'Occupancy Raw Data'!$B$8:$BE$45,'Occupancy Raw Data'!BE$3,FALSE))/100</f>
        <v>1.4373315814384001E-2</v>
      </c>
      <c r="M8" s="127">
        <f>(VLOOKUP($A7,'ADR Raw Data'!$B$6:$BE$49,'ADR Raw Data'!AT$1,FALSE))/100</f>
        <v>-1.59593264012757E-2</v>
      </c>
      <c r="N8" s="128">
        <f>(VLOOKUP($A7,'ADR Raw Data'!$B$6:$BE$49,'ADR Raw Data'!AU$1,FALSE))/100</f>
        <v>4.4260517780783199E-3</v>
      </c>
      <c r="O8" s="128">
        <f>(VLOOKUP($A7,'ADR Raw Data'!$B$6:$BE$49,'ADR Raw Data'!AV$1,FALSE))/100</f>
        <v>1.48269804901045E-2</v>
      </c>
      <c r="P8" s="128">
        <f>(VLOOKUP($A7,'ADR Raw Data'!$B$6:$BE$49,'ADR Raw Data'!AW$1,FALSE))/100</f>
        <v>1.3016659756772499E-2</v>
      </c>
      <c r="Q8" s="128">
        <f>(VLOOKUP($A7,'ADR Raw Data'!$B$6:$BE$49,'ADR Raw Data'!AX$1,FALSE))/100</f>
        <v>8.7611920985960108E-3</v>
      </c>
      <c r="R8" s="128">
        <f>(VLOOKUP($A7,'ADR Raw Data'!$B$6:$BE$49,'ADR Raw Data'!AY$1,FALSE))/100</f>
        <v>6.4477223313029594E-3</v>
      </c>
      <c r="S8" s="129">
        <f>(VLOOKUP($A7,'ADR Raw Data'!$B$6:$BE$49,'ADR Raw Data'!BA$1,FALSE))/100</f>
        <v>7.2533264987729496E-4</v>
      </c>
      <c r="T8" s="129">
        <f>(VLOOKUP($A7,'ADR Raw Data'!$B$6:$BE$49,'ADR Raw Data'!BB$1,FALSE))/100</f>
        <v>-8.4245396133559702E-3</v>
      </c>
      <c r="U8" s="128">
        <f>(VLOOKUP($A7,'ADR Raw Data'!$B$6:$BE$49,'ADR Raw Data'!BC$1,FALSE))/100</f>
        <v>-3.9684790051495002E-3</v>
      </c>
      <c r="V8" s="130">
        <f>(VLOOKUP($A7,'ADR Raw Data'!$B$6:$BE$49,'ADR Raw Data'!BE$1,FALSE))/100</f>
        <v>3.1099986867885996E-3</v>
      </c>
      <c r="X8" s="127">
        <f>(VLOOKUP($A7,'RevPAR Raw Data'!$B$6:$BE$49,'RevPAR Raw Data'!AT$1,FALSE))/100</f>
        <v>7.5538064422655503E-3</v>
      </c>
      <c r="Y8" s="128">
        <f>(VLOOKUP($A7,'RevPAR Raw Data'!$B$6:$BE$49,'RevPAR Raw Data'!AU$1,FALSE))/100</f>
        <v>9.2032451978392403E-3</v>
      </c>
      <c r="Z8" s="128">
        <f>(VLOOKUP($A7,'RevPAR Raw Data'!$B$6:$BE$49,'RevPAR Raw Data'!AV$1,FALSE))/100</f>
        <v>1.9894965064935499E-2</v>
      </c>
      <c r="AA8" s="128">
        <f>(VLOOKUP($A7,'RevPAR Raw Data'!$B$6:$BE$49,'RevPAR Raw Data'!AW$1,FALSE))/100</f>
        <v>2.1047558454206299E-2</v>
      </c>
      <c r="AB8" s="128">
        <f>(VLOOKUP($A7,'RevPAR Raw Data'!$B$6:$BE$49,'RevPAR Raw Data'!AX$1,FALSE))/100</f>
        <v>2.9684217910274899E-2</v>
      </c>
      <c r="AC8" s="128">
        <f>(VLOOKUP($A7,'RevPAR Raw Data'!$B$6:$BE$49,'RevPAR Raw Data'!AY$1,FALSE))/100</f>
        <v>1.8337715606683701E-2</v>
      </c>
      <c r="AD8" s="129">
        <f>(VLOOKUP($A7,'RevPAR Raw Data'!$B$6:$BE$49,'RevPAR Raw Data'!BA$1,FALSE))/100</f>
        <v>2.6112858348156E-2</v>
      </c>
      <c r="AE8" s="129">
        <f>(VLOOKUP($A7,'RevPAR Raw Data'!$B$6:$BE$49,'RevPAR Raw Data'!BB$1,FALSE))/100</f>
        <v>6.0961131690351602E-3</v>
      </c>
      <c r="AF8" s="128">
        <f>(VLOOKUP($A7,'RevPAR Raw Data'!$B$6:$BE$49,'RevPAR Raw Data'!BC$1,FALSE))/100</f>
        <v>1.5861290172306901E-2</v>
      </c>
      <c r="AG8" s="130">
        <f>(VLOOKUP($A7,'RevPAR Raw Data'!$B$6:$BE$49,'RevPAR Raw Data'!BE$1,FALSE))/100</f>
        <v>1.75280154944801E-2</v>
      </c>
    </row>
    <row r="9" spans="1:33" x14ac:dyDescent="0.2">
      <c r="A9" s="167"/>
      <c r="B9" s="168"/>
      <c r="C9" s="169"/>
      <c r="D9" s="169"/>
      <c r="E9" s="169"/>
      <c r="F9" s="169"/>
      <c r="G9" s="170"/>
      <c r="H9" s="169"/>
      <c r="I9" s="169"/>
      <c r="J9" s="170"/>
      <c r="K9" s="171"/>
      <c r="M9" s="168"/>
      <c r="N9" s="169"/>
      <c r="O9" s="169"/>
      <c r="P9" s="169"/>
      <c r="Q9" s="169"/>
      <c r="R9" s="170"/>
      <c r="S9" s="169"/>
      <c r="T9" s="169"/>
      <c r="U9" s="170"/>
      <c r="V9" s="171"/>
      <c r="X9" s="168"/>
      <c r="Y9" s="169"/>
      <c r="Z9" s="169"/>
      <c r="AA9" s="169"/>
      <c r="AB9" s="169"/>
      <c r="AC9" s="170"/>
      <c r="AD9" s="169"/>
      <c r="AE9" s="169"/>
      <c r="AF9" s="170"/>
      <c r="AG9" s="171"/>
    </row>
    <row r="10" spans="1:33" x14ac:dyDescent="0.2">
      <c r="A10" s="172" t="s">
        <v>16</v>
      </c>
      <c r="B10" s="173"/>
      <c r="C10" s="174"/>
      <c r="D10" s="174"/>
      <c r="E10" s="174"/>
      <c r="F10" s="174"/>
      <c r="G10" s="175"/>
      <c r="H10" s="174"/>
      <c r="I10" s="174"/>
      <c r="J10" s="175"/>
      <c r="K10" s="176"/>
      <c r="M10" s="159"/>
      <c r="N10" s="160"/>
      <c r="O10" s="160"/>
      <c r="P10" s="160"/>
      <c r="Q10" s="160"/>
      <c r="R10" s="161"/>
      <c r="S10" s="160"/>
      <c r="T10" s="160"/>
      <c r="U10" s="161"/>
      <c r="V10" s="162"/>
      <c r="X10" s="159"/>
      <c r="Y10" s="160"/>
      <c r="Z10" s="160"/>
      <c r="AA10" s="160"/>
      <c r="AB10" s="160"/>
      <c r="AC10" s="161"/>
      <c r="AD10" s="160"/>
      <c r="AE10" s="160"/>
      <c r="AF10" s="161"/>
      <c r="AG10" s="162"/>
    </row>
    <row r="11" spans="1:33" x14ac:dyDescent="0.2">
      <c r="A11" s="154" t="s">
        <v>17</v>
      </c>
      <c r="B11" s="131">
        <f>(VLOOKUP($A11,'Occupancy Raw Data'!$B$8:$BE$51,'Occupancy Raw Data'!AG$3,FALSE))/100</f>
        <v>0.54718945176960399</v>
      </c>
      <c r="C11" s="137">
        <f>(VLOOKUP($A11,'Occupancy Raw Data'!$B$8:$BE$51,'Occupancy Raw Data'!AH$3,FALSE))/100</f>
        <v>0.77975364330326102</v>
      </c>
      <c r="D11" s="137">
        <f>(VLOOKUP($A11,'Occupancy Raw Data'!$B$8:$BE$51,'Occupancy Raw Data'!AI$3,FALSE))/100</f>
        <v>0.8659784871616929</v>
      </c>
      <c r="E11" s="137">
        <f>(VLOOKUP($A11,'Occupancy Raw Data'!$B$8:$BE$51,'Occupancy Raw Data'!AJ$3,FALSE))/100</f>
        <v>0.77836571825121392</v>
      </c>
      <c r="F11" s="137">
        <f>(VLOOKUP($A11,'Occupancy Raw Data'!$B$8:$BE$51,'Occupancy Raw Data'!AK$3,FALSE))/100</f>
        <v>0.68789035392088804</v>
      </c>
      <c r="G11" s="138">
        <f>(VLOOKUP($A11,'Occupancy Raw Data'!$B$8:$BE$51,'Occupancy Raw Data'!AL$3,FALSE))/100</f>
        <v>0.73183553088133191</v>
      </c>
      <c r="H11" s="137">
        <f>(VLOOKUP($A11,'Occupancy Raw Data'!$B$8:$BE$51,'Occupancy Raw Data'!AN$3,FALSE))/100</f>
        <v>0.72649201943094999</v>
      </c>
      <c r="I11" s="137">
        <f>(VLOOKUP($A11,'Occupancy Raw Data'!$B$8:$BE$51,'Occupancy Raw Data'!AO$3,FALSE))/100</f>
        <v>0.78625954198473191</v>
      </c>
      <c r="J11" s="138">
        <f>(VLOOKUP($A11,'Occupancy Raw Data'!$B$8:$BE$51,'Occupancy Raw Data'!AP$3,FALSE))/100</f>
        <v>0.75637578070784106</v>
      </c>
      <c r="K11" s="132">
        <f>(VLOOKUP($A11,'Occupancy Raw Data'!$B$8:$BE$51,'Occupancy Raw Data'!AR$3,FALSE))/100</f>
        <v>0.73884703083176306</v>
      </c>
      <c r="M11" s="159">
        <f>VLOOKUP($A11,'ADR Raw Data'!$B$6:$BE$49,'ADR Raw Data'!AG$1,FALSE)</f>
        <v>321.79635700697497</v>
      </c>
      <c r="N11" s="160">
        <f>VLOOKUP($A11,'ADR Raw Data'!$B$6:$BE$49,'ADR Raw Data'!AH$1,FALSE)</f>
        <v>335.65308265658001</v>
      </c>
      <c r="O11" s="160">
        <f>VLOOKUP($A11,'ADR Raw Data'!$B$6:$BE$49,'ADR Raw Data'!AI$1,FALSE)</f>
        <v>343.34482920965598</v>
      </c>
      <c r="P11" s="160">
        <f>VLOOKUP($A11,'ADR Raw Data'!$B$6:$BE$49,'ADR Raw Data'!AJ$1,FALSE)</f>
        <v>330.49254987183701</v>
      </c>
      <c r="Q11" s="160">
        <f>VLOOKUP($A11,'ADR Raw Data'!$B$6:$BE$49,'ADR Raw Data'!AK$1,FALSE)</f>
        <v>334.909659520807</v>
      </c>
      <c r="R11" s="161">
        <f>VLOOKUP($A11,'ADR Raw Data'!$B$6:$BE$49,'ADR Raw Data'!AL$1,FALSE)</f>
        <v>334.16380200554698</v>
      </c>
      <c r="S11" s="160">
        <f>VLOOKUP($A11,'ADR Raw Data'!$B$6:$BE$49,'ADR Raw Data'!AN$1,FALSE)</f>
        <v>408.13002865671598</v>
      </c>
      <c r="T11" s="160">
        <f>VLOOKUP($A11,'ADR Raw Data'!$B$6:$BE$49,'ADR Raw Data'!AO$1,FALSE)</f>
        <v>414.30544020299999</v>
      </c>
      <c r="U11" s="161">
        <f>VLOOKUP($A11,'ADR Raw Data'!$B$6:$BE$49,'ADR Raw Data'!AP$1,FALSE)</f>
        <v>411.33972704856899</v>
      </c>
      <c r="V11" s="162">
        <f>VLOOKUP($A11,'ADR Raw Data'!$B$6:$BE$49,'ADR Raw Data'!AR$1,FALSE)</f>
        <v>356.73719700781498</v>
      </c>
      <c r="X11" s="159">
        <f>VLOOKUP($A11,'RevPAR Raw Data'!$B$6:$BE$49,'RevPAR Raw Data'!AG$1,FALSE)</f>
        <v>176.08357217210201</v>
      </c>
      <c r="Y11" s="160">
        <f>VLOOKUP($A11,'RevPAR Raw Data'!$B$6:$BE$49,'RevPAR Raw Data'!AH$1,FALSE)</f>
        <v>261.72671408743901</v>
      </c>
      <c r="Z11" s="160">
        <f>VLOOKUP($A11,'RevPAR Raw Data'!$B$6:$BE$49,'RevPAR Raw Data'!AI$1,FALSE)</f>
        <v>297.329235773768</v>
      </c>
      <c r="AA11" s="160">
        <f>VLOOKUP($A11,'RevPAR Raw Data'!$B$6:$BE$49,'RevPAR Raw Data'!AJ$1,FALSE)</f>
        <v>257.24407095766799</v>
      </c>
      <c r="AB11" s="160">
        <f>VLOOKUP($A11,'RevPAR Raw Data'!$B$6:$BE$49,'RevPAR Raw Data'!AK$1,FALSE)</f>
        <v>230.38112421929199</v>
      </c>
      <c r="AC11" s="161">
        <f>VLOOKUP($A11,'RevPAR Raw Data'!$B$6:$BE$49,'RevPAR Raw Data'!AL$1,FALSE)</f>
        <v>244.55294344205399</v>
      </c>
      <c r="AD11" s="160">
        <f>VLOOKUP($A11,'RevPAR Raw Data'!$B$6:$BE$49,'RevPAR Raw Data'!AN$1,FALSE)</f>
        <v>296.503208709229</v>
      </c>
      <c r="AE11" s="160">
        <f>VLOOKUP($A11,'RevPAR Raw Data'!$B$6:$BE$49,'RevPAR Raw Data'!AO$1,FALSE)</f>
        <v>325.75160565579398</v>
      </c>
      <c r="AF11" s="161">
        <f>VLOOKUP($A11,'RevPAR Raw Data'!$B$6:$BE$49,'RevPAR Raw Data'!AP$1,FALSE)</f>
        <v>311.127407182512</v>
      </c>
      <c r="AG11" s="162">
        <f>VLOOKUP($A11,'RevPAR Raw Data'!$B$6:$BE$49,'RevPAR Raw Data'!AR$1,FALSE)</f>
        <v>263.57421879647001</v>
      </c>
    </row>
    <row r="12" spans="1:33" x14ac:dyDescent="0.2">
      <c r="A12" s="139" t="s">
        <v>14</v>
      </c>
      <c r="B12" s="127">
        <f>(VLOOKUP($A11,'Occupancy Raw Data'!$B$8:$BE$51,'Occupancy Raw Data'!AT$3,FALSE))/100</f>
        <v>0.15008894495864999</v>
      </c>
      <c r="C12" s="128">
        <f>(VLOOKUP($A11,'Occupancy Raw Data'!$B$8:$BE$51,'Occupancy Raw Data'!AU$3,FALSE))/100</f>
        <v>0.140507385402037</v>
      </c>
      <c r="D12" s="128">
        <f>(VLOOKUP($A11,'Occupancy Raw Data'!$B$8:$BE$51,'Occupancy Raw Data'!AV$3,FALSE))/100</f>
        <v>0.11851749765325201</v>
      </c>
      <c r="E12" s="128">
        <f>(VLOOKUP($A11,'Occupancy Raw Data'!$B$8:$BE$51,'Occupancy Raw Data'!AW$3,FALSE))/100</f>
        <v>5.5437106765238296E-2</v>
      </c>
      <c r="F12" s="128">
        <f>(VLOOKUP($A11,'Occupancy Raw Data'!$B$8:$BE$51,'Occupancy Raw Data'!AX$3,FALSE))/100</f>
        <v>9.0024904646237205E-2</v>
      </c>
      <c r="G12" s="128">
        <f>(VLOOKUP($A11,'Occupancy Raw Data'!$B$8:$BE$51,'Occupancy Raw Data'!AY$3,FALSE))/100</f>
        <v>0.108086321892622</v>
      </c>
      <c r="H12" s="129">
        <f>(VLOOKUP($A11,'Occupancy Raw Data'!$B$8:$BE$51,'Occupancy Raw Data'!BA$3,FALSE))/100</f>
        <v>6.6140578036049003E-2</v>
      </c>
      <c r="I12" s="129">
        <f>(VLOOKUP($A11,'Occupancy Raw Data'!$B$8:$BE$51,'Occupancy Raw Data'!BB$3,FALSE))/100</f>
        <v>1.28213590604924E-2</v>
      </c>
      <c r="J12" s="128">
        <f>(VLOOKUP($A11,'Occupancy Raw Data'!$B$8:$BE$51,'Occupancy Raw Data'!BC$3,FALSE))/100</f>
        <v>3.7745688428531099E-2</v>
      </c>
      <c r="K12" s="130">
        <f>(VLOOKUP($A11,'Occupancy Raw Data'!$B$8:$BE$51,'Occupancy Raw Data'!BE$3,FALSE))/100</f>
        <v>8.65447207231302E-2</v>
      </c>
      <c r="M12" s="127">
        <f>(VLOOKUP($A11,'ADR Raw Data'!$B$6:$BE$49,'ADR Raw Data'!AT$1,FALSE))/100</f>
        <v>-1.24604122604338E-2</v>
      </c>
      <c r="N12" s="128">
        <f>(VLOOKUP($A11,'ADR Raw Data'!$B$6:$BE$49,'ADR Raw Data'!AU$1,FALSE))/100</f>
        <v>5.5836474986443799E-2</v>
      </c>
      <c r="O12" s="128">
        <f>(VLOOKUP($A11,'ADR Raw Data'!$B$6:$BE$49,'ADR Raw Data'!AV$1,FALSE))/100</f>
        <v>6.7618458775034002E-2</v>
      </c>
      <c r="P12" s="128">
        <f>(VLOOKUP($A11,'ADR Raw Data'!$B$6:$BE$49,'ADR Raw Data'!AW$1,FALSE))/100</f>
        <v>6.1029491361860602E-2</v>
      </c>
      <c r="Q12" s="128">
        <f>(VLOOKUP($A11,'ADR Raw Data'!$B$6:$BE$49,'ADR Raw Data'!AX$1,FALSE))/100</f>
        <v>1.39959924414584E-2</v>
      </c>
      <c r="R12" s="128">
        <f>(VLOOKUP($A11,'ADR Raw Data'!$B$6:$BE$49,'ADR Raw Data'!AY$1,FALSE))/100</f>
        <v>4.1501252260894503E-2</v>
      </c>
      <c r="S12" s="129">
        <f>(VLOOKUP($A11,'ADR Raw Data'!$B$6:$BE$49,'ADR Raw Data'!BA$1,FALSE))/100</f>
        <v>-4.7635305903410502E-2</v>
      </c>
      <c r="T12" s="129">
        <f>(VLOOKUP($A11,'ADR Raw Data'!$B$6:$BE$49,'ADR Raw Data'!BB$1,FALSE))/100</f>
        <v>-4.8218057515463798E-2</v>
      </c>
      <c r="U12" s="128">
        <f>(VLOOKUP($A11,'ADR Raw Data'!$B$6:$BE$49,'ADR Raw Data'!BC$1,FALSE))/100</f>
        <v>-4.8130694845328399E-2</v>
      </c>
      <c r="V12" s="130">
        <f>(VLOOKUP($A11,'ADR Raw Data'!$B$6:$BE$49,'ADR Raw Data'!BE$1,FALSE))/100</f>
        <v>5.0899345748291903E-3</v>
      </c>
      <c r="X12" s="127">
        <f>(VLOOKUP($A11,'RevPAR Raw Data'!$B$6:$BE$49,'RevPAR Raw Data'!AT$1,FALSE))/100</f>
        <v>0.13575836256829699</v>
      </c>
      <c r="Y12" s="128">
        <f>(VLOOKUP($A11,'RevPAR Raw Data'!$B$6:$BE$49,'RevPAR Raw Data'!AU$1,FALSE))/100</f>
        <v>0.20418929749889203</v>
      </c>
      <c r="Z12" s="128">
        <f>(VLOOKUP($A11,'RevPAR Raw Data'!$B$6:$BE$49,'RevPAR Raw Data'!AV$1,FALSE))/100</f>
        <v>0.19414992695747199</v>
      </c>
      <c r="AA12" s="128">
        <f>(VLOOKUP($A11,'RevPAR Raw Data'!$B$6:$BE$49,'RevPAR Raw Data'!AW$1,FALSE))/100</f>
        <v>0.119849896555554</v>
      </c>
      <c r="AB12" s="128">
        <f>(VLOOKUP($A11,'RevPAR Raw Data'!$B$6:$BE$49,'RevPAR Raw Data'!AX$1,FALSE))/100</f>
        <v>0.10528088497266699</v>
      </c>
      <c r="AC12" s="128">
        <f>(VLOOKUP($A11,'RevPAR Raw Data'!$B$6:$BE$49,'RevPAR Raw Data'!AY$1,FALSE))/100</f>
        <v>0.15407329186433499</v>
      </c>
      <c r="AD12" s="129">
        <f>(VLOOKUP($A11,'RevPAR Raw Data'!$B$6:$BE$49,'RevPAR Raw Data'!BA$1,FALSE))/100</f>
        <v>1.5354645465262899E-2</v>
      </c>
      <c r="AE12" s="129">
        <f>(VLOOKUP($A11,'RevPAR Raw Data'!$B$6:$BE$49,'RevPAR Raw Data'!BB$1,FALSE))/100</f>
        <v>-3.6014919483576602E-2</v>
      </c>
      <c r="AF12" s="128">
        <f>(VLOOKUP($A11,'RevPAR Raw Data'!$B$6:$BE$49,'RevPAR Raw Data'!BC$1,FALSE))/100</f>
        <v>-1.2201732628277699E-2</v>
      </c>
      <c r="AG12" s="130">
        <f>(VLOOKUP($A11,'RevPAR Raw Data'!$B$6:$BE$49,'RevPAR Raw Data'!BE$1,FALSE))/100</f>
        <v>9.2075162264236995E-2</v>
      </c>
    </row>
    <row r="13" spans="1:33" x14ac:dyDescent="0.2">
      <c r="A13" s="177"/>
      <c r="B13" s="155"/>
      <c r="C13" s="156"/>
      <c r="D13" s="156"/>
      <c r="E13" s="156"/>
      <c r="F13" s="156"/>
      <c r="G13" s="157"/>
      <c r="H13" s="137"/>
      <c r="I13" s="137"/>
      <c r="J13" s="157"/>
      <c r="K13" s="158"/>
      <c r="M13" s="159"/>
      <c r="N13" s="160"/>
      <c r="O13" s="160"/>
      <c r="P13" s="160"/>
      <c r="Q13" s="160"/>
      <c r="R13" s="161"/>
      <c r="S13" s="160"/>
      <c r="T13" s="160"/>
      <c r="U13" s="161"/>
      <c r="V13" s="162"/>
      <c r="X13" s="159"/>
      <c r="Y13" s="160"/>
      <c r="Z13" s="160"/>
      <c r="AA13" s="160"/>
      <c r="AB13" s="160"/>
      <c r="AC13" s="161"/>
      <c r="AD13" s="160"/>
      <c r="AE13" s="160"/>
      <c r="AF13" s="161"/>
      <c r="AG13" s="162"/>
    </row>
    <row r="14" spans="1:33" x14ac:dyDescent="0.2">
      <c r="A14" s="154" t="s">
        <v>18</v>
      </c>
      <c r="B14" s="131">
        <f>(VLOOKUP($A14,'Occupancy Raw Data'!$B$8:$BE$51,'Occupancy Raw Data'!AG$3,FALSE))/100</f>
        <v>0.546692801205092</v>
      </c>
      <c r="C14" s="137">
        <f>(VLOOKUP($A14,'Occupancy Raw Data'!$B$8:$BE$51,'Occupancy Raw Data'!AH$3,FALSE))/100</f>
        <v>0.76142251744571099</v>
      </c>
      <c r="D14" s="137">
        <f>(VLOOKUP($A14,'Occupancy Raw Data'!$B$8:$BE$51,'Occupancy Raw Data'!AI$3,FALSE))/100</f>
        <v>0.84018003793137797</v>
      </c>
      <c r="E14" s="137">
        <f>(VLOOKUP($A14,'Occupancy Raw Data'!$B$8:$BE$51,'Occupancy Raw Data'!AJ$3,FALSE))/100</f>
        <v>0.82066080454450496</v>
      </c>
      <c r="F14" s="137">
        <f>(VLOOKUP($A14,'Occupancy Raw Data'!$B$8:$BE$51,'Occupancy Raw Data'!AK$3,FALSE))/100</f>
        <v>0.73913831870602709</v>
      </c>
      <c r="G14" s="138">
        <f>(VLOOKUP($A14,'Occupancy Raw Data'!$B$8:$BE$51,'Occupancy Raw Data'!AL$3,FALSE))/100</f>
        <v>0.74161845934979997</v>
      </c>
      <c r="H14" s="137">
        <f>(VLOOKUP($A14,'Occupancy Raw Data'!$B$8:$BE$51,'Occupancy Raw Data'!AN$3,FALSE))/100</f>
        <v>0.788378545006165</v>
      </c>
      <c r="I14" s="137">
        <f>(VLOOKUP($A14,'Occupancy Raw Data'!$B$8:$BE$51,'Occupancy Raw Data'!AO$3,FALSE))/100</f>
        <v>0.82208783636759197</v>
      </c>
      <c r="J14" s="138">
        <f>(VLOOKUP($A14,'Occupancy Raw Data'!$B$8:$BE$51,'Occupancy Raw Data'!AP$3,FALSE))/100</f>
        <v>0.80523319068687793</v>
      </c>
      <c r="K14" s="132">
        <f>(VLOOKUP($A14,'Occupancy Raw Data'!$B$8:$BE$51,'Occupancy Raw Data'!AR$3,FALSE))/100</f>
        <v>0.75980323552127504</v>
      </c>
      <c r="M14" s="159">
        <f>VLOOKUP($A14,'ADR Raw Data'!$B$6:$BE$49,'ADR Raw Data'!AG$1,FALSE)</f>
        <v>188.331457216366</v>
      </c>
      <c r="N14" s="160">
        <f>VLOOKUP($A14,'ADR Raw Data'!$B$6:$BE$49,'ADR Raw Data'!AH$1,FALSE)</f>
        <v>215.07063831815699</v>
      </c>
      <c r="O14" s="160">
        <f>VLOOKUP($A14,'ADR Raw Data'!$B$6:$BE$49,'ADR Raw Data'!AI$1,FALSE)</f>
        <v>229.70331623230001</v>
      </c>
      <c r="P14" s="160">
        <f>VLOOKUP($A14,'ADR Raw Data'!$B$6:$BE$49,'ADR Raw Data'!AJ$1,FALSE)</f>
        <v>225.05448803573699</v>
      </c>
      <c r="Q14" s="160">
        <f>VLOOKUP($A14,'ADR Raw Data'!$B$6:$BE$49,'ADR Raw Data'!AK$1,FALSE)</f>
        <v>210.03738543251001</v>
      </c>
      <c r="R14" s="161">
        <f>VLOOKUP($A14,'ADR Raw Data'!$B$6:$BE$49,'ADR Raw Data'!AL$1,FALSE)</f>
        <v>215.649210154147</v>
      </c>
      <c r="S14" s="160">
        <f>VLOOKUP($A14,'ADR Raw Data'!$B$6:$BE$49,'ADR Raw Data'!AN$1,FALSE)</f>
        <v>213.80917313552899</v>
      </c>
      <c r="T14" s="160">
        <f>VLOOKUP($A14,'ADR Raw Data'!$B$6:$BE$49,'ADR Raw Data'!AO$1,FALSE)</f>
        <v>215.72863432333699</v>
      </c>
      <c r="U14" s="161">
        <f>VLOOKUP($A14,'ADR Raw Data'!$B$6:$BE$49,'ADR Raw Data'!AP$1,FALSE)</f>
        <v>214.78899221969499</v>
      </c>
      <c r="V14" s="162">
        <f>VLOOKUP($A14,'ADR Raw Data'!$B$6:$BE$49,'ADR Raw Data'!AR$1,FALSE)</f>
        <v>215.38860723008199</v>
      </c>
      <c r="X14" s="159">
        <f>VLOOKUP($A14,'RevPAR Raw Data'!$B$6:$BE$49,'RevPAR Raw Data'!AG$1,FALSE)</f>
        <v>102.959451900652</v>
      </c>
      <c r="Y14" s="160">
        <f>VLOOKUP($A14,'RevPAR Raw Data'!$B$6:$BE$49,'RevPAR Raw Data'!AH$1,FALSE)</f>
        <v>163.75962685686801</v>
      </c>
      <c r="Z14" s="160">
        <f>VLOOKUP($A14,'RevPAR Raw Data'!$B$6:$BE$49,'RevPAR Raw Data'!AI$1,FALSE)</f>
        <v>192.99214094501701</v>
      </c>
      <c r="AA14" s="160">
        <f>VLOOKUP($A14,'RevPAR Raw Data'!$B$6:$BE$49,'RevPAR Raw Data'!AJ$1,FALSE)</f>
        <v>184.69339721776001</v>
      </c>
      <c r="AB14" s="160">
        <f>VLOOKUP($A14,'RevPAR Raw Data'!$B$6:$BE$49,'RevPAR Raw Data'!AK$1,FALSE)</f>
        <v>155.24667993399501</v>
      </c>
      <c r="AC14" s="161">
        <f>VLOOKUP($A14,'RevPAR Raw Data'!$B$6:$BE$49,'RevPAR Raw Data'!AL$1,FALSE)</f>
        <v>159.929434994519</v>
      </c>
      <c r="AD14" s="160">
        <f>VLOOKUP($A14,'RevPAR Raw Data'!$B$6:$BE$49,'RevPAR Raw Data'!AN$1,FALSE)</f>
        <v>168.56256482556</v>
      </c>
      <c r="AE14" s="160">
        <f>VLOOKUP($A14,'RevPAR Raw Data'!$B$6:$BE$49,'RevPAR Raw Data'!AO$1,FALSE)</f>
        <v>177.34788623340799</v>
      </c>
      <c r="AF14" s="161">
        <f>VLOOKUP($A14,'RevPAR Raw Data'!$B$6:$BE$49,'RevPAR Raw Data'!AP$1,FALSE)</f>
        <v>172.95522552948401</v>
      </c>
      <c r="AG14" s="162">
        <f>VLOOKUP($A14,'RevPAR Raw Data'!$B$6:$BE$49,'RevPAR Raw Data'!AR$1,FALSE)</f>
        <v>163.65296066783799</v>
      </c>
    </row>
    <row r="15" spans="1:33" x14ac:dyDescent="0.2">
      <c r="A15" s="139" t="s">
        <v>14</v>
      </c>
      <c r="B15" s="127">
        <f>(VLOOKUP($A14,'Occupancy Raw Data'!$B$8:$BE$51,'Occupancy Raw Data'!AT$3,FALSE))/100</f>
        <v>2.04159724971558E-2</v>
      </c>
      <c r="C15" s="128">
        <f>(VLOOKUP($A14,'Occupancy Raw Data'!$B$8:$BE$51,'Occupancy Raw Data'!AU$3,FALSE))/100</f>
        <v>-6.6177992544154006E-4</v>
      </c>
      <c r="D15" s="128">
        <f>(VLOOKUP($A14,'Occupancy Raw Data'!$B$8:$BE$51,'Occupancy Raw Data'!AV$3,FALSE))/100</f>
        <v>3.7138363340786402E-5</v>
      </c>
      <c r="E15" s="128">
        <f>(VLOOKUP($A14,'Occupancy Raw Data'!$B$8:$BE$51,'Occupancy Raw Data'!AW$3,FALSE))/100</f>
        <v>-1.43662923787982E-2</v>
      </c>
      <c r="F15" s="128">
        <f>(VLOOKUP($A14,'Occupancy Raw Data'!$B$8:$BE$51,'Occupancy Raw Data'!AX$3,FALSE))/100</f>
        <v>1.1131138921660799E-2</v>
      </c>
      <c r="G15" s="128">
        <f>(VLOOKUP($A14,'Occupancy Raw Data'!$B$8:$BE$51,'Occupancy Raw Data'!AY$3,FALSE))/100</f>
        <v>1.7898019844653601E-3</v>
      </c>
      <c r="H15" s="129">
        <f>(VLOOKUP($A14,'Occupancy Raw Data'!$B$8:$BE$51,'Occupancy Raw Data'!BA$3,FALSE))/100</f>
        <v>2.5546305636254697E-2</v>
      </c>
      <c r="I15" s="129">
        <f>(VLOOKUP($A14,'Occupancy Raw Data'!$B$8:$BE$51,'Occupancy Raw Data'!BB$3,FALSE))/100</f>
        <v>1.2412946642600099E-2</v>
      </c>
      <c r="J15" s="128">
        <f>(VLOOKUP($A14,'Occupancy Raw Data'!$B$8:$BE$51,'Occupancy Raw Data'!BC$3,FALSE))/100</f>
        <v>1.8799882592321199E-2</v>
      </c>
      <c r="K15" s="130">
        <f>(VLOOKUP($A14,'Occupancy Raw Data'!$B$8:$BE$51,'Occupancy Raw Data'!BE$3,FALSE))/100</f>
        <v>6.8910410803316204E-3</v>
      </c>
      <c r="M15" s="127">
        <f>(VLOOKUP($A14,'ADR Raw Data'!$B$6:$BE$49,'ADR Raw Data'!AT$1,FALSE))/100</f>
        <v>-2.4673990614713301E-2</v>
      </c>
      <c r="N15" s="128">
        <f>(VLOOKUP($A14,'ADR Raw Data'!$B$6:$BE$49,'ADR Raw Data'!AU$1,FALSE))/100</f>
        <v>4.1066515467669601E-3</v>
      </c>
      <c r="O15" s="128">
        <f>(VLOOKUP($A14,'ADR Raw Data'!$B$6:$BE$49,'ADR Raw Data'!AV$1,FALSE))/100</f>
        <v>1.37119763180989E-2</v>
      </c>
      <c r="P15" s="128">
        <f>(VLOOKUP($A14,'ADR Raw Data'!$B$6:$BE$49,'ADR Raw Data'!AW$1,FALSE))/100</f>
        <v>9.3844264109968403E-3</v>
      </c>
      <c r="Q15" s="128">
        <f>(VLOOKUP($A14,'ADR Raw Data'!$B$6:$BE$49,'ADR Raw Data'!AX$1,FALSE))/100</f>
        <v>1.8870417882181301E-2</v>
      </c>
      <c r="R15" s="128">
        <f>(VLOOKUP($A14,'ADR Raw Data'!$B$6:$BE$49,'ADR Raw Data'!AY$1,FALSE))/100</f>
        <v>6.1179800329653799E-3</v>
      </c>
      <c r="S15" s="129">
        <f>(VLOOKUP($A14,'ADR Raw Data'!$B$6:$BE$49,'ADR Raw Data'!BA$1,FALSE))/100</f>
        <v>7.4563530078093103E-3</v>
      </c>
      <c r="T15" s="129">
        <f>(VLOOKUP($A14,'ADR Raw Data'!$B$6:$BE$49,'ADR Raw Data'!BB$1,FALSE))/100</f>
        <v>-6.32915331364716E-3</v>
      </c>
      <c r="U15" s="128">
        <f>(VLOOKUP($A14,'ADR Raw Data'!$B$6:$BE$49,'ADR Raw Data'!BC$1,FALSE))/100</f>
        <v>2.6794541348990303E-4</v>
      </c>
      <c r="V15" s="130">
        <f>(VLOOKUP($A14,'ADR Raw Data'!$B$6:$BE$49,'ADR Raw Data'!BE$1,FALSE))/100</f>
        <v>4.35021279353974E-3</v>
      </c>
      <c r="X15" s="127">
        <f>(VLOOKUP($A14,'RevPAR Raw Data'!$B$6:$BE$49,'RevPAR Raw Data'!AT$1,FALSE))/100</f>
        <v>-4.7617616313425397E-3</v>
      </c>
      <c r="Y15" s="128">
        <f>(VLOOKUP($A14,'RevPAR Raw Data'!$B$6:$BE$49,'RevPAR Raw Data'!AU$1,FALSE))/100</f>
        <v>3.4421539217709901E-3</v>
      </c>
      <c r="Z15" s="128">
        <f>(VLOOKUP($A14,'RevPAR Raw Data'!$B$6:$BE$49,'RevPAR Raw Data'!AV$1,FALSE))/100</f>
        <v>1.3749623921798399E-2</v>
      </c>
      <c r="AA15" s="128">
        <f>(VLOOKUP($A14,'RevPAR Raw Data'!$B$6:$BE$49,'RevPAR Raw Data'!AW$1,FALSE))/100</f>
        <v>-5.1166853814290699E-3</v>
      </c>
      <c r="AB15" s="128">
        <f>(VLOOKUP($A14,'RevPAR Raw Data'!$B$6:$BE$49,'RevPAR Raw Data'!AX$1,FALSE))/100</f>
        <v>3.0211606046798498E-2</v>
      </c>
      <c r="AC15" s="128">
        <f>(VLOOKUP($A14,'RevPAR Raw Data'!$B$6:$BE$49,'RevPAR Raw Data'!AY$1,FALSE))/100</f>
        <v>7.9187319902346599E-3</v>
      </c>
      <c r="AD15" s="129">
        <f>(VLOOKUP($A14,'RevPAR Raw Data'!$B$6:$BE$49,'RevPAR Raw Data'!BA$1,FALSE))/100</f>
        <v>3.3193140916933303E-2</v>
      </c>
      <c r="AE15" s="129">
        <f>(VLOOKUP($A14,'RevPAR Raw Data'!$B$6:$BE$49,'RevPAR Raw Data'!BB$1,FALSE))/100</f>
        <v>6.0052298865778198E-3</v>
      </c>
      <c r="AF15" s="128">
        <f>(VLOOKUP($A14,'RevPAR Raw Data'!$B$6:$BE$49,'RevPAR Raw Data'!BC$1,FALSE))/100</f>
        <v>1.9072865348125901E-2</v>
      </c>
      <c r="AG15" s="130">
        <f>(VLOOKUP($A14,'RevPAR Raw Data'!$B$6:$BE$49,'RevPAR Raw Data'!BE$1,FALSE))/100</f>
        <v>1.12712313689398E-2</v>
      </c>
    </row>
    <row r="16" spans="1:33" x14ac:dyDescent="0.2">
      <c r="A16" s="177"/>
      <c r="B16" s="131"/>
      <c r="C16" s="137"/>
      <c r="D16" s="137"/>
      <c r="E16" s="137"/>
      <c r="F16" s="137"/>
      <c r="G16" s="138"/>
      <c r="H16" s="137"/>
      <c r="I16" s="137"/>
      <c r="J16" s="138"/>
      <c r="K16" s="132"/>
      <c r="M16" s="159"/>
      <c r="N16" s="160"/>
      <c r="O16" s="160"/>
      <c r="P16" s="160"/>
      <c r="Q16" s="160"/>
      <c r="R16" s="161"/>
      <c r="S16" s="160"/>
      <c r="T16" s="160"/>
      <c r="U16" s="161"/>
      <c r="V16" s="162"/>
      <c r="X16" s="159"/>
      <c r="Y16" s="160"/>
      <c r="Z16" s="160"/>
      <c r="AA16" s="160"/>
      <c r="AB16" s="160"/>
      <c r="AC16" s="161"/>
      <c r="AD16" s="160"/>
      <c r="AE16" s="160"/>
      <c r="AF16" s="161"/>
      <c r="AG16" s="162"/>
    </row>
    <row r="17" spans="1:33" x14ac:dyDescent="0.2">
      <c r="A17" s="154" t="s">
        <v>19</v>
      </c>
      <c r="B17" s="131">
        <f>(VLOOKUP($A17,'Occupancy Raw Data'!$B$8:$BE$51,'Occupancy Raw Data'!AG$3,FALSE))/100</f>
        <v>0.55661819261017897</v>
      </c>
      <c r="C17" s="137">
        <f>(VLOOKUP($A17,'Occupancy Raw Data'!$B$8:$BE$51,'Occupancy Raw Data'!AH$3,FALSE))/100</f>
        <v>0.73702329722510695</v>
      </c>
      <c r="D17" s="137">
        <f>(VLOOKUP($A17,'Occupancy Raw Data'!$B$8:$BE$51,'Occupancy Raw Data'!AI$3,FALSE))/100</f>
        <v>0.82020329425730798</v>
      </c>
      <c r="E17" s="137">
        <f>(VLOOKUP($A17,'Occupancy Raw Data'!$B$8:$BE$51,'Occupancy Raw Data'!AJ$3,FALSE))/100</f>
        <v>0.81014987386852599</v>
      </c>
      <c r="F17" s="137">
        <f>(VLOOKUP($A17,'Occupancy Raw Data'!$B$8:$BE$51,'Occupancy Raw Data'!AK$3,FALSE))/100</f>
        <v>0.74440569817480295</v>
      </c>
      <c r="G17" s="138">
        <f>(VLOOKUP($A17,'Occupancy Raw Data'!$B$8:$BE$51,'Occupancy Raw Data'!AL$3,FALSE))/100</f>
        <v>0.73368007122718493</v>
      </c>
      <c r="H17" s="137">
        <f>(VLOOKUP($A17,'Occupancy Raw Data'!$B$8:$BE$51,'Occupancy Raw Data'!AN$3,FALSE))/100</f>
        <v>0.80938566552900992</v>
      </c>
      <c r="I17" s="137">
        <f>(VLOOKUP($A17,'Occupancy Raw Data'!$B$8:$BE$51,'Occupancy Raw Data'!AO$3,FALSE))/100</f>
        <v>0.838410743433743</v>
      </c>
      <c r="J17" s="138">
        <f>(VLOOKUP($A17,'Occupancy Raw Data'!$B$8:$BE$51,'Occupancy Raw Data'!AP$3,FALSE))/100</f>
        <v>0.82389820448137696</v>
      </c>
      <c r="K17" s="132">
        <f>(VLOOKUP($A17,'Occupancy Raw Data'!$B$8:$BE$51,'Occupancy Raw Data'!AR$3,FALSE))/100</f>
        <v>0.75945668072838202</v>
      </c>
      <c r="M17" s="159">
        <f>VLOOKUP($A17,'ADR Raw Data'!$B$6:$BE$49,'ADR Raw Data'!AG$1,FALSE)</f>
        <v>144.75439890164</v>
      </c>
      <c r="N17" s="160">
        <f>VLOOKUP($A17,'ADR Raw Data'!$B$6:$BE$49,'ADR Raw Data'!AH$1,FALSE)</f>
        <v>160.79596541032399</v>
      </c>
      <c r="O17" s="160">
        <f>VLOOKUP($A17,'ADR Raw Data'!$B$6:$BE$49,'ADR Raw Data'!AI$1,FALSE)</f>
        <v>171.32509222321701</v>
      </c>
      <c r="P17" s="160">
        <f>VLOOKUP($A17,'ADR Raw Data'!$B$6:$BE$49,'ADR Raw Data'!AJ$1,FALSE)</f>
        <v>170.52070426404799</v>
      </c>
      <c r="Q17" s="160">
        <f>VLOOKUP($A17,'ADR Raw Data'!$B$6:$BE$49,'ADR Raw Data'!AK$1,FALSE)</f>
        <v>163.70808563654299</v>
      </c>
      <c r="R17" s="161">
        <f>VLOOKUP($A17,'ADR Raw Data'!$B$6:$BE$49,'ADR Raw Data'!AL$1,FALSE)</f>
        <v>163.454696911778</v>
      </c>
      <c r="S17" s="160">
        <f>VLOOKUP($A17,'ADR Raw Data'!$B$6:$BE$49,'ADR Raw Data'!AN$1,FALSE)</f>
        <v>176.461758839113</v>
      </c>
      <c r="T17" s="160">
        <f>VLOOKUP($A17,'ADR Raw Data'!$B$6:$BE$49,'ADR Raw Data'!AO$1,FALSE)</f>
        <v>175.35841638569499</v>
      </c>
      <c r="U17" s="161">
        <f>VLOOKUP($A17,'ADR Raw Data'!$B$6:$BE$49,'ADR Raw Data'!AP$1,FALSE)</f>
        <v>175.90037021027501</v>
      </c>
      <c r="V17" s="162">
        <f>VLOOKUP($A17,'ADR Raw Data'!$B$6:$BE$49,'ADR Raw Data'!AR$1,FALSE)</f>
        <v>167.312329854002</v>
      </c>
      <c r="X17" s="159">
        <f>VLOOKUP($A17,'RevPAR Raw Data'!$B$6:$BE$49,'RevPAR Raw Data'!AG$1,FALSE)</f>
        <v>80.572931889004295</v>
      </c>
      <c r="Y17" s="160">
        <f>VLOOKUP($A17,'RevPAR Raw Data'!$B$6:$BE$49,'RevPAR Raw Data'!AH$1,FALSE)</f>
        <v>118.510372607211</v>
      </c>
      <c r="Z17" s="160">
        <f>VLOOKUP($A17,'RevPAR Raw Data'!$B$6:$BE$49,'RevPAR Raw Data'!AI$1,FALSE)</f>
        <v>140.521405030419</v>
      </c>
      <c r="AA17" s="160">
        <f>VLOOKUP($A17,'RevPAR Raw Data'!$B$6:$BE$49,'RevPAR Raw Data'!AJ$1,FALSE)</f>
        <v>138.147327051491</v>
      </c>
      <c r="AB17" s="160">
        <f>VLOOKUP($A17,'RevPAR Raw Data'!$B$6:$BE$49,'RevPAR Raw Data'!AK$1,FALSE)</f>
        <v>121.865231785131</v>
      </c>
      <c r="AC17" s="161">
        <f>VLOOKUP($A17,'RevPAR Raw Data'!$B$6:$BE$49,'RevPAR Raw Data'!AL$1,FALSE)</f>
        <v>119.92345367265099</v>
      </c>
      <c r="AD17" s="160">
        <f>VLOOKUP($A17,'RevPAR Raw Data'!$B$6:$BE$49,'RevPAR Raw Data'!AN$1,FALSE)</f>
        <v>142.82561811841501</v>
      </c>
      <c r="AE17" s="160">
        <f>VLOOKUP($A17,'RevPAR Raw Data'!$B$6:$BE$49,'RevPAR Raw Data'!AO$1,FALSE)</f>
        <v>147.022380249295</v>
      </c>
      <c r="AF17" s="161">
        <f>VLOOKUP($A17,'RevPAR Raw Data'!$B$6:$BE$49,'RevPAR Raw Data'!AP$1,FALSE)</f>
        <v>144.92399918385499</v>
      </c>
      <c r="AG17" s="162">
        <f>VLOOKUP($A17,'RevPAR Raw Data'!$B$6:$BE$49,'RevPAR Raw Data'!AR$1,FALSE)</f>
        <v>127.066466675852</v>
      </c>
    </row>
    <row r="18" spans="1:33" x14ac:dyDescent="0.2">
      <c r="A18" s="139" t="s">
        <v>14</v>
      </c>
      <c r="B18" s="127">
        <f>(VLOOKUP($A17,'Occupancy Raw Data'!$B$8:$BE$51,'Occupancy Raw Data'!AT$3,FALSE))/100</f>
        <v>1.7214753870272902E-2</v>
      </c>
      <c r="C18" s="128">
        <f>(VLOOKUP($A17,'Occupancy Raw Data'!$B$8:$BE$51,'Occupancy Raw Data'!AU$3,FALSE))/100</f>
        <v>4.8662021595974802E-3</v>
      </c>
      <c r="D18" s="128">
        <f>(VLOOKUP($A17,'Occupancy Raw Data'!$B$8:$BE$51,'Occupancy Raw Data'!AV$3,FALSE))/100</f>
        <v>1.1815583927715301E-2</v>
      </c>
      <c r="E18" s="128">
        <f>(VLOOKUP($A17,'Occupancy Raw Data'!$B$8:$BE$51,'Occupancy Raw Data'!AW$3,FALSE))/100</f>
        <v>3.9965775193048095E-3</v>
      </c>
      <c r="F18" s="128">
        <f>(VLOOKUP($A17,'Occupancy Raw Data'!$B$8:$BE$51,'Occupancy Raw Data'!AX$3,FALSE))/100</f>
        <v>1.19411827443252E-2</v>
      </c>
      <c r="G18" s="128">
        <f>(VLOOKUP($A17,'Occupancy Raw Data'!$B$8:$BE$51,'Occupancy Raw Data'!AY$3,FALSE))/100</f>
        <v>9.5150889345794396E-3</v>
      </c>
      <c r="H18" s="129">
        <f>(VLOOKUP($A17,'Occupancy Raw Data'!$B$8:$BE$51,'Occupancy Raw Data'!BA$3,FALSE))/100</f>
        <v>2.3930009642810401E-2</v>
      </c>
      <c r="I18" s="129">
        <f>(VLOOKUP($A17,'Occupancy Raw Data'!$B$8:$BE$51,'Occupancy Raw Data'!BB$3,FALSE))/100</f>
        <v>1.2728165921683202E-2</v>
      </c>
      <c r="J18" s="128">
        <f>(VLOOKUP($A17,'Occupancy Raw Data'!$B$8:$BE$51,'Occupancy Raw Data'!BC$3,FALSE))/100</f>
        <v>1.8199637308495501E-2</v>
      </c>
      <c r="K18" s="130">
        <f>(VLOOKUP($A17,'Occupancy Raw Data'!$B$8:$BE$51,'Occupancy Raw Data'!BE$3,FALSE))/100</f>
        <v>1.2191046962965899E-2</v>
      </c>
      <c r="M18" s="127">
        <f>(VLOOKUP($A17,'ADR Raw Data'!$B$6:$BE$49,'ADR Raw Data'!AT$1,FALSE))/100</f>
        <v>-2.7728538841105398E-2</v>
      </c>
      <c r="N18" s="128">
        <f>(VLOOKUP($A17,'ADR Raw Data'!$B$6:$BE$49,'ADR Raw Data'!AU$1,FALSE))/100</f>
        <v>-5.0818657982388401E-3</v>
      </c>
      <c r="O18" s="128">
        <f>(VLOOKUP($A17,'ADR Raw Data'!$B$6:$BE$49,'ADR Raw Data'!AV$1,FALSE))/100</f>
        <v>1.0753858210288901E-2</v>
      </c>
      <c r="P18" s="128">
        <f>(VLOOKUP($A17,'ADR Raw Data'!$B$6:$BE$49,'ADR Raw Data'!AW$1,FALSE))/100</f>
        <v>9.7276139808378705E-3</v>
      </c>
      <c r="Q18" s="128">
        <f>(VLOOKUP($A17,'ADR Raw Data'!$B$6:$BE$49,'ADR Raw Data'!AX$1,FALSE))/100</f>
        <v>1.0674022394201799E-3</v>
      </c>
      <c r="R18" s="128">
        <f>(VLOOKUP($A17,'ADR Raw Data'!$B$6:$BE$49,'ADR Raw Data'!AY$1,FALSE))/100</f>
        <v>-2.5300239938428502E-5</v>
      </c>
      <c r="S18" s="129">
        <f>(VLOOKUP($A17,'ADR Raw Data'!$B$6:$BE$49,'ADR Raw Data'!BA$1,FALSE))/100</f>
        <v>6.5933772961184701E-3</v>
      </c>
      <c r="T18" s="129">
        <f>(VLOOKUP($A17,'ADR Raw Data'!$B$6:$BE$49,'ADR Raw Data'!BB$1,FALSE))/100</f>
        <v>-7.5462702428108E-3</v>
      </c>
      <c r="U18" s="128">
        <f>(VLOOKUP($A17,'ADR Raw Data'!$B$6:$BE$49,'ADR Raw Data'!BC$1,FALSE))/100</f>
        <v>-6.5043291922610392E-4</v>
      </c>
      <c r="V18" s="130">
        <f>(VLOOKUP($A17,'ADR Raw Data'!$B$6:$BE$49,'ADR Raw Data'!BE$1,FALSE))/100</f>
        <v>-9.1873666578719203E-5</v>
      </c>
      <c r="X18" s="127">
        <f>(VLOOKUP($A17,'RevPAR Raw Data'!$B$6:$BE$49,'RevPAR Raw Data'!AT$1,FALSE))/100</f>
        <v>-1.09911249421644E-2</v>
      </c>
      <c r="Y18" s="128">
        <f>(VLOOKUP($A17,'RevPAR Raw Data'!$B$6:$BE$49,'RevPAR Raw Data'!AU$1,FALSE))/100</f>
        <v>-2.4039302496353402E-4</v>
      </c>
      <c r="Z18" s="128">
        <f>(VLOOKUP($A17,'RevPAR Raw Data'!$B$6:$BE$49,'RevPAR Raw Data'!AV$1,FALSE))/100</f>
        <v>2.2696505252234801E-2</v>
      </c>
      <c r="AA18" s="128">
        <f>(VLOOKUP($A17,'RevPAR Raw Data'!$B$6:$BE$49,'RevPAR Raw Data'!AW$1,FALSE))/100</f>
        <v>1.3763068663494899E-2</v>
      </c>
      <c r="AB18" s="128">
        <f>(VLOOKUP($A17,'RevPAR Raw Data'!$B$6:$BE$49,'RevPAR Raw Data'!AX$1,FALSE))/100</f>
        <v>1.3021331028948001E-2</v>
      </c>
      <c r="AC18" s="128">
        <f>(VLOOKUP($A17,'RevPAR Raw Data'!$B$6:$BE$49,'RevPAR Raw Data'!AY$1,FALSE))/100</f>
        <v>9.489547960607931E-3</v>
      </c>
      <c r="AD18" s="129">
        <f>(VLOOKUP($A17,'RevPAR Raw Data'!$B$6:$BE$49,'RevPAR Raw Data'!BA$1,FALSE))/100</f>
        <v>3.0681166521203604E-2</v>
      </c>
      <c r="AE18" s="129">
        <f>(VLOOKUP($A17,'RevPAR Raw Data'!$B$6:$BE$49,'RevPAR Raw Data'!BB$1,FALSE))/100</f>
        <v>5.0858454991320398E-3</v>
      </c>
      <c r="AF18" s="128">
        <f>(VLOOKUP($A17,'RevPAR Raw Data'!$B$6:$BE$49,'RevPAR Raw Data'!BC$1,FALSE))/100</f>
        <v>1.7537366746045998E-2</v>
      </c>
      <c r="AG18" s="130">
        <f>(VLOOKUP($A17,'RevPAR Raw Data'!$B$6:$BE$49,'RevPAR Raw Data'!BE$1,FALSE))/100</f>
        <v>1.2098053260203301E-2</v>
      </c>
    </row>
    <row r="19" spans="1:33" x14ac:dyDescent="0.2">
      <c r="A19" s="177"/>
      <c r="B19" s="155"/>
      <c r="C19" s="156"/>
      <c r="D19" s="156"/>
      <c r="E19" s="156"/>
      <c r="F19" s="156"/>
      <c r="G19" s="157"/>
      <c r="H19" s="137"/>
      <c r="I19" s="137"/>
      <c r="J19" s="157"/>
      <c r="K19" s="158"/>
      <c r="M19" s="159"/>
      <c r="N19" s="160"/>
      <c r="O19" s="160"/>
      <c r="P19" s="160"/>
      <c r="Q19" s="160"/>
      <c r="R19" s="161"/>
      <c r="S19" s="160"/>
      <c r="T19" s="160"/>
      <c r="U19" s="161"/>
      <c r="V19" s="162"/>
      <c r="X19" s="159"/>
      <c r="Y19" s="160"/>
      <c r="Z19" s="160"/>
      <c r="AA19" s="160"/>
      <c r="AB19" s="160"/>
      <c r="AC19" s="161"/>
      <c r="AD19" s="160"/>
      <c r="AE19" s="160"/>
      <c r="AF19" s="161"/>
      <c r="AG19" s="162"/>
    </row>
    <row r="20" spans="1:33" x14ac:dyDescent="0.2">
      <c r="A20" s="154" t="s">
        <v>20</v>
      </c>
      <c r="B20" s="131">
        <f>(VLOOKUP($A20,'Occupancy Raw Data'!$B$8:$BE$51,'Occupancy Raw Data'!AG$3,FALSE))/100</f>
        <v>0.51437237237237199</v>
      </c>
      <c r="C20" s="137">
        <f>(VLOOKUP($A20,'Occupancy Raw Data'!$B$8:$BE$51,'Occupancy Raw Data'!AH$3,FALSE))/100</f>
        <v>0.65917117117117097</v>
      </c>
      <c r="D20" s="137">
        <f>(VLOOKUP($A20,'Occupancy Raw Data'!$B$8:$BE$51,'Occupancy Raw Data'!AI$3,FALSE))/100</f>
        <v>0.72022222222222199</v>
      </c>
      <c r="E20" s="137">
        <f>(VLOOKUP($A20,'Occupancy Raw Data'!$B$8:$BE$51,'Occupancy Raw Data'!AJ$3,FALSE))/100</f>
        <v>0.74454054054053997</v>
      </c>
      <c r="F20" s="137">
        <f>(VLOOKUP($A20,'Occupancy Raw Data'!$B$8:$BE$51,'Occupancy Raw Data'!AK$3,FALSE))/100</f>
        <v>0.72224490286016108</v>
      </c>
      <c r="G20" s="138">
        <f>(VLOOKUP($A20,'Occupancy Raw Data'!$B$8:$BE$51,'Occupancy Raw Data'!AL$3,FALSE))/100</f>
        <v>0.67211409573317993</v>
      </c>
      <c r="H20" s="137">
        <f>(VLOOKUP($A20,'Occupancy Raw Data'!$B$8:$BE$51,'Occupancy Raw Data'!AN$3,FALSE))/100</f>
        <v>0.788994020316514</v>
      </c>
      <c r="I20" s="137">
        <f>(VLOOKUP($A20,'Occupancy Raw Data'!$B$8:$BE$51,'Occupancy Raw Data'!AO$3,FALSE))/100</f>
        <v>0.80597848274537098</v>
      </c>
      <c r="J20" s="138">
        <f>(VLOOKUP($A20,'Occupancy Raw Data'!$B$8:$BE$51,'Occupancy Raw Data'!AP$3,FALSE))/100</f>
        <v>0.79748625153094299</v>
      </c>
      <c r="K20" s="132">
        <f>(VLOOKUP($A20,'Occupancy Raw Data'!$B$8:$BE$51,'Occupancy Raw Data'!AR$3,FALSE))/100</f>
        <v>0.7079425783139971</v>
      </c>
      <c r="M20" s="159">
        <f>VLOOKUP($A20,'ADR Raw Data'!$B$6:$BE$49,'ADR Raw Data'!AG$1,FALSE)</f>
        <v>114.949044989082</v>
      </c>
      <c r="N20" s="160">
        <f>VLOOKUP($A20,'ADR Raw Data'!$B$6:$BE$49,'ADR Raw Data'!AH$1,FALSE)</f>
        <v>122.484177418179</v>
      </c>
      <c r="O20" s="160">
        <f>VLOOKUP($A20,'ADR Raw Data'!$B$6:$BE$49,'ADR Raw Data'!AI$1,FALSE)</f>
        <v>128.89278225772799</v>
      </c>
      <c r="P20" s="160">
        <f>VLOOKUP($A20,'ADR Raw Data'!$B$6:$BE$49,'ADR Raw Data'!AJ$1,FALSE)</f>
        <v>133.81931650613799</v>
      </c>
      <c r="Q20" s="160">
        <f>VLOOKUP($A20,'ADR Raw Data'!$B$6:$BE$49,'ADR Raw Data'!AK$1,FALSE)</f>
        <v>134.88287148794601</v>
      </c>
      <c r="R20" s="161">
        <f>VLOOKUP($A20,'ADR Raw Data'!$B$6:$BE$49,'ADR Raw Data'!AL$1,FALSE)</f>
        <v>127.880930093749</v>
      </c>
      <c r="S20" s="160">
        <f>VLOOKUP($A20,'ADR Raw Data'!$B$6:$BE$49,'ADR Raw Data'!AN$1,FALSE)</f>
        <v>157.79344138550201</v>
      </c>
      <c r="T20" s="160">
        <f>VLOOKUP($A20,'ADR Raw Data'!$B$6:$BE$49,'ADR Raw Data'!AO$1,FALSE)</f>
        <v>156.47033036119899</v>
      </c>
      <c r="U20" s="161">
        <f>VLOOKUP($A20,'ADR Raw Data'!$B$6:$BE$49,'ADR Raw Data'!AP$1,FALSE)</f>
        <v>157.124841134511</v>
      </c>
      <c r="V20" s="162">
        <f>VLOOKUP($A20,'ADR Raw Data'!$B$6:$BE$49,'ADR Raw Data'!AR$1,FALSE)</f>
        <v>137.29522821762799</v>
      </c>
      <c r="X20" s="159">
        <f>VLOOKUP($A20,'RevPAR Raw Data'!$B$6:$BE$49,'RevPAR Raw Data'!AG$1,FALSE)</f>
        <v>59.1266129729729</v>
      </c>
      <c r="Y20" s="160">
        <f>VLOOKUP($A20,'RevPAR Raw Data'!$B$6:$BE$49,'RevPAR Raw Data'!AH$1,FALSE)</f>
        <v>80.738038678678606</v>
      </c>
      <c r="Z20" s="160">
        <f>VLOOKUP($A20,'RevPAR Raw Data'!$B$6:$BE$49,'RevPAR Raw Data'!AI$1,FALSE)</f>
        <v>92.831446066065993</v>
      </c>
      <c r="AA20" s="160">
        <f>VLOOKUP($A20,'RevPAR Raw Data'!$B$6:$BE$49,'RevPAR Raw Data'!AJ$1,FALSE)</f>
        <v>99.633906246246198</v>
      </c>
      <c r="AB20" s="160">
        <f>VLOOKUP($A20,'RevPAR Raw Data'!$B$6:$BE$49,'RevPAR Raw Data'!AK$1,FALSE)</f>
        <v>97.418466415311798</v>
      </c>
      <c r="AC20" s="161">
        <f>VLOOKUP($A20,'RevPAR Raw Data'!$B$6:$BE$49,'RevPAR Raw Data'!AL$1,FALSE)</f>
        <v>85.950575691478306</v>
      </c>
      <c r="AD20" s="160">
        <f>VLOOKUP($A20,'RevPAR Raw Data'!$B$6:$BE$49,'RevPAR Raw Data'!AN$1,FALSE)</f>
        <v>124.498081698326</v>
      </c>
      <c r="AE20" s="160">
        <f>VLOOKUP($A20,'RevPAR Raw Data'!$B$6:$BE$49,'RevPAR Raw Data'!AO$1,FALSE)</f>
        <v>126.11171945918601</v>
      </c>
      <c r="AF20" s="161">
        <f>VLOOKUP($A20,'RevPAR Raw Data'!$B$6:$BE$49,'RevPAR Raw Data'!AP$1,FALSE)</f>
        <v>125.304900578756</v>
      </c>
      <c r="AG20" s="162">
        <f>VLOOKUP($A20,'RevPAR Raw Data'!$B$6:$BE$49,'RevPAR Raw Data'!AR$1,FALSE)</f>
        <v>97.197137854596207</v>
      </c>
    </row>
    <row r="21" spans="1:33" x14ac:dyDescent="0.2">
      <c r="A21" s="139" t="s">
        <v>14</v>
      </c>
      <c r="B21" s="127">
        <f>(VLOOKUP($A20,'Occupancy Raw Data'!$B$8:$BE$51,'Occupancy Raw Data'!AT$3,FALSE))/100</f>
        <v>-3.66626016010386E-3</v>
      </c>
      <c r="C21" s="128">
        <f>(VLOOKUP($A20,'Occupancy Raw Data'!$B$8:$BE$51,'Occupancy Raw Data'!AU$3,FALSE))/100</f>
        <v>-2.2251072623913602E-2</v>
      </c>
      <c r="D21" s="128">
        <f>(VLOOKUP($A20,'Occupancy Raw Data'!$B$8:$BE$51,'Occupancy Raw Data'!AV$3,FALSE))/100</f>
        <v>-2.1595853298982601E-2</v>
      </c>
      <c r="E21" s="128">
        <f>(VLOOKUP($A20,'Occupancy Raw Data'!$B$8:$BE$51,'Occupancy Raw Data'!AW$3,FALSE))/100</f>
        <v>-1.0601212698353499E-2</v>
      </c>
      <c r="F21" s="128">
        <f>(VLOOKUP($A20,'Occupancy Raw Data'!$B$8:$BE$51,'Occupancy Raw Data'!AX$3,FALSE))/100</f>
        <v>4.5756484875254496E-3</v>
      </c>
      <c r="G21" s="128">
        <f>(VLOOKUP($A20,'Occupancy Raw Data'!$B$8:$BE$51,'Occupancy Raw Data'!AY$3,FALSE))/100</f>
        <v>-1.1052967196983801E-2</v>
      </c>
      <c r="H21" s="129">
        <f>(VLOOKUP($A20,'Occupancy Raw Data'!$B$8:$BE$51,'Occupancy Raw Data'!BA$3,FALSE))/100</f>
        <v>1.04731378912744E-2</v>
      </c>
      <c r="I21" s="129">
        <f>(VLOOKUP($A20,'Occupancy Raw Data'!$B$8:$BE$51,'Occupancy Raw Data'!BB$3,FALSE))/100</f>
        <v>5.9147873080882298E-3</v>
      </c>
      <c r="J21" s="128">
        <f>(VLOOKUP($A20,'Occupancy Raw Data'!$B$8:$BE$51,'Occupancy Raw Data'!BC$3,FALSE))/100</f>
        <v>8.1645405202610492E-3</v>
      </c>
      <c r="K21" s="130">
        <f>(VLOOKUP($A20,'Occupancy Raw Data'!$B$8:$BE$51,'Occupancy Raw Data'!BE$3,FALSE))/100</f>
        <v>-4.9540463276231701E-3</v>
      </c>
      <c r="M21" s="127">
        <f>(VLOOKUP($A20,'ADR Raw Data'!$B$6:$BE$49,'ADR Raw Data'!AT$1,FALSE))/100</f>
        <v>-1.24842729191932E-2</v>
      </c>
      <c r="N21" s="128">
        <f>(VLOOKUP($A20,'ADR Raw Data'!$B$6:$BE$49,'ADR Raw Data'!AU$1,FALSE))/100</f>
        <v>1.0045827019149001E-3</v>
      </c>
      <c r="O21" s="128">
        <f>(VLOOKUP($A20,'ADR Raw Data'!$B$6:$BE$49,'ADR Raw Data'!AV$1,FALSE))/100</f>
        <v>8.4593084784558709E-3</v>
      </c>
      <c r="P21" s="128">
        <f>(VLOOKUP($A20,'ADR Raw Data'!$B$6:$BE$49,'ADR Raw Data'!AW$1,FALSE))/100</f>
        <v>2.6310815711840699E-2</v>
      </c>
      <c r="Q21" s="128">
        <f>(VLOOKUP($A20,'ADR Raw Data'!$B$6:$BE$49,'ADR Raw Data'!AX$1,FALSE))/100</f>
        <v>1.1778609038727701E-2</v>
      </c>
      <c r="R21" s="128">
        <f>(VLOOKUP($A20,'ADR Raw Data'!$B$6:$BE$49,'ADR Raw Data'!AY$1,FALSE))/100</f>
        <v>9.0547378992897904E-3</v>
      </c>
      <c r="S21" s="129">
        <f>(VLOOKUP($A20,'ADR Raw Data'!$B$6:$BE$49,'ADR Raw Data'!BA$1,FALSE))/100</f>
        <v>-2.4694102394359698E-3</v>
      </c>
      <c r="T21" s="129">
        <f>(VLOOKUP($A20,'ADR Raw Data'!$B$6:$BE$49,'ADR Raw Data'!BB$1,FALSE))/100</f>
        <v>-4.7652648745058505E-3</v>
      </c>
      <c r="U21" s="128">
        <f>(VLOOKUP($A20,'ADR Raw Data'!$B$6:$BE$49,'ADR Raw Data'!BC$1,FALSE))/100</f>
        <v>-3.6191637557813601E-3</v>
      </c>
      <c r="V21" s="130">
        <f>(VLOOKUP($A20,'ADR Raw Data'!$B$6:$BE$49,'ADR Raw Data'!BE$1,FALSE))/100</f>
        <v>5.29022567518991E-3</v>
      </c>
      <c r="X21" s="127">
        <f>(VLOOKUP($A20,'RevPAR Raw Data'!$B$6:$BE$49,'RevPAR Raw Data'!AT$1,FALSE))/100</f>
        <v>-1.6104762486865602E-2</v>
      </c>
      <c r="Y21" s="128">
        <f>(VLOOKUP($A20,'RevPAR Raw Data'!$B$6:$BE$49,'RevPAR Raw Data'!AU$1,FALSE))/100</f>
        <v>-2.1268842964655699E-2</v>
      </c>
      <c r="Z21" s="128">
        <f>(VLOOKUP($A20,'RevPAR Raw Data'!$B$6:$BE$49,'RevPAR Raw Data'!AV$1,FALSE))/100</f>
        <v>-1.3319230805438301E-2</v>
      </c>
      <c r="AA21" s="128">
        <f>(VLOOKUP($A20,'RevPAR Raw Data'!$B$6:$BE$49,'RevPAR Raw Data'!AW$1,FALSE))/100</f>
        <v>1.5430676459858701E-2</v>
      </c>
      <c r="AB21" s="128">
        <f>(VLOOKUP($A20,'RevPAR Raw Data'!$B$6:$BE$49,'RevPAR Raw Data'!AX$1,FALSE))/100</f>
        <v>1.6408152300886401E-2</v>
      </c>
      <c r="AC21" s="128">
        <f>(VLOOKUP($A20,'RevPAR Raw Data'!$B$6:$BE$49,'RevPAR Raw Data'!AY$1,FALSE))/100</f>
        <v>-2.09831101867217E-3</v>
      </c>
      <c r="AD21" s="129">
        <f>(VLOOKUP($A20,'RevPAR Raw Data'!$B$6:$BE$49,'RevPAR Raw Data'!BA$1,FALSE))/100</f>
        <v>7.9778651778907392E-3</v>
      </c>
      <c r="AE21" s="129">
        <f>(VLOOKUP($A20,'RevPAR Raw Data'!$B$6:$BE$49,'RevPAR Raw Data'!BB$1,FALSE))/100</f>
        <v>1.1213369053829699E-3</v>
      </c>
      <c r="AF21" s="128">
        <f>(VLOOKUP($A20,'RevPAR Raw Data'!$B$6:$BE$49,'RevPAR Raw Data'!BC$1,FALSE))/100</f>
        <v>4.5158279553461503E-3</v>
      </c>
      <c r="AG21" s="130">
        <f>(VLOOKUP($A20,'RevPAR Raw Data'!$B$6:$BE$49,'RevPAR Raw Data'!BE$1,FALSE))/100</f>
        <v>3.0997132448826501E-4</v>
      </c>
    </row>
    <row r="22" spans="1:33" x14ac:dyDescent="0.2">
      <c r="A22" s="177"/>
      <c r="B22" s="155"/>
      <c r="C22" s="156"/>
      <c r="D22" s="156"/>
      <c r="E22" s="156"/>
      <c r="F22" s="156"/>
      <c r="G22" s="157"/>
      <c r="H22" s="137"/>
      <c r="I22" s="137"/>
      <c r="J22" s="157"/>
      <c r="K22" s="158"/>
      <c r="M22" s="159"/>
      <c r="N22" s="160"/>
      <c r="O22" s="160"/>
      <c r="P22" s="160"/>
      <c r="Q22" s="160"/>
      <c r="R22" s="161"/>
      <c r="S22" s="160"/>
      <c r="T22" s="160"/>
      <c r="U22" s="161"/>
      <c r="V22" s="162"/>
      <c r="X22" s="159"/>
      <c r="Y22" s="160"/>
      <c r="Z22" s="160"/>
      <c r="AA22" s="160"/>
      <c r="AB22" s="160"/>
      <c r="AC22" s="161"/>
      <c r="AD22" s="160"/>
      <c r="AE22" s="160"/>
      <c r="AF22" s="161"/>
      <c r="AG22" s="162"/>
    </row>
    <row r="23" spans="1:33" x14ac:dyDescent="0.2">
      <c r="A23" s="154" t="s">
        <v>21</v>
      </c>
      <c r="B23" s="131">
        <f>(VLOOKUP($A23,'Occupancy Raw Data'!$B$8:$BE$51,'Occupancy Raw Data'!AG$3,FALSE))/100</f>
        <v>0.53252439751916303</v>
      </c>
      <c r="C23" s="137">
        <f>(VLOOKUP($A23,'Occupancy Raw Data'!$B$8:$BE$51,'Occupancy Raw Data'!AH$3,FALSE))/100</f>
        <v>0.61216105176663904</v>
      </c>
      <c r="D23" s="137">
        <f>(VLOOKUP($A23,'Occupancy Raw Data'!$B$8:$BE$51,'Occupancy Raw Data'!AI$3,FALSE))/100</f>
        <v>0.64976756227417498</v>
      </c>
      <c r="E23" s="137">
        <f>(VLOOKUP($A23,'Occupancy Raw Data'!$B$8:$BE$51,'Occupancy Raw Data'!AJ$3,FALSE))/100</f>
        <v>0.69169640143627309</v>
      </c>
      <c r="F23" s="137">
        <f>(VLOOKUP($A23,'Occupancy Raw Data'!$B$8:$BE$51,'Occupancy Raw Data'!AK$3,FALSE))/100</f>
        <v>0.68283682533985302</v>
      </c>
      <c r="G23" s="138">
        <f>(VLOOKUP($A23,'Occupancy Raw Data'!$B$8:$BE$51,'Occupancy Raw Data'!AL$3,FALSE))/100</f>
        <v>0.63383199856024397</v>
      </c>
      <c r="H23" s="137">
        <f>(VLOOKUP($A23,'Occupancy Raw Data'!$B$8:$BE$51,'Occupancy Raw Data'!AN$3,FALSE))/100</f>
        <v>0.73706761182646108</v>
      </c>
      <c r="I23" s="137">
        <f>(VLOOKUP($A23,'Occupancy Raw Data'!$B$8:$BE$51,'Occupancy Raw Data'!AO$3,FALSE))/100</f>
        <v>0.74427968953295309</v>
      </c>
      <c r="J23" s="138">
        <f>(VLOOKUP($A23,'Occupancy Raw Data'!$B$8:$BE$51,'Occupancy Raw Data'!AP$3,FALSE))/100</f>
        <v>0.74067365067970703</v>
      </c>
      <c r="K23" s="132">
        <f>(VLOOKUP($A23,'Occupancy Raw Data'!$B$8:$BE$51,'Occupancy Raw Data'!AR$3,FALSE))/100</f>
        <v>0.66441993988748094</v>
      </c>
      <c r="M23" s="159">
        <f>VLOOKUP($A23,'ADR Raw Data'!$B$6:$BE$49,'ADR Raw Data'!AG$1,FALSE)</f>
        <v>84.003375819065695</v>
      </c>
      <c r="N23" s="160">
        <f>VLOOKUP($A23,'ADR Raw Data'!$B$6:$BE$49,'ADR Raw Data'!AH$1,FALSE)</f>
        <v>87.689359933805207</v>
      </c>
      <c r="O23" s="160">
        <f>VLOOKUP($A23,'ADR Raw Data'!$B$6:$BE$49,'ADR Raw Data'!AI$1,FALSE)</f>
        <v>90.528949000450396</v>
      </c>
      <c r="P23" s="160">
        <f>VLOOKUP($A23,'ADR Raw Data'!$B$6:$BE$49,'ADR Raw Data'!AJ$1,FALSE)</f>
        <v>95.395990463946802</v>
      </c>
      <c r="Q23" s="160">
        <f>VLOOKUP($A23,'ADR Raw Data'!$B$6:$BE$49,'ADR Raw Data'!AK$1,FALSE)</f>
        <v>97.975099131063203</v>
      </c>
      <c r="R23" s="161">
        <f>VLOOKUP($A23,'ADR Raw Data'!$B$6:$BE$49,'ADR Raw Data'!AL$1,FALSE)</f>
        <v>91.555539217252104</v>
      </c>
      <c r="S23" s="160">
        <f>VLOOKUP($A23,'ADR Raw Data'!$B$6:$BE$49,'ADR Raw Data'!AN$1,FALSE)</f>
        <v>113.080500197826</v>
      </c>
      <c r="T23" s="160">
        <f>VLOOKUP($A23,'ADR Raw Data'!$B$6:$BE$49,'ADR Raw Data'!AO$1,FALSE)</f>
        <v>111.19509139954999</v>
      </c>
      <c r="U23" s="161">
        <f>VLOOKUP($A23,'ADR Raw Data'!$B$6:$BE$49,'ADR Raw Data'!AP$1,FALSE)</f>
        <v>112.133206154265</v>
      </c>
      <c r="V23" s="162">
        <f>VLOOKUP($A23,'ADR Raw Data'!$B$6:$BE$49,'ADR Raw Data'!AR$1,FALSE)</f>
        <v>98.122887135048401</v>
      </c>
      <c r="X23" s="159">
        <f>VLOOKUP($A23,'RevPAR Raw Data'!$B$6:$BE$49,'RevPAR Raw Data'!AG$1,FALSE)</f>
        <v>44.733847097623801</v>
      </c>
      <c r="Y23" s="160">
        <f>VLOOKUP($A23,'RevPAR Raw Data'!$B$6:$BE$49,'RevPAR Raw Data'!AH$1,FALSE)</f>
        <v>53.680010805821603</v>
      </c>
      <c r="Z23" s="160">
        <f>VLOOKUP($A23,'RevPAR Raw Data'!$B$6:$BE$49,'RevPAR Raw Data'!AI$1,FALSE)</f>
        <v>58.822774507265699</v>
      </c>
      <c r="AA23" s="160">
        <f>VLOOKUP($A23,'RevPAR Raw Data'!$B$6:$BE$49,'RevPAR Raw Data'!AJ$1,FALSE)</f>
        <v>65.985063315361103</v>
      </c>
      <c r="AB23" s="160">
        <f>VLOOKUP($A23,'RevPAR Raw Data'!$B$6:$BE$49,'RevPAR Raw Data'!AK$1,FALSE)</f>
        <v>66.901005653012604</v>
      </c>
      <c r="AC23" s="161">
        <f>VLOOKUP($A23,'RevPAR Raw Data'!$B$6:$BE$49,'RevPAR Raw Data'!AL$1,FALSE)</f>
        <v>58.030830401331698</v>
      </c>
      <c r="AD23" s="160">
        <f>VLOOKUP($A23,'RevPAR Raw Data'!$B$6:$BE$49,'RevPAR Raw Data'!AN$1,FALSE)</f>
        <v>83.347974224954001</v>
      </c>
      <c r="AE23" s="160">
        <f>VLOOKUP($A23,'RevPAR Raw Data'!$B$6:$BE$49,'RevPAR Raw Data'!AO$1,FALSE)</f>
        <v>82.760248104446106</v>
      </c>
      <c r="AF23" s="161">
        <f>VLOOKUP($A23,'RevPAR Raw Data'!$B$6:$BE$49,'RevPAR Raw Data'!AP$1,FALSE)</f>
        <v>83.054111164700004</v>
      </c>
      <c r="AG23" s="162">
        <f>VLOOKUP($A23,'RevPAR Raw Data'!$B$6:$BE$49,'RevPAR Raw Data'!AR$1,FALSE)</f>
        <v>65.194802771854995</v>
      </c>
    </row>
    <row r="24" spans="1:33" x14ac:dyDescent="0.2">
      <c r="A24" s="139" t="s">
        <v>14</v>
      </c>
      <c r="B24" s="127">
        <f>(VLOOKUP($A23,'Occupancy Raw Data'!$B$8:$BE$51,'Occupancy Raw Data'!AT$3,FALSE))/100</f>
        <v>2.67839193296588E-2</v>
      </c>
      <c r="C24" s="128">
        <f>(VLOOKUP($A23,'Occupancy Raw Data'!$B$8:$BE$51,'Occupancy Raw Data'!AU$3,FALSE))/100</f>
        <v>-3.6708605477617801E-3</v>
      </c>
      <c r="D24" s="128">
        <f>(VLOOKUP($A23,'Occupancy Raw Data'!$B$8:$BE$51,'Occupancy Raw Data'!AV$3,FALSE))/100</f>
        <v>-1.2321328149851301E-2</v>
      </c>
      <c r="E24" s="128">
        <f>(VLOOKUP($A23,'Occupancy Raw Data'!$B$8:$BE$51,'Occupancy Raw Data'!AW$3,FALSE))/100</f>
        <v>1.3348509968586698E-2</v>
      </c>
      <c r="F24" s="128">
        <f>(VLOOKUP($A23,'Occupancy Raw Data'!$B$8:$BE$51,'Occupancy Raw Data'!AX$3,FALSE))/100</f>
        <v>2.1171008272008903E-2</v>
      </c>
      <c r="G24" s="128">
        <f>(VLOOKUP($A23,'Occupancy Raw Data'!$B$8:$BE$51,'Occupancy Raw Data'!AY$3,FALSE))/100</f>
        <v>8.5764474547086605E-3</v>
      </c>
      <c r="H24" s="129">
        <f>(VLOOKUP($A23,'Occupancy Raw Data'!$B$8:$BE$51,'Occupancy Raw Data'!BA$3,FALSE))/100</f>
        <v>2.3183486459199897E-2</v>
      </c>
      <c r="I24" s="129">
        <f>(VLOOKUP($A23,'Occupancy Raw Data'!$B$8:$BE$51,'Occupancy Raw Data'!BB$3,FALSE))/100</f>
        <v>1.4275285158134501E-2</v>
      </c>
      <c r="J24" s="128">
        <f>(VLOOKUP($A23,'Occupancy Raw Data'!$B$8:$BE$51,'Occupancy Raw Data'!BC$3,FALSE))/100</f>
        <v>1.8688227208262999E-2</v>
      </c>
      <c r="K24" s="130">
        <f>(VLOOKUP($A23,'Occupancy Raw Data'!$B$8:$BE$51,'Occupancy Raw Data'!BE$3,FALSE))/100</f>
        <v>1.1865135323711201E-2</v>
      </c>
      <c r="M24" s="127">
        <f>(VLOOKUP($A23,'ADR Raw Data'!$B$6:$BE$49,'ADR Raw Data'!AT$1,FALSE))/100</f>
        <v>6.5879052874746706E-3</v>
      </c>
      <c r="N24" s="128">
        <f>(VLOOKUP($A23,'ADR Raw Data'!$B$6:$BE$49,'ADR Raw Data'!AU$1,FALSE))/100</f>
        <v>5.9724848655068998E-3</v>
      </c>
      <c r="O24" s="128">
        <f>(VLOOKUP($A23,'ADR Raw Data'!$B$6:$BE$49,'ADR Raw Data'!AV$1,FALSE))/100</f>
        <v>6.1611502220061398E-3</v>
      </c>
      <c r="P24" s="128">
        <f>(VLOOKUP($A23,'ADR Raw Data'!$B$6:$BE$49,'ADR Raw Data'!AW$1,FALSE))/100</f>
        <v>2.00185161409006E-2</v>
      </c>
      <c r="Q24" s="128">
        <f>(VLOOKUP($A23,'ADR Raw Data'!$B$6:$BE$49,'ADR Raw Data'!AX$1,FALSE))/100</f>
        <v>2.2659442309368498E-2</v>
      </c>
      <c r="R24" s="128">
        <f>(VLOOKUP($A23,'ADR Raw Data'!$B$6:$BE$49,'ADR Raw Data'!AY$1,FALSE))/100</f>
        <v>1.32123236310992E-2</v>
      </c>
      <c r="S24" s="129">
        <f>(VLOOKUP($A23,'ADR Raw Data'!$B$6:$BE$49,'ADR Raw Data'!BA$1,FALSE))/100</f>
        <v>1.2602557303413E-2</v>
      </c>
      <c r="T24" s="129">
        <f>(VLOOKUP($A23,'ADR Raw Data'!$B$6:$BE$49,'ADR Raw Data'!BB$1,FALSE))/100</f>
        <v>-1.7787950615232001E-3</v>
      </c>
      <c r="U24" s="128">
        <f>(VLOOKUP($A23,'ADR Raw Data'!$B$6:$BE$49,'ADR Raw Data'!BC$1,FALSE))/100</f>
        <v>5.3914105605085303E-3</v>
      </c>
      <c r="V24" s="130">
        <f>(VLOOKUP($A23,'ADR Raw Data'!$B$6:$BE$49,'ADR Raw Data'!BE$1,FALSE))/100</f>
        <v>1.09508008273566E-2</v>
      </c>
      <c r="X24" s="127">
        <f>(VLOOKUP($A23,'RevPAR Raw Data'!$B$6:$BE$49,'RevPAR Raw Data'!AT$1,FALSE))/100</f>
        <v>3.3548274540904602E-2</v>
      </c>
      <c r="Y24" s="128">
        <f>(VLOOKUP($A23,'RevPAR Raw Data'!$B$6:$BE$49,'RevPAR Raw Data'!AU$1,FALSE))/100</f>
        <v>2.27970015868022E-3</v>
      </c>
      <c r="Z24" s="128">
        <f>(VLOOKUP($A23,'RevPAR Raw Data'!$B$6:$BE$49,'RevPAR Raw Data'!AV$1,FALSE))/100</f>
        <v>-6.2360914815111105E-3</v>
      </c>
      <c r="AA24" s="128">
        <f>(VLOOKUP($A23,'RevPAR Raw Data'!$B$6:$BE$49,'RevPAR Raw Data'!AW$1,FALSE))/100</f>
        <v>3.3634243471750501E-2</v>
      </c>
      <c r="AB24" s="128">
        <f>(VLOOKUP($A23,'RevPAR Raw Data'!$B$6:$BE$49,'RevPAR Raw Data'!AX$1,FALSE))/100</f>
        <v>4.4310173821948205E-2</v>
      </c>
      <c r="AC24" s="128">
        <f>(VLOOKUP($A23,'RevPAR Raw Data'!$B$6:$BE$49,'RevPAR Raw Data'!AY$1,FALSE))/100</f>
        <v>2.1902085885184597E-2</v>
      </c>
      <c r="AD24" s="129">
        <f>(VLOOKUP($A23,'RevPAR Raw Data'!$B$6:$BE$49,'RevPAR Raw Data'!BA$1,FALSE))/100</f>
        <v>3.60782149792079E-2</v>
      </c>
      <c r="AE24" s="129">
        <f>(VLOOKUP($A23,'RevPAR Raw Data'!$B$6:$BE$49,'RevPAR Raw Data'!BB$1,FALSE))/100</f>
        <v>1.2471097289870201E-2</v>
      </c>
      <c r="AF24" s="128">
        <f>(VLOOKUP($A23,'RevPAR Raw Data'!$B$6:$BE$49,'RevPAR Raw Data'!BC$1,FALSE))/100</f>
        <v>2.4180393674299298E-2</v>
      </c>
      <c r="AG24" s="130">
        <f>(VLOOKUP($A23,'RevPAR Raw Data'!$B$6:$BE$49,'RevPAR Raw Data'!BE$1,FALSE))/100</f>
        <v>2.2945868884787401E-2</v>
      </c>
    </row>
    <row r="25" spans="1:33" x14ac:dyDescent="0.2">
      <c r="A25" s="177"/>
      <c r="B25" s="155"/>
      <c r="C25" s="156"/>
      <c r="D25" s="156"/>
      <c r="E25" s="156"/>
      <c r="F25" s="156"/>
      <c r="G25" s="157"/>
      <c r="H25" s="137"/>
      <c r="I25" s="137"/>
      <c r="J25" s="157"/>
      <c r="K25" s="158"/>
      <c r="M25" s="159"/>
      <c r="N25" s="160"/>
      <c r="O25" s="160"/>
      <c r="P25" s="160"/>
      <c r="Q25" s="160"/>
      <c r="R25" s="161"/>
      <c r="S25" s="160"/>
      <c r="T25" s="160"/>
      <c r="U25" s="161"/>
      <c r="V25" s="162"/>
      <c r="X25" s="159"/>
      <c r="Y25" s="160"/>
      <c r="Z25" s="160"/>
      <c r="AA25" s="160"/>
      <c r="AB25" s="160"/>
      <c r="AC25" s="161"/>
      <c r="AD25" s="160"/>
      <c r="AE25" s="160"/>
      <c r="AF25" s="161"/>
      <c r="AG25" s="162"/>
    </row>
    <row r="26" spans="1:33" x14ac:dyDescent="0.2">
      <c r="A26" s="154" t="s">
        <v>22</v>
      </c>
      <c r="B26" s="131">
        <f>(VLOOKUP($A26,'Occupancy Raw Data'!$B$8:$BE$51,'Occupancy Raw Data'!AG$3,FALSE))/100</f>
        <v>0.494949200046712</v>
      </c>
      <c r="C26" s="137">
        <f>(VLOOKUP($A26,'Occupancy Raw Data'!$B$8:$BE$51,'Occupancy Raw Data'!AH$3,FALSE))/100</f>
        <v>0.52429055237650302</v>
      </c>
      <c r="D26" s="137">
        <f>(VLOOKUP($A26,'Occupancy Raw Data'!$B$8:$BE$51,'Occupancy Raw Data'!AI$3,FALSE))/100</f>
        <v>0.54212162793413499</v>
      </c>
      <c r="E26" s="137">
        <f>(VLOOKUP($A26,'Occupancy Raw Data'!$B$8:$BE$51,'Occupancy Raw Data'!AJ$3,FALSE))/100</f>
        <v>0.57566241126464301</v>
      </c>
      <c r="F26" s="137">
        <f>(VLOOKUP($A26,'Occupancy Raw Data'!$B$8:$BE$51,'Occupancy Raw Data'!AK$3,FALSE))/100</f>
        <v>0.590032107413893</v>
      </c>
      <c r="G26" s="138">
        <f>(VLOOKUP($A26,'Occupancy Raw Data'!$B$8:$BE$51,'Occupancy Raw Data'!AL$3,FALSE))/100</f>
        <v>0.54540955461993401</v>
      </c>
      <c r="H26" s="137">
        <f>(VLOOKUP($A26,'Occupancy Raw Data'!$B$8:$BE$51,'Occupancy Raw Data'!AN$3,FALSE))/100</f>
        <v>0.66359457092819596</v>
      </c>
      <c r="I26" s="137">
        <f>(VLOOKUP($A26,'Occupancy Raw Data'!$B$8:$BE$51,'Occupancy Raw Data'!AO$3,FALSE))/100</f>
        <v>0.67208114419147602</v>
      </c>
      <c r="J26" s="138">
        <f>(VLOOKUP($A26,'Occupancy Raw Data'!$B$8:$BE$51,'Occupancy Raw Data'!AP$3,FALSE))/100</f>
        <v>0.66783785755983605</v>
      </c>
      <c r="K26" s="132">
        <f>(VLOOKUP($A26,'Occupancy Raw Data'!$B$8:$BE$51,'Occupancy Raw Data'!AR$3,FALSE))/100</f>
        <v>0.58039680189517295</v>
      </c>
      <c r="M26" s="159">
        <f>VLOOKUP($A26,'ADR Raw Data'!$B$6:$BE$49,'ADR Raw Data'!AG$1,FALSE)</f>
        <v>63.372735200259498</v>
      </c>
      <c r="N26" s="160">
        <f>VLOOKUP($A26,'ADR Raw Data'!$B$6:$BE$49,'ADR Raw Data'!AH$1,FALSE)</f>
        <v>63.295622594386899</v>
      </c>
      <c r="O26" s="160">
        <f>VLOOKUP($A26,'ADR Raw Data'!$B$6:$BE$49,'ADR Raw Data'!AI$1,FALSE)</f>
        <v>64.3337794924267</v>
      </c>
      <c r="P26" s="160">
        <f>VLOOKUP($A26,'ADR Raw Data'!$B$6:$BE$49,'ADR Raw Data'!AJ$1,FALSE)</f>
        <v>67.814409867803406</v>
      </c>
      <c r="Q26" s="160">
        <f>VLOOKUP($A26,'ADR Raw Data'!$B$6:$BE$49,'ADR Raw Data'!AK$1,FALSE)</f>
        <v>69.374752699794698</v>
      </c>
      <c r="R26" s="161">
        <f>VLOOKUP($A26,'ADR Raw Data'!$B$6:$BE$49,'ADR Raw Data'!AL$1,FALSE)</f>
        <v>65.785095039868906</v>
      </c>
      <c r="S26" s="160">
        <f>VLOOKUP($A26,'ADR Raw Data'!$B$6:$BE$49,'ADR Raw Data'!AN$1,FALSE)</f>
        <v>80.744539050352401</v>
      </c>
      <c r="T26" s="160">
        <f>VLOOKUP($A26,'ADR Raw Data'!$B$6:$BE$49,'ADR Raw Data'!AO$1,FALSE)</f>
        <v>81.500018743349699</v>
      </c>
      <c r="U26" s="161">
        <f>VLOOKUP($A26,'ADR Raw Data'!$B$6:$BE$49,'ADR Raw Data'!AP$1,FALSE)</f>
        <v>81.1246789681</v>
      </c>
      <c r="V26" s="162">
        <f>VLOOKUP($A26,'ADR Raw Data'!$B$6:$BE$49,'ADR Raw Data'!AR$1,FALSE)</f>
        <v>70.829239876401203</v>
      </c>
      <c r="X26" s="159">
        <f>VLOOKUP($A26,'RevPAR Raw Data'!$B$6:$BE$49,'RevPAR Raw Data'!AG$1,FALSE)</f>
        <v>31.366284592140602</v>
      </c>
      <c r="Y26" s="160">
        <f>VLOOKUP($A26,'RevPAR Raw Data'!$B$6:$BE$49,'RevPAR Raw Data'!AH$1,FALSE)</f>
        <v>33.185296933025803</v>
      </c>
      <c r="Z26" s="160">
        <f>VLOOKUP($A26,'RevPAR Raw Data'!$B$6:$BE$49,'RevPAR Raw Data'!AI$1,FALSE)</f>
        <v>34.876733269589998</v>
      </c>
      <c r="AA26" s="160">
        <f>VLOOKUP($A26,'RevPAR Raw Data'!$B$6:$BE$49,'RevPAR Raw Data'!AJ$1,FALSE)</f>
        <v>39.038206702988496</v>
      </c>
      <c r="AB26" s="160">
        <f>VLOOKUP($A26,'RevPAR Raw Data'!$B$6:$BE$49,'RevPAR Raw Data'!AK$1,FALSE)</f>
        <v>40.933331536777501</v>
      </c>
      <c r="AC26" s="161">
        <f>VLOOKUP($A26,'RevPAR Raw Data'!$B$6:$BE$49,'RevPAR Raw Data'!AL$1,FALSE)</f>
        <v>35.879819386325003</v>
      </c>
      <c r="AD26" s="160">
        <f>VLOOKUP($A26,'RevPAR Raw Data'!$B$6:$BE$49,'RevPAR Raw Data'!AN$1,FALSE)</f>
        <v>53.581637745913604</v>
      </c>
      <c r="AE26" s="160">
        <f>VLOOKUP($A26,'RevPAR Raw Data'!$B$6:$BE$49,'RevPAR Raw Data'!AO$1,FALSE)</f>
        <v>54.774625848657301</v>
      </c>
      <c r="AF26" s="161">
        <f>VLOOKUP($A26,'RevPAR Raw Data'!$B$6:$BE$49,'RevPAR Raw Data'!AP$1,FALSE)</f>
        <v>54.178131797285403</v>
      </c>
      <c r="AG26" s="162">
        <f>VLOOKUP($A26,'RevPAR Raw Data'!$B$6:$BE$49,'RevPAR Raw Data'!AR$1,FALSE)</f>
        <v>41.109064304929298</v>
      </c>
    </row>
    <row r="27" spans="1:33" x14ac:dyDescent="0.2">
      <c r="A27" s="139" t="s">
        <v>14</v>
      </c>
      <c r="B27" s="127">
        <f>(VLOOKUP($A26,'Occupancy Raw Data'!$B$8:$BE$51,'Occupancy Raw Data'!AT$3,FALSE))/100</f>
        <v>5.6673301859389902E-2</v>
      </c>
      <c r="C27" s="128">
        <f>(VLOOKUP($A26,'Occupancy Raw Data'!$B$8:$BE$51,'Occupancy Raw Data'!AU$3,FALSE))/100</f>
        <v>3.8460742839837796E-2</v>
      </c>
      <c r="D27" s="128">
        <f>(VLOOKUP($A26,'Occupancy Raw Data'!$B$8:$BE$51,'Occupancy Raw Data'!AV$3,FALSE))/100</f>
        <v>3.6967352211278601E-2</v>
      </c>
      <c r="E27" s="128">
        <f>(VLOOKUP($A26,'Occupancy Raw Data'!$B$8:$BE$51,'Occupancy Raw Data'!AW$3,FALSE))/100</f>
        <v>5.3821752791359596E-2</v>
      </c>
      <c r="F27" s="128">
        <f>(VLOOKUP($A26,'Occupancy Raw Data'!$B$8:$BE$51,'Occupancy Raw Data'!AX$3,FALSE))/100</f>
        <v>5.4936081895759603E-2</v>
      </c>
      <c r="G27" s="128">
        <f>(VLOOKUP($A26,'Occupancy Raw Data'!$B$8:$BE$51,'Occupancy Raw Data'!AY$3,FALSE))/100</f>
        <v>4.8215625783710997E-2</v>
      </c>
      <c r="H27" s="129">
        <f>(VLOOKUP($A26,'Occupancy Raw Data'!$B$8:$BE$51,'Occupancy Raw Data'!BA$3,FALSE))/100</f>
        <v>4.2760082788564996E-2</v>
      </c>
      <c r="I27" s="129">
        <f>(VLOOKUP($A26,'Occupancy Raw Data'!$B$8:$BE$51,'Occupancy Raw Data'!BB$3,FALSE))/100</f>
        <v>2.8045217972319899E-2</v>
      </c>
      <c r="J27" s="128">
        <f>(VLOOKUP($A26,'Occupancy Raw Data'!$B$8:$BE$51,'Occupancy Raw Data'!BC$3,FALSE))/100</f>
        <v>3.5303626506408697E-2</v>
      </c>
      <c r="K27" s="130">
        <f>(VLOOKUP($A26,'Occupancy Raw Data'!$B$8:$BE$51,'Occupancy Raw Data'!BE$3,FALSE))/100</f>
        <v>4.3961993742641099E-2</v>
      </c>
      <c r="M27" s="127">
        <f>(VLOOKUP($A26,'ADR Raw Data'!$B$6:$BE$49,'ADR Raw Data'!AT$1,FALSE))/100</f>
        <v>-2.0411268326350301E-2</v>
      </c>
      <c r="N27" s="128">
        <f>(VLOOKUP($A26,'ADR Raw Data'!$B$6:$BE$49,'ADR Raw Data'!AU$1,FALSE))/100</f>
        <v>-2.94385894692498E-2</v>
      </c>
      <c r="O27" s="128">
        <f>(VLOOKUP($A26,'ADR Raw Data'!$B$6:$BE$49,'ADR Raw Data'!AV$1,FALSE))/100</f>
        <v>-2.3470289626949602E-2</v>
      </c>
      <c r="P27" s="128">
        <f>(VLOOKUP($A26,'ADR Raw Data'!$B$6:$BE$49,'ADR Raw Data'!AW$1,FALSE))/100</f>
        <v>-3.3529748687481501E-4</v>
      </c>
      <c r="Q27" s="128">
        <f>(VLOOKUP($A26,'ADR Raw Data'!$B$6:$BE$49,'ADR Raw Data'!AX$1,FALSE))/100</f>
        <v>-2.5799564416073801E-2</v>
      </c>
      <c r="R27" s="128">
        <f>(VLOOKUP($A26,'ADR Raw Data'!$B$6:$BE$49,'ADR Raw Data'!AY$1,FALSE))/100</f>
        <v>-1.9510339987355102E-2</v>
      </c>
      <c r="S27" s="129">
        <f>(VLOOKUP($A26,'ADR Raw Data'!$B$6:$BE$49,'ADR Raw Data'!BA$1,FALSE))/100</f>
        <v>-3.5186800073553202E-2</v>
      </c>
      <c r="T27" s="129">
        <f>(VLOOKUP($A26,'ADR Raw Data'!$B$6:$BE$49,'ADR Raw Data'!BB$1,FALSE))/100</f>
        <v>-2.6978598987758201E-2</v>
      </c>
      <c r="U27" s="128">
        <f>(VLOOKUP($A26,'ADR Raw Data'!$B$6:$BE$49,'ADR Raw Data'!BC$1,FALSE))/100</f>
        <v>-3.1057792774084901E-2</v>
      </c>
      <c r="V27" s="130">
        <f>(VLOOKUP($A26,'ADR Raw Data'!$B$6:$BE$49,'ADR Raw Data'!BE$1,FALSE))/100</f>
        <v>-2.44758705756872E-2</v>
      </c>
      <c r="X27" s="127">
        <f>(VLOOKUP($A26,'RevPAR Raw Data'!$B$6:$BE$49,'RevPAR Raw Data'!AT$1,FALSE))/100</f>
        <v>3.5105259561847298E-2</v>
      </c>
      <c r="Y27" s="128">
        <f>(VLOOKUP($A26,'RevPAR Raw Data'!$B$6:$BE$49,'RevPAR Raw Data'!AU$1,FALSE))/100</f>
        <v>7.8899233514435792E-3</v>
      </c>
      <c r="Z27" s="128">
        <f>(VLOOKUP($A26,'RevPAR Raw Data'!$B$6:$BE$49,'RevPAR Raw Data'!AV$1,FALSE))/100</f>
        <v>1.26294281211887E-2</v>
      </c>
      <c r="AA27" s="128">
        <f>(VLOOKUP($A26,'RevPAR Raw Data'!$B$6:$BE$49,'RevPAR Raw Data'!AW$1,FALSE))/100</f>
        <v>5.3468409006034598E-2</v>
      </c>
      <c r="AB27" s="128">
        <f>(VLOOKUP($A26,'RevPAR Raw Data'!$B$6:$BE$49,'RevPAR Raw Data'!AX$1,FALSE))/100</f>
        <v>2.7719190496049401E-2</v>
      </c>
      <c r="AC27" s="128">
        <f>(VLOOKUP($A26,'RevPAR Raw Data'!$B$6:$BE$49,'RevPAR Raw Data'!AY$1,FALSE))/100</f>
        <v>2.7764582544612601E-2</v>
      </c>
      <c r="AD27" s="129">
        <f>(VLOOKUP($A26,'RevPAR Raw Data'!$B$6:$BE$49,'RevPAR Raw Data'!BA$1,FALSE))/100</f>
        <v>6.0686922308019701E-3</v>
      </c>
      <c r="AE27" s="129">
        <f>(VLOOKUP($A26,'RevPAR Raw Data'!$B$6:$BE$49,'RevPAR Raw Data'!BB$1,FALSE))/100</f>
        <v>3.0999829536220298E-4</v>
      </c>
      <c r="AF27" s="128">
        <f>(VLOOKUP($A26,'RevPAR Raw Data'!$B$6:$BE$49,'RevPAR Raw Data'!BC$1,FALSE))/100</f>
        <v>3.1493810161140399E-3</v>
      </c>
      <c r="AG27" s="130">
        <f>(VLOOKUP($A26,'RevPAR Raw Data'!$B$6:$BE$49,'RevPAR Raw Data'!BE$1,FALSE))/100</f>
        <v>1.8410115097859801E-2</v>
      </c>
    </row>
    <row r="28" spans="1:33" x14ac:dyDescent="0.2">
      <c r="A28" s="192" t="s">
        <v>23</v>
      </c>
      <c r="B28" s="168"/>
      <c r="C28" s="169"/>
      <c r="D28" s="169"/>
      <c r="E28" s="169"/>
      <c r="F28" s="169"/>
      <c r="G28" s="170"/>
      <c r="H28" s="169"/>
      <c r="I28" s="169"/>
      <c r="J28" s="170"/>
      <c r="K28" s="171"/>
      <c r="M28" s="168"/>
      <c r="N28" s="169"/>
      <c r="O28" s="169"/>
      <c r="P28" s="169"/>
      <c r="Q28" s="169"/>
      <c r="R28" s="170"/>
      <c r="S28" s="169"/>
      <c r="T28" s="169"/>
      <c r="U28" s="170"/>
      <c r="V28" s="171"/>
      <c r="X28" s="168"/>
      <c r="Y28" s="169"/>
      <c r="Z28" s="169"/>
      <c r="AA28" s="169"/>
      <c r="AB28" s="169"/>
      <c r="AC28" s="170"/>
      <c r="AD28" s="169"/>
      <c r="AE28" s="169"/>
      <c r="AF28" s="170"/>
      <c r="AG28" s="171"/>
    </row>
    <row r="29" spans="1:33" x14ac:dyDescent="0.2">
      <c r="A29" s="154" t="s">
        <v>24</v>
      </c>
      <c r="B29" s="155">
        <f>(VLOOKUP($A29,'Occupancy Raw Data'!$B$8:$BE$45,'Occupancy Raw Data'!AG$3,FALSE))/100</f>
        <v>0.50328717621693797</v>
      </c>
      <c r="C29" s="156">
        <f>(VLOOKUP($A29,'Occupancy Raw Data'!$B$8:$BE$45,'Occupancy Raw Data'!AH$3,FALSE))/100</f>
        <v>0.64245695545230896</v>
      </c>
      <c r="D29" s="156">
        <f>(VLOOKUP($A29,'Occupancy Raw Data'!$B$8:$BE$45,'Occupancy Raw Data'!AI$3,FALSE))/100</f>
        <v>0.701519844523397</v>
      </c>
      <c r="E29" s="156">
        <f>(VLOOKUP($A29,'Occupancy Raw Data'!$B$8:$BE$45,'Occupancy Raw Data'!AJ$3,FALSE))/100</f>
        <v>0.70502717803892911</v>
      </c>
      <c r="F29" s="156">
        <f>(VLOOKUP($A29,'Occupancy Raw Data'!$B$8:$BE$45,'Occupancy Raw Data'!AK$3,FALSE))/100</f>
        <v>0.6780538459206249</v>
      </c>
      <c r="G29" s="157">
        <f>(VLOOKUP($A29,'Occupancy Raw Data'!$B$8:$BE$45,'Occupancy Raw Data'!AL$3,FALSE))/100</f>
        <v>0.64607909803469099</v>
      </c>
      <c r="H29" s="137">
        <f>(VLOOKUP($A29,'Occupancy Raw Data'!$B$8:$BE$45,'Occupancy Raw Data'!AN$3,FALSE))/100</f>
        <v>0.76941151502289007</v>
      </c>
      <c r="I29" s="137">
        <f>(VLOOKUP($A29,'Occupancy Raw Data'!$B$8:$BE$45,'Occupancy Raw Data'!AO$3,FALSE))/100</f>
        <v>0.79202922717763602</v>
      </c>
      <c r="J29" s="157">
        <f>(VLOOKUP($A29,'Occupancy Raw Data'!$B$8:$BE$45,'Occupancy Raw Data'!AP$3,FALSE))/100</f>
        <v>0.78072037110026304</v>
      </c>
      <c r="K29" s="158">
        <f>(VLOOKUP($A29,'Occupancy Raw Data'!$B$8:$BE$45,'Occupancy Raw Data'!AR$3,FALSE))/100</f>
        <v>0.684582720994654</v>
      </c>
      <c r="M29" s="159">
        <f>VLOOKUP($A29,'ADR Raw Data'!$B$6:$BE$43,'ADR Raw Data'!AG$1,FALSE)</f>
        <v>115.71664967192</v>
      </c>
      <c r="N29" s="160">
        <f>VLOOKUP($A29,'ADR Raw Data'!$B$6:$BE$43,'ADR Raw Data'!AH$1,FALSE)</f>
        <v>117.818857929502</v>
      </c>
      <c r="O29" s="160">
        <f>VLOOKUP($A29,'ADR Raw Data'!$B$6:$BE$43,'ADR Raw Data'!AI$1,FALSE)</f>
        <v>122.77306232211799</v>
      </c>
      <c r="P29" s="160">
        <f>VLOOKUP($A29,'ADR Raw Data'!$B$6:$BE$43,'ADR Raw Data'!AJ$1,FALSE)</f>
        <v>124.335911445153</v>
      </c>
      <c r="Q29" s="160">
        <f>VLOOKUP($A29,'ADR Raw Data'!$B$6:$BE$43,'ADR Raw Data'!AK$1,FALSE)</f>
        <v>133.329712375778</v>
      </c>
      <c r="R29" s="161">
        <f>VLOOKUP($A29,'ADR Raw Data'!$B$6:$BE$43,'ADR Raw Data'!AL$1,FALSE)</f>
        <v>123.248663800495</v>
      </c>
      <c r="S29" s="160">
        <f>VLOOKUP($A29,'ADR Raw Data'!$B$6:$BE$43,'ADR Raw Data'!AN$1,FALSE)</f>
        <v>167.62217525366901</v>
      </c>
      <c r="T29" s="160">
        <f>VLOOKUP($A29,'ADR Raw Data'!$B$6:$BE$43,'ADR Raw Data'!AO$1,FALSE)</f>
        <v>166.115663674469</v>
      </c>
      <c r="U29" s="161">
        <f>VLOOKUP($A29,'ADR Raw Data'!$B$6:$BE$43,'ADR Raw Data'!AP$1,FALSE)</f>
        <v>166.85800843672899</v>
      </c>
      <c r="V29" s="162">
        <f>VLOOKUP($A29,'ADR Raw Data'!$B$6:$BE$43,'ADR Raw Data'!AR$1,FALSE)</f>
        <v>137.47105188084001</v>
      </c>
      <c r="X29" s="159">
        <f>VLOOKUP($A29,'RevPAR Raw Data'!$B$6:$BE$43,'RevPAR Raw Data'!AG$1,FALSE)</f>
        <v>58.238705854665803</v>
      </c>
      <c r="Y29" s="160">
        <f>VLOOKUP($A29,'RevPAR Raw Data'!$B$6:$BE$43,'RevPAR Raw Data'!AH$1,FALSE)</f>
        <v>75.693544760256202</v>
      </c>
      <c r="Z29" s="160">
        <f>VLOOKUP($A29,'RevPAR Raw Data'!$B$6:$BE$43,'RevPAR Raw Data'!AI$1,FALSE)</f>
        <v>86.127739591873905</v>
      </c>
      <c r="AA29" s="160">
        <f>VLOOKUP($A29,'RevPAR Raw Data'!$B$6:$BE$43,'RevPAR Raw Data'!AJ$1,FALSE)</f>
        <v>87.660196775075093</v>
      </c>
      <c r="AB29" s="160">
        <f>VLOOKUP($A29,'RevPAR Raw Data'!$B$6:$BE$43,'RevPAR Raw Data'!AK$1,FALSE)</f>
        <v>90.404724251887302</v>
      </c>
      <c r="AC29" s="161">
        <f>VLOOKUP($A29,'RevPAR Raw Data'!$B$6:$BE$43,'RevPAR Raw Data'!AL$1,FALSE)</f>
        <v>79.628385542205194</v>
      </c>
      <c r="AD29" s="160">
        <f>VLOOKUP($A29,'RevPAR Raw Data'!$B$6:$BE$43,'RevPAR Raw Data'!AN$1,FALSE)</f>
        <v>128.970431813358</v>
      </c>
      <c r="AE29" s="160">
        <f>VLOOKUP($A29,'RevPAR Raw Data'!$B$6:$BE$43,'RevPAR Raw Data'!AO$1,FALSE)</f>
        <v>131.56846072219</v>
      </c>
      <c r="AF29" s="161">
        <f>VLOOKUP($A29,'RevPAR Raw Data'!$B$6:$BE$43,'RevPAR Raw Data'!AP$1,FALSE)</f>
        <v>130.26944626777399</v>
      </c>
      <c r="AG29" s="162">
        <f>VLOOKUP($A29,'RevPAR Raw Data'!$B$6:$BE$43,'RevPAR Raw Data'!AR$1,FALSE)</f>
        <v>94.110306754583306</v>
      </c>
    </row>
    <row r="30" spans="1:33" x14ac:dyDescent="0.2">
      <c r="A30" s="139" t="s">
        <v>14</v>
      </c>
      <c r="B30" s="127">
        <f>(VLOOKUP($A29,'Occupancy Raw Data'!$B$8:$BE$51,'Occupancy Raw Data'!AT$3,FALSE))/100</f>
        <v>4.4853155314479302E-2</v>
      </c>
      <c r="C30" s="128">
        <f>(VLOOKUP($A29,'Occupancy Raw Data'!$B$8:$BE$51,'Occupancy Raw Data'!AU$3,FALSE))/100</f>
        <v>4.8159533240527602E-2</v>
      </c>
      <c r="D30" s="128">
        <f>(VLOOKUP($A29,'Occupancy Raw Data'!$B$8:$BE$51,'Occupancy Raw Data'!AV$3,FALSE))/100</f>
        <v>4.4676103820325698E-2</v>
      </c>
      <c r="E30" s="128">
        <f>(VLOOKUP($A29,'Occupancy Raw Data'!$B$8:$BE$51,'Occupancy Raw Data'!AW$3,FALSE))/100</f>
        <v>3.7456575766420398E-2</v>
      </c>
      <c r="F30" s="128">
        <f>(VLOOKUP($A29,'Occupancy Raw Data'!$B$8:$BE$51,'Occupancy Raw Data'!AX$3,FALSE))/100</f>
        <v>4.7094497249285903E-2</v>
      </c>
      <c r="G30" s="128">
        <f>(VLOOKUP($A29,'Occupancy Raw Data'!$B$8:$BE$51,'Occupancy Raw Data'!AY$3,FALSE))/100</f>
        <v>4.4352085905484603E-2</v>
      </c>
      <c r="H30" s="129">
        <f>(VLOOKUP($A29,'Occupancy Raw Data'!$B$8:$BE$51,'Occupancy Raw Data'!BA$3,FALSE))/100</f>
        <v>3.3060556274885501E-2</v>
      </c>
      <c r="I30" s="129">
        <f>(VLOOKUP($A29,'Occupancy Raw Data'!$B$8:$BE$51,'Occupancy Raw Data'!BB$3,FALSE))/100</f>
        <v>1.45669680505959E-2</v>
      </c>
      <c r="J30" s="128">
        <f>(VLOOKUP($A29,'Occupancy Raw Data'!$B$8:$BE$51,'Occupancy Raw Data'!BC$3,FALSE))/100</f>
        <v>2.3596334946977202E-2</v>
      </c>
      <c r="K30" s="130">
        <f>(VLOOKUP($A29,'Occupancy Raw Data'!$B$8:$BE$51,'Occupancy Raw Data'!BE$3,FALSE))/100</f>
        <v>3.75692690695223E-2</v>
      </c>
      <c r="M30" s="127">
        <f>(VLOOKUP($A29,'ADR Raw Data'!$B$6:$BE$49,'ADR Raw Data'!AT$1,FALSE))/100</f>
        <v>1.07058509765369E-4</v>
      </c>
      <c r="N30" s="128">
        <f>(VLOOKUP($A29,'ADR Raw Data'!$B$6:$BE$49,'ADR Raw Data'!AU$1,FALSE))/100</f>
        <v>2.5284464173385601E-2</v>
      </c>
      <c r="O30" s="128">
        <f>(VLOOKUP($A29,'ADR Raw Data'!$B$6:$BE$49,'ADR Raw Data'!AV$1,FALSE))/100</f>
        <v>2.8937333373563599E-2</v>
      </c>
      <c r="P30" s="128">
        <f>(VLOOKUP($A29,'ADR Raw Data'!$B$6:$BE$49,'ADR Raw Data'!AW$1,FALSE))/100</f>
        <v>1.4119715742800999E-2</v>
      </c>
      <c r="Q30" s="128">
        <f>(VLOOKUP($A29,'ADR Raw Data'!$B$6:$BE$49,'ADR Raw Data'!AX$1,FALSE))/100</f>
        <v>2.0592909179612602E-2</v>
      </c>
      <c r="R30" s="128">
        <f>(VLOOKUP($A29,'ADR Raw Data'!$B$6:$BE$49,'ADR Raw Data'!AY$1,FALSE))/100</f>
        <v>1.8807716105381601E-2</v>
      </c>
      <c r="S30" s="129">
        <f>(VLOOKUP($A29,'ADR Raw Data'!$B$6:$BE$49,'ADR Raw Data'!BA$1,FALSE))/100</f>
        <v>-5.3922134705021597E-3</v>
      </c>
      <c r="T30" s="129">
        <f>(VLOOKUP($A29,'ADR Raw Data'!$B$6:$BE$49,'ADR Raw Data'!BB$1,FALSE))/100</f>
        <v>-1.0550491258449901E-2</v>
      </c>
      <c r="U30" s="128">
        <f>(VLOOKUP($A29,'ADR Raw Data'!$B$6:$BE$49,'ADR Raw Data'!BC$1,FALSE))/100</f>
        <v>-7.9866302536702113E-3</v>
      </c>
      <c r="V30" s="130">
        <f>(VLOOKUP($A29,'ADR Raw Data'!$B$6:$BE$49,'ADR Raw Data'!BE$1,FALSE))/100</f>
        <v>6.6170770430011606E-3</v>
      </c>
      <c r="X30" s="127">
        <f>(VLOOKUP($A29,'RevPAR Raw Data'!$B$6:$BE$49,'RevPAR Raw Data'!AT$1,FALSE))/100</f>
        <v>4.4965015736210895E-2</v>
      </c>
      <c r="Y30" s="128">
        <f>(VLOOKUP($A29,'RevPAR Raw Data'!$B$6:$BE$49,'RevPAR Raw Data'!AU$1,FALSE))/100</f>
        <v>7.46616854067403E-2</v>
      </c>
      <c r="Z30" s="128">
        <f>(VLOOKUP($A29,'RevPAR Raw Data'!$B$6:$BE$49,'RevPAR Raw Data'!AV$1,FALSE))/100</f>
        <v>7.4906244503970001E-2</v>
      </c>
      <c r="AA30" s="128">
        <f>(VLOOKUP($A29,'RevPAR Raw Data'!$B$6:$BE$49,'RevPAR Raw Data'!AW$1,FALSE))/100</f>
        <v>5.2105167711742E-2</v>
      </c>
      <c r="AB30" s="128">
        <f>(VLOOKUP($A29,'RevPAR Raw Data'!$B$6:$BE$49,'RevPAR Raw Data'!AX$1,FALSE))/100</f>
        <v>6.8657219133612599E-2</v>
      </c>
      <c r="AC30" s="128">
        <f>(VLOOKUP($A29,'RevPAR Raw Data'!$B$6:$BE$49,'RevPAR Raw Data'!AY$1,FALSE))/100</f>
        <v>6.3993963451258101E-2</v>
      </c>
      <c r="AD30" s="129">
        <f>(VLOOKUP($A29,'RevPAR Raw Data'!$B$6:$BE$49,'RevPAR Raw Data'!BA$1,FALSE))/100</f>
        <v>2.7490073227495603E-2</v>
      </c>
      <c r="AE30" s="129">
        <f>(VLOOKUP($A29,'RevPAR Raw Data'!$B$6:$BE$49,'RevPAR Raw Data'!BB$1,FALSE))/100</f>
        <v>3.86278812306597E-3</v>
      </c>
      <c r="AF30" s="128">
        <f>(VLOOKUP($A29,'RevPAR Raw Data'!$B$6:$BE$49,'RevPAR Raw Data'!BC$1,FALSE))/100</f>
        <v>1.5421249490743701E-2</v>
      </c>
      <c r="AG30" s="130">
        <f>(VLOOKUP($A29,'RevPAR Raw Data'!$B$6:$BE$49,'RevPAR Raw Data'!BE$1,FALSE))/100</f>
        <v>4.4434944860405695E-2</v>
      </c>
    </row>
    <row r="31" spans="1:33" x14ac:dyDescent="0.2">
      <c r="A31" s="177"/>
      <c r="B31" s="155"/>
      <c r="C31" s="156"/>
      <c r="D31" s="156"/>
      <c r="E31" s="156"/>
      <c r="F31" s="156"/>
      <c r="G31" s="157"/>
      <c r="H31" s="137"/>
      <c r="I31" s="137"/>
      <c r="J31" s="157"/>
      <c r="K31" s="158"/>
      <c r="M31" s="159"/>
      <c r="N31" s="160"/>
      <c r="O31" s="160"/>
      <c r="P31" s="160"/>
      <c r="Q31" s="160"/>
      <c r="R31" s="161"/>
      <c r="S31" s="160"/>
      <c r="T31" s="160"/>
      <c r="U31" s="161"/>
      <c r="V31" s="162"/>
      <c r="X31" s="159"/>
      <c r="Y31" s="160"/>
      <c r="Z31" s="160"/>
      <c r="AA31" s="160"/>
      <c r="AB31" s="160"/>
      <c r="AC31" s="161"/>
      <c r="AD31" s="160"/>
      <c r="AE31" s="160"/>
      <c r="AF31" s="161"/>
      <c r="AG31" s="162"/>
    </row>
    <row r="32" spans="1:33" x14ac:dyDescent="0.2">
      <c r="A32" s="154" t="s">
        <v>25</v>
      </c>
      <c r="B32" s="155">
        <f>(VLOOKUP($A32,'Occupancy Raw Data'!$B$8:$BE$45,'Occupancy Raw Data'!AG$3,FALSE))/100</f>
        <v>0.46911649726348698</v>
      </c>
      <c r="C32" s="156">
        <f>(VLOOKUP($A32,'Occupancy Raw Data'!$B$8:$BE$45,'Occupancy Raw Data'!AH$3,FALSE))/100</f>
        <v>0.62607505863956203</v>
      </c>
      <c r="D32" s="156">
        <f>(VLOOKUP($A32,'Occupancy Raw Data'!$B$8:$BE$45,'Occupancy Raw Data'!AI$3,FALSE))/100</f>
        <v>0.66458170445660603</v>
      </c>
      <c r="E32" s="156">
        <f>(VLOOKUP($A32,'Occupancy Raw Data'!$B$8:$BE$45,'Occupancy Raw Data'!AJ$3,FALSE))/100</f>
        <v>0.67826426896012504</v>
      </c>
      <c r="F32" s="156">
        <f>(VLOOKUP($A32,'Occupancy Raw Data'!$B$8:$BE$45,'Occupancy Raw Data'!AK$3,FALSE))/100</f>
        <v>0.63096168881938997</v>
      </c>
      <c r="G32" s="157">
        <f>(VLOOKUP($A32,'Occupancy Raw Data'!$B$8:$BE$45,'Occupancy Raw Data'!AL$3,FALSE))/100</f>
        <v>0.61379984362783402</v>
      </c>
      <c r="H32" s="137">
        <f>(VLOOKUP($A32,'Occupancy Raw Data'!$B$8:$BE$45,'Occupancy Raw Data'!AN$3,FALSE))/100</f>
        <v>0.70172009382329903</v>
      </c>
      <c r="I32" s="137">
        <f>(VLOOKUP($A32,'Occupancy Raw Data'!$B$8:$BE$45,'Occupancy Raw Data'!AO$3,FALSE))/100</f>
        <v>0.74198592650508199</v>
      </c>
      <c r="J32" s="157">
        <f>(VLOOKUP($A32,'Occupancy Raw Data'!$B$8:$BE$45,'Occupancy Raw Data'!AP$3,FALSE))/100</f>
        <v>0.72185301016419001</v>
      </c>
      <c r="K32" s="158">
        <f>(VLOOKUP($A32,'Occupancy Raw Data'!$B$8:$BE$45,'Occupancy Raw Data'!AR$3,FALSE))/100</f>
        <v>0.64467217692393608</v>
      </c>
      <c r="M32" s="159">
        <f>VLOOKUP($A32,'ADR Raw Data'!$B$6:$BE$43,'ADR Raw Data'!AG$1,FALSE)</f>
        <v>110.12585</v>
      </c>
      <c r="N32" s="160">
        <f>VLOOKUP($A32,'ADR Raw Data'!$B$6:$BE$43,'ADR Raw Data'!AH$1,FALSE)</f>
        <v>117.54867311895001</v>
      </c>
      <c r="O32" s="160">
        <f>VLOOKUP($A32,'ADR Raw Data'!$B$6:$BE$43,'ADR Raw Data'!AI$1,FALSE)</f>
        <v>116.585723529411</v>
      </c>
      <c r="P32" s="160">
        <f>VLOOKUP($A32,'ADR Raw Data'!$B$6:$BE$43,'ADR Raw Data'!AJ$1,FALSE)</f>
        <v>117.54673775216099</v>
      </c>
      <c r="Q32" s="160">
        <f>VLOOKUP($A32,'ADR Raw Data'!$B$6:$BE$43,'ADR Raw Data'!AK$1,FALSE)</f>
        <v>124.36105638166001</v>
      </c>
      <c r="R32" s="161">
        <f>VLOOKUP($A32,'ADR Raw Data'!$B$6:$BE$43,'ADR Raw Data'!AL$1,FALSE)</f>
        <v>117.605666518056</v>
      </c>
      <c r="S32" s="160">
        <f>VLOOKUP($A32,'ADR Raw Data'!$B$6:$BE$43,'ADR Raw Data'!AN$1,FALSE)</f>
        <v>152.846674094707</v>
      </c>
      <c r="T32" s="160">
        <f>VLOOKUP($A32,'ADR Raw Data'!$B$6:$BE$43,'ADR Raw Data'!AO$1,FALSE)</f>
        <v>153.273282402528</v>
      </c>
      <c r="U32" s="161">
        <f>VLOOKUP($A32,'ADR Raw Data'!$B$6:$BE$43,'ADR Raw Data'!AP$1,FALSE)</f>
        <v>153.06592743027301</v>
      </c>
      <c r="V32" s="162">
        <f>VLOOKUP($A32,'ADR Raw Data'!$B$6:$BE$43,'ADR Raw Data'!AR$1,FALSE)</f>
        <v>128.95012387923899</v>
      </c>
      <c r="X32" s="159">
        <f>VLOOKUP($A32,'RevPAR Raw Data'!$B$6:$BE$43,'RevPAR Raw Data'!AG$1,FALSE)</f>
        <v>51.661853010164101</v>
      </c>
      <c r="Y32" s="160">
        <f>VLOOKUP($A32,'RevPAR Raw Data'!$B$6:$BE$43,'RevPAR Raw Data'!AH$1,FALSE)</f>
        <v>73.594292415949894</v>
      </c>
      <c r="Z32" s="160">
        <f>VLOOKUP($A32,'RevPAR Raw Data'!$B$6:$BE$43,'RevPAR Raw Data'!AI$1,FALSE)</f>
        <v>77.480738858483093</v>
      </c>
      <c r="AA32" s="160">
        <f>VLOOKUP($A32,'RevPAR Raw Data'!$B$6:$BE$43,'RevPAR Raw Data'!AJ$1,FALSE)</f>
        <v>79.727752150117198</v>
      </c>
      <c r="AB32" s="160">
        <f>VLOOKUP($A32,'RevPAR Raw Data'!$B$6:$BE$43,'RevPAR Raw Data'!AK$1,FALSE)</f>
        <v>78.4670621579358</v>
      </c>
      <c r="AC32" s="161">
        <f>VLOOKUP($A32,'RevPAR Raw Data'!$B$6:$BE$43,'RevPAR Raw Data'!AL$1,FALSE)</f>
        <v>72.186339718530107</v>
      </c>
      <c r="AD32" s="160">
        <f>VLOOKUP($A32,'RevPAR Raw Data'!$B$6:$BE$43,'RevPAR Raw Data'!AN$1,FALSE)</f>
        <v>107.255582486317</v>
      </c>
      <c r="AE32" s="160">
        <f>VLOOKUP($A32,'RevPAR Raw Data'!$B$6:$BE$43,'RevPAR Raw Data'!AO$1,FALSE)</f>
        <v>113.726618451915</v>
      </c>
      <c r="AF32" s="161">
        <f>VLOOKUP($A32,'RevPAR Raw Data'!$B$6:$BE$43,'RevPAR Raw Data'!AP$1,FALSE)</f>
        <v>110.49110046911601</v>
      </c>
      <c r="AG32" s="162">
        <f>VLOOKUP($A32,'RevPAR Raw Data'!$B$6:$BE$43,'RevPAR Raw Data'!AR$1,FALSE)</f>
        <v>83.1305570758405</v>
      </c>
    </row>
    <row r="33" spans="1:33" x14ac:dyDescent="0.2">
      <c r="A33" s="139" t="s">
        <v>14</v>
      </c>
      <c r="B33" s="127">
        <f>(VLOOKUP($A32,'Occupancy Raw Data'!$B$8:$BE$51,'Occupancy Raw Data'!AT$3,FALSE))/100</f>
        <v>0.161665053242981</v>
      </c>
      <c r="C33" s="128">
        <f>(VLOOKUP($A32,'Occupancy Raw Data'!$B$8:$BE$51,'Occupancy Raw Data'!AU$3,FALSE))/100</f>
        <v>6.6955363091272396E-2</v>
      </c>
      <c r="D33" s="128">
        <f>(VLOOKUP($A32,'Occupancy Raw Data'!$B$8:$BE$51,'Occupancy Raw Data'!AV$3,FALSE))/100</f>
        <v>3.5638135851355404E-2</v>
      </c>
      <c r="E33" s="128">
        <f>(VLOOKUP($A32,'Occupancy Raw Data'!$B$8:$BE$51,'Occupancy Raw Data'!AW$3,FALSE))/100</f>
        <v>3.9856158225951399E-2</v>
      </c>
      <c r="F33" s="128">
        <f>(VLOOKUP($A32,'Occupancy Raw Data'!$B$8:$BE$51,'Occupancy Raw Data'!AX$3,FALSE))/100</f>
        <v>6.2541145490454197E-2</v>
      </c>
      <c r="G33" s="128">
        <f>(VLOOKUP($A32,'Occupancy Raw Data'!$B$8:$BE$51,'Occupancy Raw Data'!AY$3,FALSE))/100</f>
        <v>6.6209425505907901E-2</v>
      </c>
      <c r="H33" s="129">
        <f>(VLOOKUP($A32,'Occupancy Raw Data'!$B$8:$BE$51,'Occupancy Raw Data'!BA$3,FALSE))/100</f>
        <v>4.3908112823495202E-2</v>
      </c>
      <c r="I33" s="129">
        <f>(VLOOKUP($A32,'Occupancy Raw Data'!$B$8:$BE$51,'Occupancy Raw Data'!BB$3,FALSE))/100</f>
        <v>9.61593993647126E-2</v>
      </c>
      <c r="J33" s="128">
        <f>(VLOOKUP($A32,'Occupancy Raw Data'!$B$8:$BE$51,'Occupancy Raw Data'!BC$3,FALSE))/100</f>
        <v>7.01246015647638E-2</v>
      </c>
      <c r="K33" s="130">
        <f>(VLOOKUP($A32,'Occupancy Raw Data'!$B$8:$BE$51,'Occupancy Raw Data'!BE$3,FALSE))/100</f>
        <v>6.7458849639356305E-2</v>
      </c>
      <c r="M33" s="127">
        <f>(VLOOKUP($A32,'ADR Raw Data'!$B$6:$BE$49,'ADR Raw Data'!AT$1,FALSE))/100</f>
        <v>4.1573800482588498E-2</v>
      </c>
      <c r="N33" s="128">
        <f>(VLOOKUP($A32,'ADR Raw Data'!$B$6:$BE$49,'ADR Raw Data'!AU$1,FALSE))/100</f>
        <v>5.0454448420256502E-2</v>
      </c>
      <c r="O33" s="128">
        <f>(VLOOKUP($A32,'ADR Raw Data'!$B$6:$BE$49,'ADR Raw Data'!AV$1,FALSE))/100</f>
        <v>7.89057336144138E-3</v>
      </c>
      <c r="P33" s="128">
        <f>(VLOOKUP($A32,'ADR Raw Data'!$B$6:$BE$49,'ADR Raw Data'!AW$1,FALSE))/100</f>
        <v>3.3807272202996002E-3</v>
      </c>
      <c r="Q33" s="128">
        <f>(VLOOKUP($A32,'ADR Raw Data'!$B$6:$BE$49,'ADR Raw Data'!AX$1,FALSE))/100</f>
        <v>1.9276881581143702E-2</v>
      </c>
      <c r="R33" s="128">
        <f>(VLOOKUP($A32,'ADR Raw Data'!$B$6:$BE$49,'ADR Raw Data'!AY$1,FALSE))/100</f>
        <v>2.1312814101309502E-2</v>
      </c>
      <c r="S33" s="129">
        <f>(VLOOKUP($A32,'ADR Raw Data'!$B$6:$BE$49,'ADR Raw Data'!BA$1,FALSE))/100</f>
        <v>1.9714112876460702E-2</v>
      </c>
      <c r="T33" s="129">
        <f>(VLOOKUP($A32,'ADR Raw Data'!$B$6:$BE$49,'ADR Raw Data'!BB$1,FALSE))/100</f>
        <v>4.1662259475563502E-3</v>
      </c>
      <c r="U33" s="128">
        <f>(VLOOKUP($A32,'ADR Raw Data'!$B$6:$BE$49,'ADR Raw Data'!BC$1,FALSE))/100</f>
        <v>1.1877011561662501E-2</v>
      </c>
      <c r="V33" s="130">
        <f>(VLOOKUP($A32,'ADR Raw Data'!$B$6:$BE$49,'ADR Raw Data'!BE$1,FALSE))/100</f>
        <v>1.79401550820893E-2</v>
      </c>
      <c r="X33" s="127">
        <f>(VLOOKUP($A32,'RevPAR Raw Data'!$B$6:$BE$49,'RevPAR Raw Data'!AT$1,FALSE))/100</f>
        <v>0.20995988439409999</v>
      </c>
      <c r="Y33" s="128">
        <f>(VLOOKUP($A32,'RevPAR Raw Data'!$B$6:$BE$49,'RevPAR Raw Data'!AU$1,FALSE))/100</f>
        <v>0.120788007425077</v>
      </c>
      <c r="Z33" s="128">
        <f>(VLOOKUP($A32,'RevPAR Raw Data'!$B$6:$BE$49,'RevPAR Raw Data'!AV$1,FALSE))/100</f>
        <v>4.3809914538196902E-2</v>
      </c>
      <c r="AA33" s="128">
        <f>(VLOOKUP($A32,'RevPAR Raw Data'!$B$6:$BE$49,'RevPAR Raw Data'!AW$1,FALSE))/100</f>
        <v>4.3371628245262001E-2</v>
      </c>
      <c r="AB33" s="128">
        <f>(VLOOKUP($A32,'RevPAR Raw Data'!$B$6:$BE$49,'RevPAR Raw Data'!AX$1,FALSE))/100</f>
        <v>8.3023625327166506E-2</v>
      </c>
      <c r="AC33" s="128">
        <f>(VLOOKUP($A32,'RevPAR Raw Data'!$B$6:$BE$49,'RevPAR Raw Data'!AY$1,FALSE))/100</f>
        <v>8.8933348784779293E-2</v>
      </c>
      <c r="AD33" s="129">
        <f>(VLOOKUP($A32,'RevPAR Raw Data'!$B$6:$BE$49,'RevPAR Raw Data'!BA$1,FALSE))/100</f>
        <v>6.4487835192350601E-2</v>
      </c>
      <c r="AE33" s="129">
        <f>(VLOOKUP($A32,'RevPAR Raw Data'!$B$6:$BE$49,'RevPAR Raw Data'!BB$1,FALSE))/100</f>
        <v>0.10072624709700299</v>
      </c>
      <c r="AF33" s="128">
        <f>(VLOOKUP($A32,'RevPAR Raw Data'!$B$6:$BE$49,'RevPAR Raw Data'!BC$1,FALSE))/100</f>
        <v>8.2834483829967998E-2</v>
      </c>
      <c r="AG33" s="130">
        <f>(VLOOKUP($A32,'RevPAR Raw Data'!$B$6:$BE$49,'RevPAR Raw Data'!BE$1,FALSE))/100</f>
        <v>8.6609226945635095E-2</v>
      </c>
    </row>
    <row r="34" spans="1:33" x14ac:dyDescent="0.2">
      <c r="A34" s="177"/>
      <c r="B34" s="155"/>
      <c r="C34" s="156"/>
      <c r="D34" s="156"/>
      <c r="E34" s="156"/>
      <c r="F34" s="156"/>
      <c r="G34" s="157"/>
      <c r="H34" s="137"/>
      <c r="I34" s="137"/>
      <c r="J34" s="157"/>
      <c r="K34" s="158"/>
      <c r="M34" s="159"/>
      <c r="N34" s="160"/>
      <c r="O34" s="160"/>
      <c r="P34" s="160"/>
      <c r="Q34" s="160"/>
      <c r="R34" s="161"/>
      <c r="S34" s="160"/>
      <c r="T34" s="160"/>
      <c r="U34" s="161"/>
      <c r="V34" s="162"/>
      <c r="X34" s="159"/>
      <c r="Y34" s="160"/>
      <c r="Z34" s="160"/>
      <c r="AA34" s="160"/>
      <c r="AB34" s="160"/>
      <c r="AC34" s="161"/>
      <c r="AD34" s="160"/>
      <c r="AE34" s="160"/>
      <c r="AF34" s="161"/>
      <c r="AG34" s="162"/>
    </row>
    <row r="35" spans="1:33" x14ac:dyDescent="0.2">
      <c r="A35" s="154" t="s">
        <v>26</v>
      </c>
      <c r="B35" s="155">
        <f>(VLOOKUP($A35,'Occupancy Raw Data'!$B$8:$BE$45,'Occupancy Raw Data'!AG$3,FALSE))/100</f>
        <v>0.45055698371893699</v>
      </c>
      <c r="C35" s="156">
        <f>(VLOOKUP($A35,'Occupancy Raw Data'!$B$8:$BE$45,'Occupancy Raw Data'!AH$3,FALSE))/100</f>
        <v>0.58440445586975098</v>
      </c>
      <c r="D35" s="156">
        <f>(VLOOKUP($A35,'Occupancy Raw Data'!$B$8:$BE$45,'Occupancy Raw Data'!AI$3,FALSE))/100</f>
        <v>0.62913453299057398</v>
      </c>
      <c r="E35" s="156">
        <f>(VLOOKUP($A35,'Occupancy Raw Data'!$B$8:$BE$45,'Occupancy Raw Data'!AJ$3,FALSE))/100</f>
        <v>0.66066838046272391</v>
      </c>
      <c r="F35" s="156">
        <f>(VLOOKUP($A35,'Occupancy Raw Data'!$B$8:$BE$45,'Occupancy Raw Data'!AK$3,FALSE))/100</f>
        <v>0.63148907103825103</v>
      </c>
      <c r="G35" s="157">
        <f>(VLOOKUP($A35,'Occupancy Raw Data'!$B$8:$BE$45,'Occupancy Raw Data'!AL$3,FALSE))/100</f>
        <v>0.59127962734621098</v>
      </c>
      <c r="H35" s="137">
        <f>(VLOOKUP($A35,'Occupancy Raw Data'!$B$8:$BE$45,'Occupancy Raw Data'!AN$3,FALSE))/100</f>
        <v>0.70474726775956198</v>
      </c>
      <c r="I35" s="137">
        <f>(VLOOKUP($A35,'Occupancy Raw Data'!$B$8:$BE$45,'Occupancy Raw Data'!AO$3,FALSE))/100</f>
        <v>0.71789617486338697</v>
      </c>
      <c r="J35" s="157">
        <f>(VLOOKUP($A35,'Occupancy Raw Data'!$B$8:$BE$45,'Occupancy Raw Data'!AP$3,FALSE))/100</f>
        <v>0.71132172131147497</v>
      </c>
      <c r="K35" s="158">
        <f>(VLOOKUP($A35,'Occupancy Raw Data'!$B$8:$BE$45,'Occupancy Raw Data'!AR$3,FALSE))/100</f>
        <v>0.62564779505231205</v>
      </c>
      <c r="M35" s="159">
        <f>VLOOKUP($A35,'ADR Raw Data'!$B$6:$BE$43,'ADR Raw Data'!AG$1,FALSE)</f>
        <v>108.793255990871</v>
      </c>
      <c r="N35" s="160">
        <f>VLOOKUP($A35,'ADR Raw Data'!$B$6:$BE$43,'ADR Raw Data'!AH$1,FALSE)</f>
        <v>111.446014662756</v>
      </c>
      <c r="O35" s="160">
        <f>VLOOKUP($A35,'ADR Raw Data'!$B$6:$BE$43,'ADR Raw Data'!AI$1,FALSE)</f>
        <v>112.464358485426</v>
      </c>
      <c r="P35" s="160">
        <f>VLOOKUP($A35,'ADR Raw Data'!$B$6:$BE$43,'ADR Raw Data'!AJ$1,FALSE)</f>
        <v>118.049107652399</v>
      </c>
      <c r="Q35" s="160">
        <f>VLOOKUP($A35,'ADR Raw Data'!$B$6:$BE$43,'ADR Raw Data'!AK$1,FALSE)</f>
        <v>123.374981070849</v>
      </c>
      <c r="R35" s="161">
        <f>VLOOKUP($A35,'ADR Raw Data'!$B$6:$BE$43,'ADR Raw Data'!AL$1,FALSE)</f>
        <v>115.288479986097</v>
      </c>
      <c r="S35" s="160">
        <f>VLOOKUP($A35,'ADR Raw Data'!$B$6:$BE$43,'ADR Raw Data'!AN$1,FALSE)</f>
        <v>150.393040949842</v>
      </c>
      <c r="T35" s="160">
        <f>VLOOKUP($A35,'ADR Raw Data'!$B$6:$BE$43,'ADR Raw Data'!AO$1,FALSE)</f>
        <v>151.31653901046599</v>
      </c>
      <c r="U35" s="161">
        <f>VLOOKUP($A35,'ADR Raw Data'!$B$6:$BE$43,'ADR Raw Data'!AP$1,FALSE)</f>
        <v>150.85905773616599</v>
      </c>
      <c r="V35" s="162">
        <f>VLOOKUP($A35,'ADR Raw Data'!$B$6:$BE$43,'ADR Raw Data'!AR$1,FALSE)</f>
        <v>126.866915683363</v>
      </c>
      <c r="X35" s="159">
        <f>VLOOKUP($A35,'RevPAR Raw Data'!$B$6:$BE$43,'RevPAR Raw Data'!AG$1,FALSE)</f>
        <v>49.017561268209001</v>
      </c>
      <c r="Y35" s="160">
        <f>VLOOKUP($A35,'RevPAR Raw Data'!$B$6:$BE$43,'RevPAR Raw Data'!AH$1,FALSE)</f>
        <v>65.129547557840596</v>
      </c>
      <c r="Z35" s="160">
        <f>VLOOKUP($A35,'RevPAR Raw Data'!$B$6:$BE$43,'RevPAR Raw Data'!AI$1,FALSE)</f>
        <v>70.755211653813106</v>
      </c>
      <c r="AA35" s="160">
        <f>VLOOKUP($A35,'RevPAR Raw Data'!$B$6:$BE$43,'RevPAR Raw Data'!AJ$1,FALSE)</f>
        <v>77.991312767780599</v>
      </c>
      <c r="AB35" s="160">
        <f>VLOOKUP($A35,'RevPAR Raw Data'!$B$6:$BE$43,'RevPAR Raw Data'!AK$1,FALSE)</f>
        <v>77.909952185792307</v>
      </c>
      <c r="AC35" s="161">
        <f>VLOOKUP($A35,'RevPAR Raw Data'!$B$6:$BE$43,'RevPAR Raw Data'!AL$1,FALSE)</f>
        <v>68.167729483490803</v>
      </c>
      <c r="AD35" s="160">
        <f>VLOOKUP($A35,'RevPAR Raw Data'!$B$6:$BE$43,'RevPAR Raw Data'!AN$1,FALSE)</f>
        <v>105.989084699453</v>
      </c>
      <c r="AE35" s="160">
        <f>VLOOKUP($A35,'RevPAR Raw Data'!$B$6:$BE$43,'RevPAR Raw Data'!AO$1,FALSE)</f>
        <v>108.62956454918</v>
      </c>
      <c r="AF35" s="161">
        <f>VLOOKUP($A35,'RevPAR Raw Data'!$B$6:$BE$43,'RevPAR Raw Data'!AP$1,FALSE)</f>
        <v>107.30932462431601</v>
      </c>
      <c r="AG35" s="162">
        <f>VLOOKUP($A35,'RevPAR Raw Data'!$B$6:$BE$43,'RevPAR Raw Data'!AR$1,FALSE)</f>
        <v>79.374006062383799</v>
      </c>
    </row>
    <row r="36" spans="1:33" x14ac:dyDescent="0.2">
      <c r="A36" s="139" t="s">
        <v>14</v>
      </c>
      <c r="B36" s="127">
        <f>(VLOOKUP($A35,'Occupancy Raw Data'!$B$8:$BE$51,'Occupancy Raw Data'!AT$3,FALSE))/100</f>
        <v>3.1215031470276301E-2</v>
      </c>
      <c r="C36" s="128">
        <f>(VLOOKUP($A35,'Occupancy Raw Data'!$B$8:$BE$51,'Occupancy Raw Data'!AU$3,FALSE))/100</f>
        <v>4.3007894294776403E-2</v>
      </c>
      <c r="D36" s="128">
        <f>(VLOOKUP($A35,'Occupancy Raw Data'!$B$8:$BE$51,'Occupancy Raw Data'!AV$3,FALSE))/100</f>
        <v>6.897040588831041E-2</v>
      </c>
      <c r="E36" s="128">
        <f>(VLOOKUP($A35,'Occupancy Raw Data'!$B$8:$BE$51,'Occupancy Raw Data'!AW$3,FALSE))/100</f>
        <v>0.10947533545065</v>
      </c>
      <c r="F36" s="128">
        <f>(VLOOKUP($A35,'Occupancy Raw Data'!$B$8:$BE$51,'Occupancy Raw Data'!AX$3,FALSE))/100</f>
        <v>3.5029274524971801E-2</v>
      </c>
      <c r="G36" s="128">
        <f>(VLOOKUP($A35,'Occupancy Raw Data'!$B$8:$BE$51,'Occupancy Raw Data'!AY$3,FALSE))/100</f>
        <v>5.9007772542021206E-2</v>
      </c>
      <c r="H36" s="129">
        <f>(VLOOKUP($A35,'Occupancy Raw Data'!$B$8:$BE$51,'Occupancy Raw Data'!BA$3,FALSE))/100</f>
        <v>1.6847266412999801E-2</v>
      </c>
      <c r="I36" s="129">
        <f>(VLOOKUP($A35,'Occupancy Raw Data'!$B$8:$BE$51,'Occupancy Raw Data'!BB$3,FALSE))/100</f>
        <v>2.35681083163518E-2</v>
      </c>
      <c r="J36" s="128">
        <f>(VLOOKUP($A35,'Occupancy Raw Data'!$B$8:$BE$51,'Occupancy Raw Data'!BC$3,FALSE))/100</f>
        <v>2.0227678204350997E-2</v>
      </c>
      <c r="K36" s="130">
        <f>(VLOOKUP($A35,'Occupancy Raw Data'!$B$8:$BE$51,'Occupancy Raw Data'!BE$3,FALSE))/100</f>
        <v>4.6105703933038596E-2</v>
      </c>
      <c r="M36" s="127">
        <f>(VLOOKUP($A35,'ADR Raw Data'!$B$6:$BE$49,'ADR Raw Data'!AT$1,FALSE))/100</f>
        <v>6.6653988273826403E-2</v>
      </c>
      <c r="N36" s="128">
        <f>(VLOOKUP($A35,'ADR Raw Data'!$B$6:$BE$49,'ADR Raw Data'!AU$1,FALSE))/100</f>
        <v>5.1257752731239697E-2</v>
      </c>
      <c r="O36" s="128">
        <f>(VLOOKUP($A35,'ADR Raw Data'!$B$6:$BE$49,'ADR Raw Data'!AV$1,FALSE))/100</f>
        <v>4.45727930569789E-2</v>
      </c>
      <c r="P36" s="128">
        <f>(VLOOKUP($A35,'ADR Raw Data'!$B$6:$BE$49,'ADR Raw Data'!AW$1,FALSE))/100</f>
        <v>6.1904220690261101E-2</v>
      </c>
      <c r="Q36" s="128">
        <f>(VLOOKUP($A35,'ADR Raw Data'!$B$6:$BE$49,'ADR Raw Data'!AX$1,FALSE))/100</f>
        <v>3.7841102729223301E-2</v>
      </c>
      <c r="R36" s="128">
        <f>(VLOOKUP($A35,'ADR Raw Data'!$B$6:$BE$49,'ADR Raw Data'!AY$1,FALSE))/100</f>
        <v>5.1408088082098305E-2</v>
      </c>
      <c r="S36" s="129">
        <f>(VLOOKUP($A35,'ADR Raw Data'!$B$6:$BE$49,'ADR Raw Data'!BA$1,FALSE))/100</f>
        <v>5.9825268366699103E-2</v>
      </c>
      <c r="T36" s="129">
        <f>(VLOOKUP($A35,'ADR Raw Data'!$B$6:$BE$49,'ADR Raw Data'!BB$1,FALSE))/100</f>
        <v>3.3682817429409199E-2</v>
      </c>
      <c r="U36" s="128">
        <f>(VLOOKUP($A35,'ADR Raw Data'!$B$6:$BE$49,'ADR Raw Data'!BC$1,FALSE))/100</f>
        <v>4.64836320242814E-2</v>
      </c>
      <c r="V36" s="130">
        <f>(VLOOKUP($A35,'ADR Raw Data'!$B$6:$BE$49,'ADR Raw Data'!BE$1,FALSE))/100</f>
        <v>4.7087196913208798E-2</v>
      </c>
      <c r="X36" s="127">
        <f>(VLOOKUP($A35,'RevPAR Raw Data'!$B$6:$BE$49,'RevPAR Raw Data'!AT$1,FALSE))/100</f>
        <v>9.9949626085689594E-2</v>
      </c>
      <c r="Y36" s="128">
        <f>(VLOOKUP($A35,'RevPAR Raw Data'!$B$6:$BE$49,'RevPAR Raw Data'!AU$1,FALSE))/100</f>
        <v>9.6470135037269103E-2</v>
      </c>
      <c r="Z36" s="128">
        <f>(VLOOKUP($A35,'RevPAR Raw Data'!$B$6:$BE$49,'RevPAR Raw Data'!AV$1,FALSE))/100</f>
        <v>0.11661740257400399</v>
      </c>
      <c r="AA36" s="128">
        <f>(VLOOKUP($A35,'RevPAR Raw Data'!$B$6:$BE$49,'RevPAR Raw Data'!AW$1,FALSE))/100</f>
        <v>0.178156541466789</v>
      </c>
      <c r="AB36" s="128">
        <f>(VLOOKUP($A35,'RevPAR Raw Data'!$B$6:$BE$49,'RevPAR Raw Data'!AX$1,FALSE))/100</f>
        <v>7.4195923630024807E-2</v>
      </c>
      <c r="AC36" s="128">
        <f>(VLOOKUP($A35,'RevPAR Raw Data'!$B$6:$BE$49,'RevPAR Raw Data'!AY$1,FALSE))/100</f>
        <v>0.113449337392488</v>
      </c>
      <c r="AD36" s="129">
        <f>(VLOOKUP($A35,'RevPAR Raw Data'!$B$6:$BE$49,'RevPAR Raw Data'!BA$1,FALSE))/100</f>
        <v>7.7680427014101994E-2</v>
      </c>
      <c r="AE36" s="129">
        <f>(VLOOKUP($A35,'RevPAR Raw Data'!$B$6:$BE$49,'RevPAR Raw Data'!BB$1,FALSE))/100</f>
        <v>5.80447660353373E-2</v>
      </c>
      <c r="AF36" s="128">
        <f>(VLOOKUP($A35,'RevPAR Raw Data'!$B$6:$BE$49,'RevPAR Raw Data'!BC$1,FALSE))/100</f>
        <v>6.7651566178989098E-2</v>
      </c>
      <c r="AG36" s="130">
        <f>(VLOOKUP($A35,'RevPAR Raw Data'!$B$6:$BE$49,'RevPAR Raw Data'!BE$1,FALSE))/100</f>
        <v>9.5363889206164495E-2</v>
      </c>
    </row>
    <row r="37" spans="1:33" x14ac:dyDescent="0.2">
      <c r="A37" s="177"/>
      <c r="B37" s="155"/>
      <c r="C37" s="156"/>
      <c r="D37" s="156"/>
      <c r="E37" s="156"/>
      <c r="F37" s="156"/>
      <c r="G37" s="157"/>
      <c r="H37" s="137"/>
      <c r="I37" s="137"/>
      <c r="J37" s="157"/>
      <c r="K37" s="158"/>
      <c r="M37" s="159"/>
      <c r="N37" s="160"/>
      <c r="O37" s="160"/>
      <c r="P37" s="160"/>
      <c r="Q37" s="160"/>
      <c r="R37" s="161"/>
      <c r="S37" s="160"/>
      <c r="T37" s="160"/>
      <c r="U37" s="161"/>
      <c r="V37" s="162"/>
      <c r="X37" s="159"/>
      <c r="Y37" s="160"/>
      <c r="Z37" s="160"/>
      <c r="AA37" s="160"/>
      <c r="AB37" s="160"/>
      <c r="AC37" s="161"/>
      <c r="AD37" s="160"/>
      <c r="AE37" s="160"/>
      <c r="AF37" s="161"/>
      <c r="AG37" s="162"/>
    </row>
    <row r="38" spans="1:33" x14ac:dyDescent="0.2">
      <c r="A38" s="154" t="s">
        <v>27</v>
      </c>
      <c r="B38" s="155">
        <f>(VLOOKUP($A38,'Occupancy Raw Data'!$B$8:$BE$45,'Occupancy Raw Data'!AG$3,FALSE))/100</f>
        <v>0.52322637020595297</v>
      </c>
      <c r="C38" s="156">
        <f>(VLOOKUP($A38,'Occupancy Raw Data'!$B$8:$BE$45,'Occupancy Raw Data'!AH$3,FALSE))/100</f>
        <v>0.59806228991663601</v>
      </c>
      <c r="D38" s="156">
        <f>(VLOOKUP($A38,'Occupancy Raw Data'!$B$8:$BE$45,'Occupancy Raw Data'!AI$3,FALSE))/100</f>
        <v>0.63040635783216203</v>
      </c>
      <c r="E38" s="156">
        <f>(VLOOKUP($A38,'Occupancy Raw Data'!$B$8:$BE$45,'Occupancy Raw Data'!AJ$3,FALSE))/100</f>
        <v>0.63366709423799694</v>
      </c>
      <c r="F38" s="156">
        <f>(VLOOKUP($A38,'Occupancy Raw Data'!$B$8:$BE$45,'Occupancy Raw Data'!AK$3,FALSE))/100</f>
        <v>0.63646043202162605</v>
      </c>
      <c r="G38" s="157">
        <f>(VLOOKUP($A38,'Occupancy Raw Data'!$B$8:$BE$45,'Occupancy Raw Data'!AL$3,FALSE))/100</f>
        <v>0.60436386645098994</v>
      </c>
      <c r="H38" s="137">
        <f>(VLOOKUP($A38,'Occupancy Raw Data'!$B$8:$BE$45,'Occupancy Raw Data'!AN$3,FALSE))/100</f>
        <v>0.777147994185305</v>
      </c>
      <c r="I38" s="137">
        <f>(VLOOKUP($A38,'Occupancy Raw Data'!$B$8:$BE$45,'Occupancy Raw Data'!AO$3,FALSE))/100</f>
        <v>0.82098135727219401</v>
      </c>
      <c r="J38" s="157">
        <f>(VLOOKUP($A38,'Occupancy Raw Data'!$B$8:$BE$45,'Occupancy Raw Data'!AP$3,FALSE))/100</f>
        <v>0.79906467572874906</v>
      </c>
      <c r="K38" s="158">
        <f>(VLOOKUP($A38,'Occupancy Raw Data'!$B$8:$BE$45,'Occupancy Raw Data'!AR$3,FALSE))/100</f>
        <v>0.66000929317225099</v>
      </c>
      <c r="M38" s="159">
        <f>VLOOKUP($A38,'ADR Raw Data'!$B$6:$BE$43,'ADR Raw Data'!AG$1,FALSE)</f>
        <v>109.897352163153</v>
      </c>
      <c r="N38" s="160">
        <f>VLOOKUP($A38,'ADR Raw Data'!$B$6:$BE$43,'ADR Raw Data'!AH$1,FALSE)</f>
        <v>115.178107949576</v>
      </c>
      <c r="O38" s="160">
        <f>VLOOKUP($A38,'ADR Raw Data'!$B$6:$BE$43,'ADR Raw Data'!AI$1,FALSE)</f>
        <v>118.09154608092101</v>
      </c>
      <c r="P38" s="160">
        <f>VLOOKUP($A38,'ADR Raw Data'!$B$6:$BE$43,'ADR Raw Data'!AJ$1,FALSE)</f>
        <v>117.967417594037</v>
      </c>
      <c r="Q38" s="160">
        <f>VLOOKUP($A38,'ADR Raw Data'!$B$6:$BE$43,'ADR Raw Data'!AK$1,FALSE)</f>
        <v>118.971406260956</v>
      </c>
      <c r="R38" s="161">
        <f>VLOOKUP($A38,'ADR Raw Data'!$B$6:$BE$43,'ADR Raw Data'!AL$1,FALSE)</f>
        <v>116.255434147535</v>
      </c>
      <c r="S38" s="160">
        <f>VLOOKUP($A38,'ADR Raw Data'!$B$6:$BE$43,'ADR Raw Data'!AN$1,FALSE)</f>
        <v>157.67698033488901</v>
      </c>
      <c r="T38" s="160">
        <f>VLOOKUP($A38,'ADR Raw Data'!$B$6:$BE$43,'ADR Raw Data'!AO$1,FALSE)</f>
        <v>167.44140510693799</v>
      </c>
      <c r="U38" s="161">
        <f>VLOOKUP($A38,'ADR Raw Data'!$B$6:$BE$43,'ADR Raw Data'!AP$1,FALSE)</f>
        <v>162.69310164886599</v>
      </c>
      <c r="V38" s="162">
        <f>VLOOKUP($A38,'ADR Raw Data'!$B$6:$BE$43,'ADR Raw Data'!AR$1,FALSE)</f>
        <v>132.323514680161</v>
      </c>
      <c r="X38" s="159">
        <f>VLOOKUP($A38,'RevPAR Raw Data'!$B$6:$BE$43,'RevPAR Raw Data'!AG$1,FALSE)</f>
        <v>57.501192667572298</v>
      </c>
      <c r="Y38" s="160">
        <f>VLOOKUP($A38,'RevPAR Raw Data'!$B$6:$BE$43,'RevPAR Raw Data'!AH$1,FALSE)</f>
        <v>68.8836829885893</v>
      </c>
      <c r="Z38" s="160">
        <f>VLOOKUP($A38,'RevPAR Raw Data'!$B$6:$BE$43,'RevPAR Raw Data'!AI$1,FALSE)</f>
        <v>74.445661455642494</v>
      </c>
      <c r="AA38" s="160">
        <f>VLOOKUP($A38,'RevPAR Raw Data'!$B$6:$BE$43,'RevPAR Raw Data'!AJ$1,FALSE)</f>
        <v>74.752070721574398</v>
      </c>
      <c r="AB38" s="160">
        <f>VLOOKUP($A38,'RevPAR Raw Data'!$B$6:$BE$43,'RevPAR Raw Data'!AK$1,FALSE)</f>
        <v>75.720592627068896</v>
      </c>
      <c r="AC38" s="161">
        <f>VLOOKUP($A38,'RevPAR Raw Data'!$B$6:$BE$43,'RevPAR Raw Data'!AL$1,FALSE)</f>
        <v>70.260583677343305</v>
      </c>
      <c r="AD38" s="160">
        <f>VLOOKUP($A38,'RevPAR Raw Data'!$B$6:$BE$43,'RevPAR Raw Data'!AN$1,FALSE)</f>
        <v>122.538348996455</v>
      </c>
      <c r="AE38" s="160">
        <f>VLOOKUP($A38,'RevPAR Raw Data'!$B$6:$BE$43,'RevPAR Raw Data'!AO$1,FALSE)</f>
        <v>137.46627202825701</v>
      </c>
      <c r="AF38" s="161">
        <f>VLOOKUP($A38,'RevPAR Raw Data'!$B$6:$BE$43,'RevPAR Raw Data'!AP$1,FALSE)</f>
        <v>130.00231051235599</v>
      </c>
      <c r="AG38" s="162">
        <f>VLOOKUP($A38,'RevPAR Raw Data'!$B$6:$BE$43,'RevPAR Raw Data'!AR$1,FALSE)</f>
        <v>87.334749394121602</v>
      </c>
    </row>
    <row r="39" spans="1:33" x14ac:dyDescent="0.2">
      <c r="A39" s="139" t="s">
        <v>14</v>
      </c>
      <c r="B39" s="127">
        <f>(VLOOKUP($A38,'Occupancy Raw Data'!$B$8:$BE$51,'Occupancy Raw Data'!AT$3,FALSE))/100</f>
        <v>4.70294314014068E-2</v>
      </c>
      <c r="C39" s="128">
        <f>(VLOOKUP($A38,'Occupancy Raw Data'!$B$8:$BE$51,'Occupancy Raw Data'!AU$3,FALSE))/100</f>
        <v>2.5099576788886302E-2</v>
      </c>
      <c r="D39" s="128">
        <f>(VLOOKUP($A38,'Occupancy Raw Data'!$B$8:$BE$51,'Occupancy Raw Data'!AV$3,FALSE))/100</f>
        <v>9.4104304193645908E-3</v>
      </c>
      <c r="E39" s="128">
        <f>(VLOOKUP($A38,'Occupancy Raw Data'!$B$8:$BE$51,'Occupancy Raw Data'!AW$3,FALSE))/100</f>
        <v>2.8662662360980202E-3</v>
      </c>
      <c r="F39" s="128">
        <f>(VLOOKUP($A38,'Occupancy Raw Data'!$B$8:$BE$51,'Occupancy Raw Data'!AX$3,FALSE))/100</f>
        <v>3.0645826220745999E-2</v>
      </c>
      <c r="G39" s="128">
        <f>(VLOOKUP($A38,'Occupancy Raw Data'!$B$8:$BE$51,'Occupancy Raw Data'!AY$3,FALSE))/100</f>
        <v>2.1898462557694402E-2</v>
      </c>
      <c r="H39" s="129">
        <f>(VLOOKUP($A38,'Occupancy Raw Data'!$B$8:$BE$51,'Occupancy Raw Data'!BA$3,FALSE))/100</f>
        <v>2.7284630269753397E-2</v>
      </c>
      <c r="I39" s="129">
        <f>(VLOOKUP($A38,'Occupancy Raw Data'!$B$8:$BE$51,'Occupancy Raw Data'!BB$3,FALSE))/100</f>
        <v>3.0906181386307199E-2</v>
      </c>
      <c r="J39" s="128">
        <f>(VLOOKUP($A38,'Occupancy Raw Data'!$B$8:$BE$51,'Occupancy Raw Data'!BC$3,FALSE))/100</f>
        <v>2.91418876732157E-2</v>
      </c>
      <c r="K39" s="130">
        <f>(VLOOKUP($A38,'Occupancy Raw Data'!$B$8:$BE$51,'Occupancy Raw Data'!BE$3,FALSE))/100</f>
        <v>2.44183424901625E-2</v>
      </c>
      <c r="M39" s="127">
        <f>(VLOOKUP($A38,'ADR Raw Data'!$B$6:$BE$49,'ADR Raw Data'!AT$1,FALSE))/100</f>
        <v>1.63628998355341E-2</v>
      </c>
      <c r="N39" s="128">
        <f>(VLOOKUP($A38,'ADR Raw Data'!$B$6:$BE$49,'ADR Raw Data'!AU$1,FALSE))/100</f>
        <v>4.2052317306118796E-2</v>
      </c>
      <c r="O39" s="128">
        <f>(VLOOKUP($A38,'ADR Raw Data'!$B$6:$BE$49,'ADR Raw Data'!AV$1,FALSE))/100</f>
        <v>3.2534715125603804E-2</v>
      </c>
      <c r="P39" s="128">
        <f>(VLOOKUP($A38,'ADR Raw Data'!$B$6:$BE$49,'ADR Raw Data'!AW$1,FALSE))/100</f>
        <v>1.4361341852934599E-2</v>
      </c>
      <c r="Q39" s="128">
        <f>(VLOOKUP($A38,'ADR Raw Data'!$B$6:$BE$49,'ADR Raw Data'!AX$1,FALSE))/100</f>
        <v>7.5067641900905006E-3</v>
      </c>
      <c r="R39" s="128">
        <f>(VLOOKUP($A38,'ADR Raw Data'!$B$6:$BE$49,'ADR Raw Data'!AY$1,FALSE))/100</f>
        <v>2.2068236065759098E-2</v>
      </c>
      <c r="S39" s="129">
        <f>(VLOOKUP($A38,'ADR Raw Data'!$B$6:$BE$49,'ADR Raw Data'!BA$1,FALSE))/100</f>
        <v>-1.44670988682323E-2</v>
      </c>
      <c r="T39" s="129">
        <f>(VLOOKUP($A38,'ADR Raw Data'!$B$6:$BE$49,'ADR Raw Data'!BB$1,FALSE))/100</f>
        <v>-1.4776995468354599E-2</v>
      </c>
      <c r="U39" s="128">
        <f>(VLOOKUP($A38,'ADR Raw Data'!$B$6:$BE$49,'ADR Raw Data'!BC$1,FALSE))/100</f>
        <v>-1.45786995807021E-2</v>
      </c>
      <c r="V39" s="130">
        <f>(VLOOKUP($A38,'ADR Raw Data'!$B$6:$BE$49,'ADR Raw Data'!BE$1,FALSE))/100</f>
        <v>6.81449126617835E-3</v>
      </c>
      <c r="X39" s="127">
        <f>(VLOOKUP($A38,'RevPAR Raw Data'!$B$6:$BE$49,'RevPAR Raw Data'!AT$1,FALSE))/100</f>
        <v>6.4161869112284303E-2</v>
      </c>
      <c r="Y39" s="128">
        <f>(VLOOKUP($A38,'RevPAR Raw Data'!$B$6:$BE$49,'RevPAR Raw Data'!AU$1,FALSE))/100</f>
        <v>6.8207389462380696E-2</v>
      </c>
      <c r="Z39" s="128">
        <f>(VLOOKUP($A38,'RevPAR Raw Data'!$B$6:$BE$49,'RevPAR Raw Data'!AV$1,FALSE))/100</f>
        <v>4.22513112178717E-2</v>
      </c>
      <c r="AA39" s="128">
        <f>(VLOOKUP($A38,'RevPAR Raw Data'!$B$6:$BE$49,'RevPAR Raw Data'!AW$1,FALSE))/100</f>
        <v>1.7268771518290801E-2</v>
      </c>
      <c r="AB39" s="128">
        <f>(VLOOKUP($A38,'RevPAR Raw Data'!$B$6:$BE$49,'RevPAR Raw Data'!AX$1,FALSE))/100</f>
        <v>3.8382641401686103E-2</v>
      </c>
      <c r="AC39" s="128">
        <f>(VLOOKUP($A38,'RevPAR Raw Data'!$B$6:$BE$49,'RevPAR Raw Data'!AY$1,FALSE))/100</f>
        <v>4.4449959064653904E-2</v>
      </c>
      <c r="AD39" s="129">
        <f>(VLOOKUP($A38,'RevPAR Raw Data'!$B$6:$BE$49,'RevPAR Raw Data'!BA$1,FALSE))/100</f>
        <v>1.24228019578254E-2</v>
      </c>
      <c r="AE39" s="129">
        <f>(VLOOKUP($A38,'RevPAR Raw Data'!$B$6:$BE$49,'RevPAR Raw Data'!BB$1,FALSE))/100</f>
        <v>1.56724854156629E-2</v>
      </c>
      <c r="AF39" s="128">
        <f>(VLOOKUP($A38,'RevPAR Raw Data'!$B$6:$BE$49,'RevPAR Raw Data'!BC$1,FALSE))/100</f>
        <v>1.41383372669111E-2</v>
      </c>
      <c r="AG39" s="130">
        <f>(VLOOKUP($A38,'RevPAR Raw Data'!$B$6:$BE$49,'RevPAR Raw Data'!BE$1,FALSE))/100</f>
        <v>3.1399232337974599E-2</v>
      </c>
    </row>
    <row r="40" spans="1:33" x14ac:dyDescent="0.2">
      <c r="A40" s="177"/>
      <c r="B40" s="155"/>
      <c r="C40" s="156"/>
      <c r="D40" s="156"/>
      <c r="E40" s="156"/>
      <c r="F40" s="156"/>
      <c r="G40" s="157"/>
      <c r="H40" s="137"/>
      <c r="I40" s="137"/>
      <c r="J40" s="157"/>
      <c r="K40" s="158"/>
      <c r="M40" s="159"/>
      <c r="N40" s="160"/>
      <c r="O40" s="160"/>
      <c r="P40" s="160"/>
      <c r="Q40" s="160"/>
      <c r="R40" s="161"/>
      <c r="S40" s="160"/>
      <c r="T40" s="160"/>
      <c r="U40" s="161"/>
      <c r="V40" s="162"/>
      <c r="X40" s="159"/>
      <c r="Y40" s="160"/>
      <c r="Z40" s="160"/>
      <c r="AA40" s="160"/>
      <c r="AB40" s="160"/>
      <c r="AC40" s="161"/>
      <c r="AD40" s="160"/>
      <c r="AE40" s="160"/>
      <c r="AF40" s="161"/>
      <c r="AG40" s="162"/>
    </row>
    <row r="41" spans="1:33" x14ac:dyDescent="0.2">
      <c r="A41" s="154" t="s">
        <v>28</v>
      </c>
      <c r="B41" s="155">
        <f>(VLOOKUP($A41,'Occupancy Raw Data'!$B$8:$BE$45,'Occupancy Raw Data'!AG$3,FALSE))/100</f>
        <v>0.59397039739707702</v>
      </c>
      <c r="C41" s="156">
        <f>(VLOOKUP($A41,'Occupancy Raw Data'!$B$8:$BE$45,'Occupancy Raw Data'!AH$3,FALSE))/100</f>
        <v>0.77933459968779895</v>
      </c>
      <c r="D41" s="156">
        <f>(VLOOKUP($A41,'Occupancy Raw Data'!$B$8:$BE$45,'Occupancy Raw Data'!AI$3,FALSE))/100</f>
        <v>0.86035150740065003</v>
      </c>
      <c r="E41" s="156">
        <f>(VLOOKUP($A41,'Occupancy Raw Data'!$B$8:$BE$45,'Occupancy Raw Data'!AJ$3,FALSE))/100</f>
        <v>0.851295819149536</v>
      </c>
      <c r="F41" s="156">
        <f>(VLOOKUP($A41,'Occupancy Raw Data'!$B$8:$BE$45,'Occupancy Raw Data'!AK$3,FALSE))/100</f>
        <v>0.76991217016794811</v>
      </c>
      <c r="G41" s="157">
        <f>(VLOOKUP($A41,'Occupancy Raw Data'!$B$8:$BE$45,'Occupancy Raw Data'!AL$3,FALSE))/100</f>
        <v>0.77097289876060204</v>
      </c>
      <c r="H41" s="137">
        <f>(VLOOKUP($A41,'Occupancy Raw Data'!$B$8:$BE$45,'Occupancy Raw Data'!AN$3,FALSE))/100</f>
        <v>0.75624400519079904</v>
      </c>
      <c r="I41" s="137">
        <f>(VLOOKUP($A41,'Occupancy Raw Data'!$B$8:$BE$45,'Occupancy Raw Data'!AO$3,FALSE))/100</f>
        <v>0.79034153956103792</v>
      </c>
      <c r="J41" s="157">
        <f>(VLOOKUP($A41,'Occupancy Raw Data'!$B$8:$BE$45,'Occupancy Raw Data'!AP$3,FALSE))/100</f>
        <v>0.77329277237591898</v>
      </c>
      <c r="K41" s="158">
        <f>(VLOOKUP($A41,'Occupancy Raw Data'!$B$8:$BE$45,'Occupancy Raw Data'!AR$3,FALSE))/100</f>
        <v>0.77163571979354995</v>
      </c>
      <c r="M41" s="159">
        <f>VLOOKUP($A41,'ADR Raw Data'!$B$6:$BE$43,'ADR Raw Data'!AG$1,FALSE)</f>
        <v>148.10348275916601</v>
      </c>
      <c r="N41" s="160">
        <f>VLOOKUP($A41,'ADR Raw Data'!$B$6:$BE$43,'ADR Raw Data'!AH$1,FALSE)</f>
        <v>180.99718947584299</v>
      </c>
      <c r="O41" s="160">
        <f>VLOOKUP($A41,'ADR Raw Data'!$B$6:$BE$43,'ADR Raw Data'!AI$1,FALSE)</f>
        <v>196.10866752649099</v>
      </c>
      <c r="P41" s="160">
        <f>VLOOKUP($A41,'ADR Raw Data'!$B$6:$BE$43,'ADR Raw Data'!AJ$1,FALSE)</f>
        <v>187.56504338412699</v>
      </c>
      <c r="Q41" s="160">
        <f>VLOOKUP($A41,'ADR Raw Data'!$B$6:$BE$43,'ADR Raw Data'!AK$1,FALSE)</f>
        <v>163.970820284827</v>
      </c>
      <c r="R41" s="161">
        <f>VLOOKUP($A41,'ADR Raw Data'!$B$6:$BE$43,'ADR Raw Data'!AL$1,FALSE)</f>
        <v>177.35132139563899</v>
      </c>
      <c r="S41" s="160">
        <f>VLOOKUP($A41,'ADR Raw Data'!$B$6:$BE$43,'ADR Raw Data'!AN$1,FALSE)</f>
        <v>146.490184716583</v>
      </c>
      <c r="T41" s="160">
        <f>VLOOKUP($A41,'ADR Raw Data'!$B$6:$BE$43,'ADR Raw Data'!AO$1,FALSE)</f>
        <v>146.75114989916199</v>
      </c>
      <c r="U41" s="161">
        <f>VLOOKUP($A41,'ADR Raw Data'!$B$6:$BE$43,'ADR Raw Data'!AP$1,FALSE)</f>
        <v>146.62354405443</v>
      </c>
      <c r="V41" s="162">
        <f>VLOOKUP($A41,'ADR Raw Data'!$B$6:$BE$43,'ADR Raw Data'!AR$1,FALSE)</f>
        <v>168.55310315441599</v>
      </c>
      <c r="X41" s="159">
        <f>VLOOKUP($A41,'RevPAR Raw Data'!$B$6:$BE$43,'RevPAR Raw Data'!AG$1,FALSE)</f>
        <v>87.969084510353298</v>
      </c>
      <c r="Y41" s="160">
        <f>VLOOKUP($A41,'RevPAR Raw Data'!$B$6:$BE$43,'RevPAR Raw Data'!AH$1,FALSE)</f>
        <v>141.057372204773</v>
      </c>
      <c r="Z41" s="160">
        <f>VLOOKUP($A41,'RevPAR Raw Data'!$B$6:$BE$43,'RevPAR Raw Data'!AI$1,FALSE)</f>
        <v>168.72238772074999</v>
      </c>
      <c r="AA41" s="160">
        <f>VLOOKUP($A41,'RevPAR Raw Data'!$B$6:$BE$43,'RevPAR Raw Data'!AJ$1,FALSE)</f>
        <v>159.673337251509</v>
      </c>
      <c r="AB41" s="160">
        <f>VLOOKUP($A41,'RevPAR Raw Data'!$B$6:$BE$43,'RevPAR Raw Data'!AK$1,FALSE)</f>
        <v>126.24313008970999</v>
      </c>
      <c r="AC41" s="161">
        <f>VLOOKUP($A41,'RevPAR Raw Data'!$B$6:$BE$43,'RevPAR Raw Data'!AL$1,FALSE)</f>
        <v>136.73306235541901</v>
      </c>
      <c r="AD41" s="160">
        <f>VLOOKUP($A41,'RevPAR Raw Data'!$B$6:$BE$43,'RevPAR Raw Data'!AN$1,FALSE)</f>
        <v>110.782324011209</v>
      </c>
      <c r="AE41" s="160">
        <f>VLOOKUP($A41,'RevPAR Raw Data'!$B$6:$BE$43,'RevPAR Raw Data'!AO$1,FALSE)</f>
        <v>115.983529743657</v>
      </c>
      <c r="AF41" s="161">
        <f>VLOOKUP($A41,'RevPAR Raw Data'!$B$6:$BE$43,'RevPAR Raw Data'!AP$1,FALSE)</f>
        <v>113.38292687743299</v>
      </c>
      <c r="AG41" s="162">
        <f>VLOOKUP($A41,'RevPAR Raw Data'!$B$6:$BE$43,'RevPAR Raw Data'!AR$1,FALSE)</f>
        <v>130.06159507599401</v>
      </c>
    </row>
    <row r="42" spans="1:33" x14ac:dyDescent="0.2">
      <c r="A42" s="139" t="s">
        <v>14</v>
      </c>
      <c r="B42" s="127">
        <f>(VLOOKUP($A41,'Occupancy Raw Data'!$B$8:$BE$51,'Occupancy Raw Data'!AT$3,FALSE))/100</f>
        <v>-1.7345124327681202E-2</v>
      </c>
      <c r="C42" s="128">
        <f>(VLOOKUP($A41,'Occupancy Raw Data'!$B$8:$BE$51,'Occupancy Raw Data'!AU$3,FALSE))/100</f>
        <v>-3.1846971969181397E-2</v>
      </c>
      <c r="D42" s="128">
        <f>(VLOOKUP($A41,'Occupancy Raw Data'!$B$8:$BE$51,'Occupancy Raw Data'!AV$3,FALSE))/100</f>
        <v>-2.2740072326900604E-2</v>
      </c>
      <c r="E42" s="128">
        <f>(VLOOKUP($A41,'Occupancy Raw Data'!$B$8:$BE$51,'Occupancy Raw Data'!AW$3,FALSE))/100</f>
        <v>-2.5068616903374901E-2</v>
      </c>
      <c r="F42" s="128">
        <f>(VLOOKUP($A41,'Occupancy Raw Data'!$B$8:$BE$51,'Occupancy Raw Data'!AX$3,FALSE))/100</f>
        <v>-6.857905788873E-3</v>
      </c>
      <c r="G42" s="128">
        <f>(VLOOKUP($A41,'Occupancy Raw Data'!$B$8:$BE$51,'Occupancy Raw Data'!AY$3,FALSE))/100</f>
        <v>-2.1177341979315999E-2</v>
      </c>
      <c r="H42" s="129">
        <f>(VLOOKUP($A41,'Occupancy Raw Data'!$B$8:$BE$51,'Occupancy Raw Data'!BA$3,FALSE))/100</f>
        <v>3.59059309620864E-4</v>
      </c>
      <c r="I42" s="129">
        <f>(VLOOKUP($A41,'Occupancy Raw Data'!$B$8:$BE$51,'Occupancy Raw Data'!BB$3,FALSE))/100</f>
        <v>-9.57886152236276E-3</v>
      </c>
      <c r="J42" s="128">
        <f>(VLOOKUP($A41,'Occupancy Raw Data'!$B$8:$BE$51,'Occupancy Raw Data'!BC$3,FALSE))/100</f>
        <v>-4.7442417879234797E-3</v>
      </c>
      <c r="K42" s="130">
        <f>(VLOOKUP($A41,'Occupancy Raw Data'!$B$8:$BE$51,'Occupancy Raw Data'!BE$3,FALSE))/100</f>
        <v>-1.6526540018653901E-2</v>
      </c>
      <c r="M42" s="127">
        <f>(VLOOKUP($A41,'ADR Raw Data'!$B$6:$BE$49,'ADR Raw Data'!AT$1,FALSE))/100</f>
        <v>-3.7857395670757202E-2</v>
      </c>
      <c r="N42" s="128">
        <f>(VLOOKUP($A41,'ADR Raw Data'!$B$6:$BE$49,'ADR Raw Data'!AU$1,FALSE))/100</f>
        <v>-3.2948038612856099E-3</v>
      </c>
      <c r="O42" s="128">
        <f>(VLOOKUP($A41,'ADR Raw Data'!$B$6:$BE$49,'ADR Raw Data'!AV$1,FALSE))/100</f>
        <v>1.51550695423324E-2</v>
      </c>
      <c r="P42" s="128">
        <f>(VLOOKUP($A41,'ADR Raw Data'!$B$6:$BE$49,'ADR Raw Data'!AW$1,FALSE))/100</f>
        <v>3.5523470303780802E-3</v>
      </c>
      <c r="Q42" s="128">
        <f>(VLOOKUP($A41,'ADR Raw Data'!$B$6:$BE$49,'ADR Raw Data'!AX$1,FALSE))/100</f>
        <v>-7.3083555715771596E-3</v>
      </c>
      <c r="R42" s="128">
        <f>(VLOOKUP($A41,'ADR Raw Data'!$B$6:$BE$49,'ADR Raw Data'!AY$1,FALSE))/100</f>
        <v>-2.99191550305701E-3</v>
      </c>
      <c r="S42" s="129">
        <f>(VLOOKUP($A41,'ADR Raw Data'!$B$6:$BE$49,'ADR Raw Data'!BA$1,FALSE))/100</f>
        <v>-2.49100907486508E-2</v>
      </c>
      <c r="T42" s="129">
        <f>(VLOOKUP($A41,'ADR Raw Data'!$B$6:$BE$49,'ADR Raw Data'!BB$1,FALSE))/100</f>
        <v>-3.2710887149040399E-2</v>
      </c>
      <c r="U42" s="128">
        <f>(VLOOKUP($A41,'ADR Raw Data'!$B$6:$BE$49,'ADR Raw Data'!BC$1,FALSE))/100</f>
        <v>-2.8939370220849799E-2</v>
      </c>
      <c r="V42" s="130">
        <f>(VLOOKUP($A41,'ADR Raw Data'!$B$6:$BE$49,'ADR Raw Data'!BE$1,FALSE))/100</f>
        <v>-1.0099242785511999E-2</v>
      </c>
      <c r="X42" s="127">
        <f>(VLOOKUP($A41,'RevPAR Raw Data'!$B$6:$BE$49,'RevPAR Raw Data'!AT$1,FALSE))/100</f>
        <v>-5.4545878763806996E-2</v>
      </c>
      <c r="Y42" s="128">
        <f>(VLOOKUP($A41,'RevPAR Raw Data'!$B$6:$BE$49,'RevPAR Raw Data'!AU$1,FALSE))/100</f>
        <v>-3.5036846304252703E-2</v>
      </c>
      <c r="Z42" s="128">
        <f>(VLOOKUP($A41,'RevPAR Raw Data'!$B$6:$BE$49,'RevPAR Raw Data'!AV$1,FALSE))/100</f>
        <v>-7.9296301620800404E-3</v>
      </c>
      <c r="AA42" s="128">
        <f>(VLOOKUP($A41,'RevPAR Raw Data'!$B$6:$BE$49,'RevPAR Raw Data'!AW$1,FALSE))/100</f>
        <v>-2.1605322299809201E-2</v>
      </c>
      <c r="AB42" s="128">
        <f>(VLOOKUP($A41,'RevPAR Raw Data'!$B$6:$BE$49,'RevPAR Raw Data'!AX$1,FALSE))/100</f>
        <v>-1.41161413464687E-2</v>
      </c>
      <c r="AC42" s="128">
        <f>(VLOOKUP($A41,'RevPAR Raw Data'!$B$6:$BE$49,'RevPAR Raw Data'!AY$1,FALSE))/100</f>
        <v>-2.4105896664591602E-2</v>
      </c>
      <c r="AD42" s="129">
        <f>(VLOOKUP($A41,'RevPAR Raw Data'!$B$6:$BE$49,'RevPAR Raw Data'!BA$1,FALSE))/100</f>
        <v>-2.4559975639016698E-2</v>
      </c>
      <c r="AE42" s="129">
        <f>(VLOOKUP($A41,'RevPAR Raw Data'!$B$6:$BE$49,'RevPAR Raw Data'!BB$1,FALSE))/100</f>
        <v>-4.1976415613128905E-2</v>
      </c>
      <c r="AF42" s="128">
        <f>(VLOOKUP($A41,'RevPAR Raw Data'!$B$6:$BE$49,'RevPAR Raw Data'!BC$1,FALSE))/100</f>
        <v>-3.3546316639255301E-2</v>
      </c>
      <c r="AG42" s="130">
        <f>(VLOOKUP($A41,'RevPAR Raw Data'!$B$6:$BE$49,'RevPAR Raw Data'!BE$1,FALSE))/100</f>
        <v>-2.6458877264113098E-2</v>
      </c>
    </row>
    <row r="43" spans="1:33" x14ac:dyDescent="0.2">
      <c r="A43" s="178"/>
      <c r="B43" s="155"/>
      <c r="C43" s="156"/>
      <c r="D43" s="156"/>
      <c r="E43" s="156"/>
      <c r="F43" s="156"/>
      <c r="G43" s="157"/>
      <c r="H43" s="137"/>
      <c r="I43" s="137"/>
      <c r="J43" s="157"/>
      <c r="K43" s="158"/>
      <c r="M43" s="159"/>
      <c r="N43" s="160"/>
      <c r="O43" s="160"/>
      <c r="P43" s="160"/>
      <c r="Q43" s="160"/>
      <c r="R43" s="161"/>
      <c r="S43" s="160"/>
      <c r="T43" s="160"/>
      <c r="U43" s="161"/>
      <c r="V43" s="162"/>
      <c r="X43" s="159"/>
      <c r="Y43" s="160"/>
      <c r="Z43" s="160"/>
      <c r="AA43" s="160"/>
      <c r="AB43" s="160"/>
      <c r="AC43" s="161"/>
      <c r="AD43" s="160"/>
      <c r="AE43" s="160"/>
      <c r="AF43" s="161"/>
      <c r="AG43" s="162"/>
    </row>
    <row r="44" spans="1:33" x14ac:dyDescent="0.2">
      <c r="A44" s="154" t="s">
        <v>29</v>
      </c>
      <c r="B44" s="155">
        <f>(VLOOKUP($A44,'Occupancy Raw Data'!$B$8:$BE$45,'Occupancy Raw Data'!AG$3,FALSE))/100</f>
        <v>0.45533412448336497</v>
      </c>
      <c r="C44" s="156">
        <f>(VLOOKUP($A44,'Occupancy Raw Data'!$B$8:$BE$45,'Occupancy Raw Data'!AH$3,FALSE))/100</f>
        <v>0.55262511764946498</v>
      </c>
      <c r="D44" s="156">
        <f>(VLOOKUP($A44,'Occupancy Raw Data'!$B$8:$BE$45,'Occupancy Raw Data'!AI$3,FALSE))/100</f>
        <v>0.58998649588738306</v>
      </c>
      <c r="E44" s="156">
        <f>(VLOOKUP($A44,'Occupancy Raw Data'!$B$8:$BE$45,'Occupancy Raw Data'!AJ$3,FALSE))/100</f>
        <v>0.64821786635020606</v>
      </c>
      <c r="F44" s="156">
        <f>(VLOOKUP($A44,'Occupancy Raw Data'!$B$8:$BE$45,'Occupancy Raw Data'!AK$3,FALSE))/100</f>
        <v>0.67027214210054498</v>
      </c>
      <c r="G44" s="157">
        <f>(VLOOKUP($A44,'Occupancy Raw Data'!$B$8:$BE$45,'Occupancy Raw Data'!AL$3,FALSE))/100</f>
        <v>0.58336467856149898</v>
      </c>
      <c r="H44" s="137">
        <f>(VLOOKUP($A44,'Occupancy Raw Data'!$B$8:$BE$45,'Occupancy Raw Data'!AN$3,FALSE))/100</f>
        <v>0.75835166625926798</v>
      </c>
      <c r="I44" s="137">
        <f>(VLOOKUP($A44,'Occupancy Raw Data'!$B$8:$BE$45,'Occupancy Raw Data'!AO$3,FALSE))/100</f>
        <v>0.737716939623563</v>
      </c>
      <c r="J44" s="157">
        <f>(VLOOKUP($A44,'Occupancy Raw Data'!$B$8:$BE$45,'Occupancy Raw Data'!AP$3,FALSE))/100</f>
        <v>0.74803430294141604</v>
      </c>
      <c r="K44" s="158">
        <f>(VLOOKUP($A44,'Occupancy Raw Data'!$B$8:$BE$45,'Occupancy Raw Data'!AR$3,FALSE))/100</f>
        <v>0.63053283232002599</v>
      </c>
      <c r="M44" s="159">
        <f>VLOOKUP($A44,'ADR Raw Data'!$B$6:$BE$43,'ADR Raw Data'!AG$1,FALSE)</f>
        <v>95.283382313291895</v>
      </c>
      <c r="N44" s="160">
        <f>VLOOKUP($A44,'ADR Raw Data'!$B$6:$BE$43,'ADR Raw Data'!AH$1,FALSE)</f>
        <v>98.1298204302269</v>
      </c>
      <c r="O44" s="160">
        <f>VLOOKUP($A44,'ADR Raw Data'!$B$6:$BE$43,'ADR Raw Data'!AI$1,FALSE)</f>
        <v>101.30469845673601</v>
      </c>
      <c r="P44" s="160">
        <f>VLOOKUP($A44,'ADR Raw Data'!$B$6:$BE$43,'ADR Raw Data'!AJ$1,FALSE)</f>
        <v>106.113955683217</v>
      </c>
      <c r="Q44" s="160">
        <f>VLOOKUP($A44,'ADR Raw Data'!$B$6:$BE$43,'ADR Raw Data'!AK$1,FALSE)</f>
        <v>122.020131590943</v>
      </c>
      <c r="R44" s="161">
        <f>VLOOKUP($A44,'ADR Raw Data'!$B$6:$BE$43,'ADR Raw Data'!AL$1,FALSE)</f>
        <v>105.609699405679</v>
      </c>
      <c r="S44" s="160">
        <f>VLOOKUP($A44,'ADR Raw Data'!$B$6:$BE$43,'ADR Raw Data'!AN$1,FALSE)</f>
        <v>147.14902441644901</v>
      </c>
      <c r="T44" s="160">
        <f>VLOOKUP($A44,'ADR Raw Data'!$B$6:$BE$43,'ADR Raw Data'!AO$1,FALSE)</f>
        <v>141.163527446432</v>
      </c>
      <c r="U44" s="161">
        <f>VLOOKUP($A44,'ADR Raw Data'!$B$6:$BE$43,'ADR Raw Data'!AP$1,FALSE)</f>
        <v>144.19755381578</v>
      </c>
      <c r="V44" s="162">
        <f>VLOOKUP($A44,'ADR Raw Data'!$B$6:$BE$43,'ADR Raw Data'!AR$1,FALSE)</f>
        <v>118.722631807855</v>
      </c>
      <c r="X44" s="159">
        <f>VLOOKUP($A44,'RevPAR Raw Data'!$B$6:$BE$43,'RevPAR Raw Data'!AG$1,FALSE)</f>
        <v>43.385775463436502</v>
      </c>
      <c r="Y44" s="160">
        <f>VLOOKUP($A44,'RevPAR Raw Data'!$B$6:$BE$43,'RevPAR Raw Data'!AH$1,FALSE)</f>
        <v>54.229003560175101</v>
      </c>
      <c r="Z44" s="160">
        <f>VLOOKUP($A44,'RevPAR Raw Data'!$B$6:$BE$43,'RevPAR Raw Data'!AI$1,FALSE)</f>
        <v>59.768404059418003</v>
      </c>
      <c r="AA44" s="160">
        <f>VLOOKUP($A44,'RevPAR Raw Data'!$B$6:$BE$43,'RevPAR Raw Data'!AJ$1,FALSE)</f>
        <v>68.784961942955306</v>
      </c>
      <c r="AB44" s="160">
        <f>VLOOKUP($A44,'RevPAR Raw Data'!$B$6:$BE$43,'RevPAR Raw Data'!AK$1,FALSE)</f>
        <v>81.786694980852204</v>
      </c>
      <c r="AC44" s="161">
        <f>VLOOKUP($A44,'RevPAR Raw Data'!$B$6:$BE$43,'RevPAR Raw Data'!AL$1,FALSE)</f>
        <v>61.608968346770801</v>
      </c>
      <c r="AD44" s="160">
        <f>VLOOKUP($A44,'RevPAR Raw Data'!$B$6:$BE$43,'RevPAR Raw Data'!AN$1,FALSE)</f>
        <v>111.59070785464</v>
      </c>
      <c r="AE44" s="160">
        <f>VLOOKUP($A44,'RevPAR Raw Data'!$B$6:$BE$43,'RevPAR Raw Data'!AO$1,FALSE)</f>
        <v>104.138725454249</v>
      </c>
      <c r="AF44" s="161">
        <f>VLOOKUP($A44,'RevPAR Raw Data'!$B$6:$BE$43,'RevPAR Raw Data'!AP$1,FALSE)</f>
        <v>107.864716654444</v>
      </c>
      <c r="AG44" s="162">
        <f>VLOOKUP($A44,'RevPAR Raw Data'!$B$6:$BE$43,'RevPAR Raw Data'!AR$1,FALSE)</f>
        <v>74.8585172942947</v>
      </c>
    </row>
    <row r="45" spans="1:33" x14ac:dyDescent="0.2">
      <c r="A45" s="139" t="s">
        <v>14</v>
      </c>
      <c r="B45" s="127">
        <f>(VLOOKUP($A44,'Occupancy Raw Data'!$B$8:$BE$51,'Occupancy Raw Data'!AT$3,FALSE))/100</f>
        <v>3.1919423441285601E-2</v>
      </c>
      <c r="C45" s="128">
        <f>(VLOOKUP($A44,'Occupancy Raw Data'!$B$8:$BE$51,'Occupancy Raw Data'!AU$3,FALSE))/100</f>
        <v>1.1725832555064798E-2</v>
      </c>
      <c r="D45" s="128">
        <f>(VLOOKUP($A44,'Occupancy Raw Data'!$B$8:$BE$51,'Occupancy Raw Data'!AV$3,FALSE))/100</f>
        <v>1.53775232159467E-2</v>
      </c>
      <c r="E45" s="128">
        <f>(VLOOKUP($A44,'Occupancy Raw Data'!$B$8:$BE$51,'Occupancy Raw Data'!AW$3,FALSE))/100</f>
        <v>2.6894965834696399E-2</v>
      </c>
      <c r="F45" s="128">
        <f>(VLOOKUP($A44,'Occupancy Raw Data'!$B$8:$BE$51,'Occupancy Raw Data'!AX$3,FALSE))/100</f>
        <v>1.38796323713708E-2</v>
      </c>
      <c r="G45" s="128">
        <f>(VLOOKUP($A44,'Occupancy Raw Data'!$B$8:$BE$51,'Occupancy Raw Data'!AY$3,FALSE))/100</f>
        <v>1.95317073886082E-2</v>
      </c>
      <c r="H45" s="129">
        <f>(VLOOKUP($A44,'Occupancy Raw Data'!$B$8:$BE$51,'Occupancy Raw Data'!BA$3,FALSE))/100</f>
        <v>3.42367688462656E-2</v>
      </c>
      <c r="I45" s="129">
        <f>(VLOOKUP($A44,'Occupancy Raw Data'!$B$8:$BE$51,'Occupancy Raw Data'!BB$3,FALSE))/100</f>
        <v>-1.52757234471503E-3</v>
      </c>
      <c r="J45" s="128">
        <f>(VLOOKUP($A44,'Occupancy Raw Data'!$B$8:$BE$51,'Occupancy Raw Data'!BC$3,FALSE))/100</f>
        <v>1.62865975457137E-2</v>
      </c>
      <c r="K45" s="130">
        <f>(VLOOKUP($A44,'Occupancy Raw Data'!$B$8:$BE$51,'Occupancy Raw Data'!BE$3,FALSE))/100</f>
        <v>1.8603409644264799E-2</v>
      </c>
      <c r="M45" s="127">
        <f>(VLOOKUP($A44,'ADR Raw Data'!$B$6:$BE$49,'ADR Raw Data'!AT$1,FALSE))/100</f>
        <v>-7.4260790030496607E-3</v>
      </c>
      <c r="N45" s="128">
        <f>(VLOOKUP($A44,'ADR Raw Data'!$B$6:$BE$49,'ADR Raw Data'!AU$1,FALSE))/100</f>
        <v>-1.09558218156828E-2</v>
      </c>
      <c r="O45" s="128">
        <f>(VLOOKUP($A44,'ADR Raw Data'!$B$6:$BE$49,'ADR Raw Data'!AV$1,FALSE))/100</f>
        <v>-1.00911289157393E-2</v>
      </c>
      <c r="P45" s="128">
        <f>(VLOOKUP($A44,'ADR Raw Data'!$B$6:$BE$49,'ADR Raw Data'!AW$1,FALSE))/100</f>
        <v>-9.5901437402913809E-3</v>
      </c>
      <c r="Q45" s="128">
        <f>(VLOOKUP($A44,'ADR Raw Data'!$B$6:$BE$49,'ADR Raw Data'!AX$1,FALSE))/100</f>
        <v>1.23412725932481E-2</v>
      </c>
      <c r="R45" s="128">
        <f>(VLOOKUP($A44,'ADR Raw Data'!$B$6:$BE$49,'ADR Raw Data'!AY$1,FALSE))/100</f>
        <v>-3.9663472908479606E-3</v>
      </c>
      <c r="S45" s="129">
        <f>(VLOOKUP($A44,'ADR Raw Data'!$B$6:$BE$49,'ADR Raw Data'!BA$1,FALSE))/100</f>
        <v>4.7587071253206804E-2</v>
      </c>
      <c r="T45" s="129">
        <f>(VLOOKUP($A44,'ADR Raw Data'!$B$6:$BE$49,'ADR Raw Data'!BB$1,FALSE))/100</f>
        <v>3.40075430764551E-2</v>
      </c>
      <c r="U45" s="128">
        <f>(VLOOKUP($A44,'ADR Raw Data'!$B$6:$BE$49,'ADR Raw Data'!BC$1,FALSE))/100</f>
        <v>4.1248415099706094E-2</v>
      </c>
      <c r="V45" s="130">
        <f>(VLOOKUP($A44,'ADR Raw Data'!$B$6:$BE$49,'ADR Raw Data'!BE$1,FALSE))/100</f>
        <v>1.4212299910199001E-2</v>
      </c>
      <c r="X45" s="127">
        <f>(VLOOKUP($A44,'RevPAR Raw Data'!$B$6:$BE$49,'RevPAR Raw Data'!AT$1,FALSE))/100</f>
        <v>2.42563082780291E-2</v>
      </c>
      <c r="Y45" s="128">
        <f>(VLOOKUP($A44,'RevPAR Raw Data'!$B$6:$BE$49,'RevPAR Raw Data'!AU$1,FALSE))/100</f>
        <v>6.41544607268231E-4</v>
      </c>
      <c r="Z45" s="128">
        <f>(VLOOKUP($A44,'RevPAR Raw Data'!$B$6:$BE$49,'RevPAR Raw Data'!AV$1,FALSE))/100</f>
        <v>5.1312177310305195E-3</v>
      </c>
      <c r="AA45" s="128">
        <f>(VLOOKUP($A44,'RevPAR Raw Data'!$B$6:$BE$49,'RevPAR Raw Data'!AW$1,FALSE))/100</f>
        <v>1.7046895506159999E-2</v>
      </c>
      <c r="AB45" s="128">
        <f>(VLOOKUP($A44,'RevPAR Raw Data'!$B$6:$BE$49,'RevPAR Raw Data'!AX$1,FALSE))/100</f>
        <v>2.6392197291208102E-2</v>
      </c>
      <c r="AC45" s="128">
        <f>(VLOOKUP($A44,'RevPAR Raw Data'!$B$6:$BE$49,'RevPAR Raw Data'!AY$1,FALSE))/100</f>
        <v>1.54878905630738E-2</v>
      </c>
      <c r="AD45" s="129">
        <f>(VLOOKUP($A44,'RevPAR Raw Data'!$B$6:$BE$49,'RevPAR Raw Data'!BA$1,FALSE))/100</f>
        <v>8.3453067658039295E-2</v>
      </c>
      <c r="AE45" s="129">
        <f>(VLOOKUP($A44,'RevPAR Raw Data'!$B$6:$BE$49,'RevPAR Raw Data'!BB$1,FALSE))/100</f>
        <v>3.2428021749424801E-2</v>
      </c>
      <c r="AF45" s="128">
        <f>(VLOOKUP($A44,'RevPAR Raw Data'!$B$6:$BE$49,'RevPAR Raw Data'!BC$1,FALSE))/100</f>
        <v>5.8206808981547196E-2</v>
      </c>
      <c r="AG45" s="130">
        <f>(VLOOKUP($A44,'RevPAR Raw Data'!$B$6:$BE$49,'RevPAR Raw Data'!BE$1,FALSE))/100</f>
        <v>3.30801067916804E-2</v>
      </c>
    </row>
    <row r="46" spans="1:33" x14ac:dyDescent="0.2">
      <c r="A46" s="177"/>
      <c r="B46" s="155"/>
      <c r="C46" s="156"/>
      <c r="D46" s="156"/>
      <c r="E46" s="156"/>
      <c r="F46" s="156"/>
      <c r="G46" s="157"/>
      <c r="H46" s="137"/>
      <c r="I46" s="137"/>
      <c r="J46" s="157"/>
      <c r="K46" s="158"/>
      <c r="M46" s="159"/>
      <c r="N46" s="160"/>
      <c r="O46" s="160"/>
      <c r="P46" s="160"/>
      <c r="Q46" s="160"/>
      <c r="R46" s="161"/>
      <c r="S46" s="160"/>
      <c r="T46" s="160"/>
      <c r="U46" s="161"/>
      <c r="V46" s="162"/>
      <c r="X46" s="159"/>
      <c r="Y46" s="160"/>
      <c r="Z46" s="160"/>
      <c r="AA46" s="160"/>
      <c r="AB46" s="160"/>
      <c r="AC46" s="161"/>
      <c r="AD46" s="160"/>
      <c r="AE46" s="160"/>
      <c r="AF46" s="161"/>
      <c r="AG46" s="162"/>
    </row>
    <row r="47" spans="1:33" x14ac:dyDescent="0.2">
      <c r="A47" s="154" t="s">
        <v>30</v>
      </c>
      <c r="B47" s="155">
        <f>(VLOOKUP($A47,'Occupancy Raw Data'!$B$8:$BE$45,'Occupancy Raw Data'!AG$3,FALSE))/100</f>
        <v>0.46502331778814104</v>
      </c>
      <c r="C47" s="156">
        <f>(VLOOKUP($A47,'Occupancy Raw Data'!$B$8:$BE$45,'Occupancy Raw Data'!AH$3,FALSE))/100</f>
        <v>0.62674883411059201</v>
      </c>
      <c r="D47" s="156">
        <f>(VLOOKUP($A47,'Occupancy Raw Data'!$B$8:$BE$45,'Occupancy Raw Data'!AI$3,FALSE))/100</f>
        <v>0.66794359316011498</v>
      </c>
      <c r="E47" s="156">
        <f>(VLOOKUP($A47,'Occupancy Raw Data'!$B$8:$BE$45,'Occupancy Raw Data'!AJ$3,FALSE))/100</f>
        <v>0.68809682433932906</v>
      </c>
      <c r="F47" s="156">
        <f>(VLOOKUP($A47,'Occupancy Raw Data'!$B$8:$BE$45,'Occupancy Raw Data'!AK$3,FALSE))/100</f>
        <v>0.64917832556073707</v>
      </c>
      <c r="G47" s="157">
        <f>(VLOOKUP($A47,'Occupancy Raw Data'!$B$8:$BE$45,'Occupancy Raw Data'!AL$3,FALSE))/100</f>
        <v>0.61939817899178307</v>
      </c>
      <c r="H47" s="137">
        <f>(VLOOKUP($A47,'Occupancy Raw Data'!$B$8:$BE$45,'Occupancy Raw Data'!AN$3,FALSE))/100</f>
        <v>0.67632689318232198</v>
      </c>
      <c r="I47" s="137">
        <f>(VLOOKUP($A47,'Occupancy Raw Data'!$B$8:$BE$45,'Occupancy Raw Data'!AO$3,FALSE))/100</f>
        <v>0.687264046191427</v>
      </c>
      <c r="J47" s="157">
        <f>(VLOOKUP($A47,'Occupancy Raw Data'!$B$8:$BE$45,'Occupancy Raw Data'!AP$3,FALSE))/100</f>
        <v>0.68179546968687499</v>
      </c>
      <c r="K47" s="158">
        <f>(VLOOKUP($A47,'Occupancy Raw Data'!$B$8:$BE$45,'Occupancy Raw Data'!AR$3,FALSE))/100</f>
        <v>0.63722597633323796</v>
      </c>
      <c r="M47" s="159">
        <f>VLOOKUP($A47,'ADR Raw Data'!$B$6:$BE$43,'ADR Raw Data'!AG$1,FALSE)</f>
        <v>99.074414995224402</v>
      </c>
      <c r="N47" s="160">
        <f>VLOOKUP($A47,'ADR Raw Data'!$B$6:$BE$43,'ADR Raw Data'!AH$1,FALSE)</f>
        <v>109.738929931792</v>
      </c>
      <c r="O47" s="160">
        <f>VLOOKUP($A47,'ADR Raw Data'!$B$6:$BE$43,'ADR Raw Data'!AI$1,FALSE)</f>
        <v>112.397528883717</v>
      </c>
      <c r="P47" s="160">
        <f>VLOOKUP($A47,'ADR Raw Data'!$B$6:$BE$43,'ADR Raw Data'!AJ$1,FALSE)</f>
        <v>115.163228981765</v>
      </c>
      <c r="Q47" s="160">
        <f>VLOOKUP($A47,'ADR Raw Data'!$B$6:$BE$43,'ADR Raw Data'!AK$1,FALSE)</f>
        <v>118.244818267339</v>
      </c>
      <c r="R47" s="161">
        <f>VLOOKUP($A47,'ADR Raw Data'!$B$6:$BE$43,'ADR Raw Data'!AL$1,FALSE)</f>
        <v>111.69916408224699</v>
      </c>
      <c r="S47" s="160">
        <f>VLOOKUP($A47,'ADR Raw Data'!$B$6:$BE$43,'ADR Raw Data'!AN$1,FALSE)</f>
        <v>133.19968149729101</v>
      </c>
      <c r="T47" s="160">
        <f>VLOOKUP($A47,'ADR Raw Data'!$B$6:$BE$43,'ADR Raw Data'!AO$1,FALSE)</f>
        <v>129.78819533080201</v>
      </c>
      <c r="U47" s="161">
        <f>VLOOKUP($A47,'ADR Raw Data'!$B$6:$BE$43,'ADR Raw Data'!AP$1,FALSE)</f>
        <v>131.480256911363</v>
      </c>
      <c r="V47" s="162">
        <f>VLOOKUP($A47,'ADR Raw Data'!$B$6:$BE$43,'ADR Raw Data'!AR$1,FALSE)</f>
        <v>117.746204570347</v>
      </c>
      <c r="X47" s="159">
        <f>VLOOKUP($A47,'RevPAR Raw Data'!$B$6:$BE$43,'RevPAR Raw Data'!AG$1,FALSE)</f>
        <v>46.0719131689984</v>
      </c>
      <c r="Y47" s="160">
        <f>VLOOKUP($A47,'RevPAR Raw Data'!$B$6:$BE$43,'RevPAR Raw Data'!AH$1,FALSE)</f>
        <v>68.778746391294604</v>
      </c>
      <c r="Z47" s="160">
        <f>VLOOKUP($A47,'RevPAR Raw Data'!$B$6:$BE$43,'RevPAR Raw Data'!AI$1,FALSE)</f>
        <v>75.075209304907801</v>
      </c>
      <c r="AA47" s="160">
        <f>VLOOKUP($A47,'RevPAR Raw Data'!$B$6:$BE$43,'RevPAR Raw Data'!AJ$1,FALSE)</f>
        <v>79.243452143015702</v>
      </c>
      <c r="AB47" s="160">
        <f>VLOOKUP($A47,'RevPAR Raw Data'!$B$6:$BE$43,'RevPAR Raw Data'!AK$1,FALSE)</f>
        <v>76.761973129024994</v>
      </c>
      <c r="AC47" s="161">
        <f>VLOOKUP($A47,'RevPAR Raw Data'!$B$6:$BE$43,'RevPAR Raw Data'!AL$1,FALSE)</f>
        <v>69.186258827448299</v>
      </c>
      <c r="AD47" s="160">
        <f>VLOOKUP($A47,'RevPAR Raw Data'!$B$6:$BE$43,'RevPAR Raw Data'!AN$1,FALSE)</f>
        <v>90.086526759937797</v>
      </c>
      <c r="AE47" s="160">
        <f>VLOOKUP($A47,'RevPAR Raw Data'!$B$6:$BE$43,'RevPAR Raw Data'!AO$1,FALSE)</f>
        <v>89.198760270930407</v>
      </c>
      <c r="AF47" s="161">
        <f>VLOOKUP($A47,'RevPAR Raw Data'!$B$6:$BE$43,'RevPAR Raw Data'!AP$1,FALSE)</f>
        <v>89.642643515434102</v>
      </c>
      <c r="AG47" s="162">
        <f>VLOOKUP($A47,'RevPAR Raw Data'!$B$6:$BE$43,'RevPAR Raw Data'!AR$1,FALSE)</f>
        <v>75.030940166872796</v>
      </c>
    </row>
    <row r="48" spans="1:33" x14ac:dyDescent="0.2">
      <c r="A48" s="139" t="s">
        <v>14</v>
      </c>
      <c r="B48" s="127">
        <f>(VLOOKUP($A47,'Occupancy Raw Data'!$B$8:$BE$51,'Occupancy Raw Data'!AT$3,FALSE))/100</f>
        <v>1.7130324531859101E-2</v>
      </c>
      <c r="C48" s="128">
        <f>(VLOOKUP($A47,'Occupancy Raw Data'!$B$8:$BE$51,'Occupancy Raw Data'!AU$3,FALSE))/100</f>
        <v>-7.6719425737606295E-3</v>
      </c>
      <c r="D48" s="128">
        <f>(VLOOKUP($A47,'Occupancy Raw Data'!$B$8:$BE$51,'Occupancy Raw Data'!AV$3,FALSE))/100</f>
        <v>1.1681341306686299E-2</v>
      </c>
      <c r="E48" s="128">
        <f>(VLOOKUP($A47,'Occupancy Raw Data'!$B$8:$BE$51,'Occupancy Raw Data'!AW$3,FALSE))/100</f>
        <v>1.46108837558632E-2</v>
      </c>
      <c r="F48" s="128">
        <f>(VLOOKUP($A47,'Occupancy Raw Data'!$B$8:$BE$51,'Occupancy Raw Data'!AX$3,FALSE))/100</f>
        <v>-5.8144298880225698E-3</v>
      </c>
      <c r="G48" s="128">
        <f>(VLOOKUP($A47,'Occupancy Raw Data'!$B$8:$BE$51,'Occupancy Raw Data'!AY$3,FALSE))/100</f>
        <v>5.4570630438918596E-3</v>
      </c>
      <c r="H48" s="129">
        <f>(VLOOKUP($A47,'Occupancy Raw Data'!$B$8:$BE$51,'Occupancy Raw Data'!BA$3,FALSE))/100</f>
        <v>-2.3057898490155302E-2</v>
      </c>
      <c r="I48" s="129">
        <f>(VLOOKUP($A47,'Occupancy Raw Data'!$B$8:$BE$51,'Occupancy Raw Data'!BB$3,FALSE))/100</f>
        <v>-3.3735640576655103E-3</v>
      </c>
      <c r="J48" s="128">
        <f>(VLOOKUP($A47,'Occupancy Raw Data'!$B$8:$BE$51,'Occupancy Raw Data'!BC$3,FALSE))/100</f>
        <v>-1.32349558892797E-2</v>
      </c>
      <c r="K48" s="130">
        <f>(VLOOKUP($A47,'Occupancy Raw Data'!$B$8:$BE$51,'Occupancy Raw Data'!BE$3,FALSE))/100</f>
        <v>-3.32894308364282E-4</v>
      </c>
      <c r="M48" s="127">
        <f>(VLOOKUP($A47,'ADR Raw Data'!$B$6:$BE$49,'ADR Raw Data'!AT$1,FALSE))/100</f>
        <v>2.3883069747977E-2</v>
      </c>
      <c r="N48" s="128">
        <f>(VLOOKUP($A47,'ADR Raw Data'!$B$6:$BE$49,'ADR Raw Data'!AU$1,FALSE))/100</f>
        <v>3.4781427241361101E-2</v>
      </c>
      <c r="O48" s="128">
        <f>(VLOOKUP($A47,'ADR Raw Data'!$B$6:$BE$49,'ADR Raw Data'!AV$1,FALSE))/100</f>
        <v>3.0405343609575398E-2</v>
      </c>
      <c r="P48" s="128">
        <f>(VLOOKUP($A47,'ADR Raw Data'!$B$6:$BE$49,'ADR Raw Data'!AW$1,FALSE))/100</f>
        <v>3.2961728086947001E-2</v>
      </c>
      <c r="Q48" s="128">
        <f>(VLOOKUP($A47,'ADR Raw Data'!$B$6:$BE$49,'ADR Raw Data'!AX$1,FALSE))/100</f>
        <v>2.2224702943379901E-2</v>
      </c>
      <c r="R48" s="128">
        <f>(VLOOKUP($A47,'ADR Raw Data'!$B$6:$BE$49,'ADR Raw Data'!AY$1,FALSE))/100</f>
        <v>2.89254779166702E-2</v>
      </c>
      <c r="S48" s="129">
        <f>(VLOOKUP($A47,'ADR Raw Data'!$B$6:$BE$49,'ADR Raw Data'!BA$1,FALSE))/100</f>
        <v>7.6429865524265103E-2</v>
      </c>
      <c r="T48" s="129">
        <f>(VLOOKUP($A47,'ADR Raw Data'!$B$6:$BE$49,'ADR Raw Data'!BB$1,FALSE))/100</f>
        <v>7.6242335712444001E-2</v>
      </c>
      <c r="U48" s="128">
        <f>(VLOOKUP($A47,'ADR Raw Data'!$B$6:$BE$49,'ADR Raw Data'!BC$1,FALSE))/100</f>
        <v>7.6198233720076405E-2</v>
      </c>
      <c r="V48" s="130">
        <f>(VLOOKUP($A47,'ADR Raw Data'!$B$6:$BE$49,'ADR Raw Data'!BE$1,FALSE))/100</f>
        <v>4.4083034520375403E-2</v>
      </c>
      <c r="X48" s="127">
        <f>(VLOOKUP($A47,'RevPAR Raw Data'!$B$6:$BE$49,'RevPAR Raw Data'!AT$1,FALSE))/100</f>
        <v>4.1422519015435998E-2</v>
      </c>
      <c r="Y48" s="128">
        <f>(VLOOKUP($A47,'RevPAR Raw Data'!$B$6:$BE$49,'RevPAR Raw Data'!AU$1,FALSE))/100</f>
        <v>2.6842643555171301E-2</v>
      </c>
      <c r="Z48" s="128">
        <f>(VLOOKUP($A47,'RevPAR Raw Data'!$B$6:$BE$49,'RevPAR Raw Data'!AV$1,FALSE))/100</f>
        <v>4.2441860112512303E-2</v>
      </c>
      <c r="AA48" s="128">
        <f>(VLOOKUP($A47,'RevPAR Raw Data'!$B$6:$BE$49,'RevPAR Raw Data'!AW$1,FALSE))/100</f>
        <v>4.8054211820281002E-2</v>
      </c>
      <c r="AB48" s="128">
        <f>(VLOOKUP($A47,'RevPAR Raw Data'!$B$6:$BE$49,'RevPAR Raw Data'!AX$1,FALSE))/100</f>
        <v>1.6281049078310902E-2</v>
      </c>
      <c r="AC48" s="128">
        <f>(VLOOKUP($A47,'RevPAR Raw Data'!$B$6:$BE$49,'RevPAR Raw Data'!AY$1,FALSE))/100</f>
        <v>3.4540389117127999E-2</v>
      </c>
      <c r="AD48" s="129">
        <f>(VLOOKUP($A47,'RevPAR Raw Data'!$B$6:$BE$49,'RevPAR Raw Data'!BA$1,FALSE))/100</f>
        <v>5.1609654953234996E-2</v>
      </c>
      <c r="AE48" s="129">
        <f>(VLOOKUP($A47,'RevPAR Raw Data'!$B$6:$BE$49,'RevPAR Raw Data'!BB$1,FALSE))/100</f>
        <v>7.2611563251346489E-2</v>
      </c>
      <c r="AF48" s="128">
        <f>(VLOOKUP($A47,'RevPAR Raw Data'!$B$6:$BE$49,'RevPAR Raw Data'!BC$1,FALSE))/100</f>
        <v>6.1954797568670401E-2</v>
      </c>
      <c r="AG48" s="130">
        <f>(VLOOKUP($A47,'RevPAR Raw Data'!$B$6:$BE$49,'RevPAR Raw Data'!BE$1,FALSE))/100</f>
        <v>4.3735465220723801E-2</v>
      </c>
    </row>
    <row r="49" spans="1:33" x14ac:dyDescent="0.2">
      <c r="A49" s="177"/>
      <c r="B49" s="155"/>
      <c r="C49" s="156"/>
      <c r="D49" s="156"/>
      <c r="E49" s="156"/>
      <c r="F49" s="156"/>
      <c r="G49" s="157"/>
      <c r="H49" s="137"/>
      <c r="I49" s="137"/>
      <c r="J49" s="157"/>
      <c r="K49" s="158"/>
      <c r="M49" s="159"/>
      <c r="N49" s="160"/>
      <c r="O49" s="160"/>
      <c r="P49" s="160"/>
      <c r="Q49" s="160"/>
      <c r="R49" s="161"/>
      <c r="S49" s="160"/>
      <c r="T49" s="160"/>
      <c r="U49" s="161"/>
      <c r="V49" s="162"/>
      <c r="X49" s="159"/>
      <c r="Y49" s="160"/>
      <c r="Z49" s="160"/>
      <c r="AA49" s="160"/>
      <c r="AB49" s="160"/>
      <c r="AC49" s="161"/>
      <c r="AD49" s="160"/>
      <c r="AE49" s="160"/>
      <c r="AF49" s="161"/>
      <c r="AG49" s="162"/>
    </row>
    <row r="50" spans="1:33" x14ac:dyDescent="0.2">
      <c r="A50" s="154" t="s">
        <v>31</v>
      </c>
      <c r="B50" s="155">
        <f>(VLOOKUP($A50,'Occupancy Raw Data'!$B$8:$BE$45,'Occupancy Raw Data'!AG$3,FALSE))/100</f>
        <v>0.468412680377229</v>
      </c>
      <c r="C50" s="156">
        <f>(VLOOKUP($A50,'Occupancy Raw Data'!$B$8:$BE$45,'Occupancy Raw Data'!AH$3,FALSE))/100</f>
        <v>0.55078968299056907</v>
      </c>
      <c r="D50" s="156">
        <f>(VLOOKUP($A50,'Occupancy Raw Data'!$B$8:$BE$45,'Occupancy Raw Data'!AI$3,FALSE))/100</f>
        <v>0.59518804681286197</v>
      </c>
      <c r="E50" s="156">
        <f>(VLOOKUP($A50,'Occupancy Raw Data'!$B$8:$BE$45,'Occupancy Raw Data'!AJ$3,FALSE))/100</f>
        <v>0.67739461424837999</v>
      </c>
      <c r="F50" s="156">
        <f>(VLOOKUP($A50,'Occupancy Raw Data'!$B$8:$BE$45,'Occupancy Raw Data'!AK$3,FALSE))/100</f>
        <v>0.66066356095898104</v>
      </c>
      <c r="G50" s="157">
        <f>(VLOOKUP($A50,'Occupancy Raw Data'!$B$8:$BE$45,'Occupancy Raw Data'!AL$3,FALSE))/100</f>
        <v>0.590489717077604</v>
      </c>
      <c r="H50" s="137">
        <f>(VLOOKUP($A50,'Occupancy Raw Data'!$B$8:$BE$45,'Occupancy Raw Data'!AN$3,FALSE))/100</f>
        <v>0.73338257016248098</v>
      </c>
      <c r="I50" s="137">
        <f>(VLOOKUP($A50,'Occupancy Raw Data'!$B$8:$BE$45,'Occupancy Raw Data'!AO$3,FALSE))/100</f>
        <v>0.68421202136120796</v>
      </c>
      <c r="J50" s="157">
        <f>(VLOOKUP($A50,'Occupancy Raw Data'!$B$8:$BE$45,'Occupancy Raw Data'!AP$3,FALSE))/100</f>
        <v>0.70879729576184503</v>
      </c>
      <c r="K50" s="158">
        <f>(VLOOKUP($A50,'Occupancy Raw Data'!$B$8:$BE$45,'Occupancy Raw Data'!AR$3,FALSE))/100</f>
        <v>0.62429188241595901</v>
      </c>
      <c r="M50" s="159">
        <f>VLOOKUP($A50,'ADR Raw Data'!$B$6:$BE$43,'ADR Raw Data'!AG$1,FALSE)</f>
        <v>106.313480897513</v>
      </c>
      <c r="N50" s="160">
        <f>VLOOKUP($A50,'ADR Raw Data'!$B$6:$BE$43,'ADR Raw Data'!AH$1,FALSE)</f>
        <v>111.079725116039</v>
      </c>
      <c r="O50" s="160">
        <f>VLOOKUP($A50,'ADR Raw Data'!$B$6:$BE$43,'ADR Raw Data'!AI$1,FALSE)</f>
        <v>119.872382952321</v>
      </c>
      <c r="P50" s="160">
        <f>VLOOKUP($A50,'ADR Raw Data'!$B$6:$BE$43,'ADR Raw Data'!AJ$1,FALSE)</f>
        <v>142.839852392334</v>
      </c>
      <c r="Q50" s="160">
        <f>VLOOKUP($A50,'ADR Raw Data'!$B$6:$BE$43,'ADR Raw Data'!AK$1,FALSE)</f>
        <v>154.75348998194099</v>
      </c>
      <c r="R50" s="161">
        <f>VLOOKUP($A50,'ADR Raw Data'!$B$6:$BE$43,'ADR Raw Data'!AL$1,FALSE)</f>
        <v>129.155745155765</v>
      </c>
      <c r="S50" s="160">
        <f>VLOOKUP($A50,'ADR Raw Data'!$B$6:$BE$43,'ADR Raw Data'!AN$1,FALSE)</f>
        <v>174.093445270741</v>
      </c>
      <c r="T50" s="160">
        <f>VLOOKUP($A50,'ADR Raw Data'!$B$6:$BE$43,'ADR Raw Data'!AO$1,FALSE)</f>
        <v>161.31235189106101</v>
      </c>
      <c r="U50" s="161">
        <f>VLOOKUP($A50,'ADR Raw Data'!$B$6:$BE$43,'ADR Raw Data'!AP$1,FALSE)</f>
        <v>167.924560464883</v>
      </c>
      <c r="V50" s="162">
        <f>VLOOKUP($A50,'ADR Raw Data'!$B$6:$BE$43,'ADR Raw Data'!AR$1,FALSE)</f>
        <v>141.731928199528</v>
      </c>
      <c r="X50" s="159">
        <f>VLOOKUP($A50,'RevPAR Raw Data'!$B$6:$BE$43,'RevPAR Raw Data'!AG$1,FALSE)</f>
        <v>49.798582547437697</v>
      </c>
      <c r="Y50" s="160">
        <f>VLOOKUP($A50,'RevPAR Raw Data'!$B$6:$BE$43,'RevPAR Raw Data'!AH$1,FALSE)</f>
        <v>61.1815665833428</v>
      </c>
      <c r="Z50" s="160">
        <f>VLOOKUP($A50,'RevPAR Raw Data'!$B$6:$BE$43,'RevPAR Raw Data'!AI$1,FALSE)</f>
        <v>71.346609476195795</v>
      </c>
      <c r="AA50" s="160">
        <f>VLOOKUP($A50,'RevPAR Raw Data'!$B$6:$BE$43,'RevPAR Raw Data'!AJ$1,FALSE)</f>
        <v>96.758946710600995</v>
      </c>
      <c r="AB50" s="160">
        <f>VLOOKUP($A50,'RevPAR Raw Data'!$B$6:$BE$43,'RevPAR Raw Data'!AK$1,FALSE)</f>
        <v>102.239991762299</v>
      </c>
      <c r="AC50" s="161">
        <f>VLOOKUP($A50,'RevPAR Raw Data'!$B$6:$BE$43,'RevPAR Raw Data'!AL$1,FALSE)</f>
        <v>76.265139415975398</v>
      </c>
      <c r="AD50" s="160">
        <f>VLOOKUP($A50,'RevPAR Raw Data'!$B$6:$BE$43,'RevPAR Raw Data'!AN$1,FALSE)</f>
        <v>127.67709834109699</v>
      </c>
      <c r="AE50" s="160">
        <f>VLOOKUP($A50,'RevPAR Raw Data'!$B$6:$BE$43,'RevPAR Raw Data'!AO$1,FALSE)</f>
        <v>110.371850357913</v>
      </c>
      <c r="AF50" s="161">
        <f>VLOOKUP($A50,'RevPAR Raw Data'!$B$6:$BE$43,'RevPAR Raw Data'!AP$1,FALSE)</f>
        <v>119.024474349505</v>
      </c>
      <c r="AG50" s="162">
        <f>VLOOKUP($A50,'RevPAR Raw Data'!$B$6:$BE$43,'RevPAR Raw Data'!AR$1,FALSE)</f>
        <v>88.482092254126897</v>
      </c>
    </row>
    <row r="51" spans="1:33" x14ac:dyDescent="0.2">
      <c r="A51" s="139" t="s">
        <v>14</v>
      </c>
      <c r="B51" s="127">
        <f>(VLOOKUP($A50,'Occupancy Raw Data'!$B$8:$BE$51,'Occupancy Raw Data'!AT$3,FALSE))/100</f>
        <v>0.111530630732994</v>
      </c>
      <c r="C51" s="128">
        <f>(VLOOKUP($A50,'Occupancy Raw Data'!$B$8:$BE$51,'Occupancy Raw Data'!AU$3,FALSE))/100</f>
        <v>3.5975453439845297E-2</v>
      </c>
      <c r="D51" s="128">
        <f>(VLOOKUP($A50,'Occupancy Raw Data'!$B$8:$BE$51,'Occupancy Raw Data'!AV$3,FALSE))/100</f>
        <v>3.6033118758312804E-2</v>
      </c>
      <c r="E51" s="128">
        <f>(VLOOKUP($A50,'Occupancy Raw Data'!$B$8:$BE$51,'Occupancy Raw Data'!AW$3,FALSE))/100</f>
        <v>8.6057925240955693E-2</v>
      </c>
      <c r="F51" s="128">
        <f>(VLOOKUP($A50,'Occupancy Raw Data'!$B$8:$BE$51,'Occupancy Raw Data'!AX$3,FALSE))/100</f>
        <v>6.3115888241898899E-2</v>
      </c>
      <c r="G51" s="128">
        <f>(VLOOKUP($A50,'Occupancy Raw Data'!$B$8:$BE$51,'Occupancy Raw Data'!AY$3,FALSE))/100</f>
        <v>6.4819510760411994E-2</v>
      </c>
      <c r="H51" s="129">
        <f>(VLOOKUP($A50,'Occupancy Raw Data'!$B$8:$BE$51,'Occupancy Raw Data'!BA$3,FALSE))/100</f>
        <v>0.10433459949862099</v>
      </c>
      <c r="I51" s="129">
        <f>(VLOOKUP($A50,'Occupancy Raw Data'!$B$8:$BE$51,'Occupancy Raw Data'!BB$3,FALSE))/100</f>
        <v>9.8693529797707291E-2</v>
      </c>
      <c r="J51" s="128">
        <f>(VLOOKUP($A50,'Occupancy Raw Data'!$B$8:$BE$51,'Occupancy Raw Data'!BC$3,FALSE))/100</f>
        <v>0.10160468323919099</v>
      </c>
      <c r="K51" s="130">
        <f>(VLOOKUP($A50,'Occupancy Raw Data'!$B$8:$BE$51,'Occupancy Raw Data'!BE$3,FALSE))/100</f>
        <v>7.6480068829359302E-2</v>
      </c>
      <c r="M51" s="127">
        <f>(VLOOKUP($A50,'ADR Raw Data'!$B$6:$BE$49,'ADR Raw Data'!AT$1,FALSE))/100</f>
        <v>1.9267690093865898E-2</v>
      </c>
      <c r="N51" s="128">
        <f>(VLOOKUP($A50,'ADR Raw Data'!$B$6:$BE$49,'ADR Raw Data'!AU$1,FALSE))/100</f>
        <v>3.1946260600097302E-2</v>
      </c>
      <c r="O51" s="128">
        <f>(VLOOKUP($A50,'ADR Raw Data'!$B$6:$BE$49,'ADR Raw Data'!AV$1,FALSE))/100</f>
        <v>5.8122748505205102E-2</v>
      </c>
      <c r="P51" s="128">
        <f>(VLOOKUP($A50,'ADR Raw Data'!$B$6:$BE$49,'ADR Raw Data'!AW$1,FALSE))/100</f>
        <v>0.134603225252552</v>
      </c>
      <c r="Q51" s="128">
        <f>(VLOOKUP($A50,'ADR Raw Data'!$B$6:$BE$49,'ADR Raw Data'!AX$1,FALSE))/100</f>
        <v>7.580537710087501E-2</v>
      </c>
      <c r="R51" s="128">
        <f>(VLOOKUP($A50,'ADR Raw Data'!$B$6:$BE$49,'ADR Raw Data'!AY$1,FALSE))/100</f>
        <v>7.1610167811138298E-2</v>
      </c>
      <c r="S51" s="129">
        <f>(VLOOKUP($A50,'ADR Raw Data'!$B$6:$BE$49,'ADR Raw Data'!BA$1,FALSE))/100</f>
        <v>4.1796375740884101E-2</v>
      </c>
      <c r="T51" s="129">
        <f>(VLOOKUP($A50,'ADR Raw Data'!$B$6:$BE$49,'ADR Raw Data'!BB$1,FALSE))/100</f>
        <v>3.5110827222343599E-2</v>
      </c>
      <c r="U51" s="128">
        <f>(VLOOKUP($A50,'ADR Raw Data'!$B$6:$BE$49,'ADR Raw Data'!BC$1,FALSE))/100</f>
        <v>3.8778494982000603E-2</v>
      </c>
      <c r="V51" s="130">
        <f>(VLOOKUP($A50,'ADR Raw Data'!$B$6:$BE$49,'ADR Raw Data'!BE$1,FALSE))/100</f>
        <v>6.1161337897147595E-2</v>
      </c>
      <c r="X51" s="127">
        <f>(VLOOKUP($A50,'RevPAR Raw Data'!$B$6:$BE$49,'RevPAR Raw Data'!AT$1,FALSE))/100</f>
        <v>0.132947258455796</v>
      </c>
      <c r="Y51" s="128">
        <f>(VLOOKUP($A50,'RevPAR Raw Data'!$B$6:$BE$49,'RevPAR Raw Data'!AU$1,FALSE))/100</f>
        <v>6.9070995250738593E-2</v>
      </c>
      <c r="Z51" s="128">
        <f>(VLOOKUP($A50,'RevPAR Raw Data'!$B$6:$BE$49,'RevPAR Raw Data'!AV$1,FALSE))/100</f>
        <v>9.6250211162965602E-2</v>
      </c>
      <c r="AA51" s="128">
        <f>(VLOOKUP($A50,'RevPAR Raw Data'!$B$6:$BE$49,'RevPAR Raw Data'!AW$1,FALSE))/100</f>
        <v>0.232244824789483</v>
      </c>
      <c r="AB51" s="128">
        <f>(VLOOKUP($A50,'RevPAR Raw Data'!$B$6:$BE$49,'RevPAR Raw Data'!AX$1,FALSE))/100</f>
        <v>0.14370578905200701</v>
      </c>
      <c r="AC51" s="128">
        <f>(VLOOKUP($A50,'RevPAR Raw Data'!$B$6:$BE$49,'RevPAR Raw Data'!AY$1,FALSE))/100</f>
        <v>0.14107141461453898</v>
      </c>
      <c r="AD51" s="129">
        <f>(VLOOKUP($A50,'RevPAR Raw Data'!$B$6:$BE$49,'RevPAR Raw Data'!BA$1,FALSE))/100</f>
        <v>0.15049178336292399</v>
      </c>
      <c r="AE51" s="129">
        <f>(VLOOKUP($A50,'RevPAR Raw Data'!$B$6:$BE$49,'RevPAR Raw Data'!BB$1,FALSE))/100</f>
        <v>0.137269568492741</v>
      </c>
      <c r="AF51" s="128">
        <f>(VLOOKUP($A50,'RevPAR Raw Data'!$B$6:$BE$49,'RevPAR Raw Data'!BC$1,FALSE))/100</f>
        <v>0.14432325492032999</v>
      </c>
      <c r="AG51" s="130">
        <f>(VLOOKUP($A50,'RevPAR Raw Data'!$B$6:$BE$49,'RevPAR Raw Data'!BE$1,FALSE))/100</f>
        <v>0.14231903005857599</v>
      </c>
    </row>
    <row r="52" spans="1:33" x14ac:dyDescent="0.2">
      <c r="A52" s="178"/>
      <c r="B52" s="155"/>
      <c r="C52" s="156"/>
      <c r="D52" s="156"/>
      <c r="E52" s="156"/>
      <c r="F52" s="156"/>
      <c r="G52" s="157"/>
      <c r="H52" s="137"/>
      <c r="I52" s="137"/>
      <c r="J52" s="157"/>
      <c r="K52" s="158"/>
      <c r="M52" s="159"/>
      <c r="N52" s="160"/>
      <c r="O52" s="160"/>
      <c r="P52" s="160"/>
      <c r="Q52" s="160"/>
      <c r="R52" s="161"/>
      <c r="S52" s="160"/>
      <c r="T52" s="160"/>
      <c r="U52" s="161"/>
      <c r="V52" s="162"/>
      <c r="X52" s="159"/>
      <c r="Y52" s="160"/>
      <c r="Z52" s="160"/>
      <c r="AA52" s="160"/>
      <c r="AB52" s="160"/>
      <c r="AC52" s="161"/>
      <c r="AD52" s="160"/>
      <c r="AE52" s="160"/>
      <c r="AF52" s="161"/>
      <c r="AG52" s="162"/>
    </row>
    <row r="53" spans="1:33" x14ac:dyDescent="0.2">
      <c r="A53" s="154" t="s">
        <v>32</v>
      </c>
      <c r="B53" s="155">
        <f>(VLOOKUP($A53,'Occupancy Raw Data'!$B$8:$BE$45,'Occupancy Raw Data'!AG$3,FALSE))/100</f>
        <v>0.45704134366924998</v>
      </c>
      <c r="C53" s="156">
        <f>(VLOOKUP($A53,'Occupancy Raw Data'!$B$8:$BE$45,'Occupancy Raw Data'!AH$3,FALSE))/100</f>
        <v>0.58042635658914699</v>
      </c>
      <c r="D53" s="156">
        <f>(VLOOKUP($A53,'Occupancy Raw Data'!$B$8:$BE$45,'Occupancy Raw Data'!AI$3,FALSE))/100</f>
        <v>0.599806201550387</v>
      </c>
      <c r="E53" s="156">
        <f>(VLOOKUP($A53,'Occupancy Raw Data'!$B$8:$BE$45,'Occupancy Raw Data'!AJ$3,FALSE))/100</f>
        <v>0.61740956072351405</v>
      </c>
      <c r="F53" s="156">
        <f>(VLOOKUP($A53,'Occupancy Raw Data'!$B$8:$BE$45,'Occupancy Raw Data'!AK$3,FALSE))/100</f>
        <v>0.59237726098191201</v>
      </c>
      <c r="G53" s="157">
        <f>(VLOOKUP($A53,'Occupancy Raw Data'!$B$8:$BE$45,'Occupancy Raw Data'!AL$3,FALSE))/100</f>
        <v>0.56941214470284196</v>
      </c>
      <c r="H53" s="137">
        <f>(VLOOKUP($A53,'Occupancy Raw Data'!$B$8:$BE$45,'Occupancy Raw Data'!AN$3,FALSE))/100</f>
        <v>0.66715116279069708</v>
      </c>
      <c r="I53" s="137">
        <f>(VLOOKUP($A53,'Occupancy Raw Data'!$B$8:$BE$45,'Occupancy Raw Data'!AO$3,FALSE))/100</f>
        <v>0.62532299741602004</v>
      </c>
      <c r="J53" s="157">
        <f>(VLOOKUP($A53,'Occupancy Raw Data'!$B$8:$BE$45,'Occupancy Raw Data'!AP$3,FALSE))/100</f>
        <v>0.64623708010335901</v>
      </c>
      <c r="K53" s="158">
        <f>(VLOOKUP($A53,'Occupancy Raw Data'!$B$8:$BE$45,'Occupancy Raw Data'!AR$3,FALSE))/100</f>
        <v>0.59136212624584705</v>
      </c>
      <c r="M53" s="159">
        <f>VLOOKUP($A53,'ADR Raw Data'!$B$6:$BE$43,'ADR Raw Data'!AG$1,FALSE)</f>
        <v>86.602473498233195</v>
      </c>
      <c r="N53" s="160">
        <f>VLOOKUP($A53,'ADR Raw Data'!$B$6:$BE$43,'ADR Raw Data'!AH$1,FALSE)</f>
        <v>91.018884251530295</v>
      </c>
      <c r="O53" s="160">
        <f>VLOOKUP($A53,'ADR Raw Data'!$B$6:$BE$43,'ADR Raw Data'!AI$1,FALSE)</f>
        <v>91.056440495422706</v>
      </c>
      <c r="P53" s="160">
        <f>VLOOKUP($A53,'ADR Raw Data'!$B$6:$BE$43,'ADR Raw Data'!AJ$1,FALSE)</f>
        <v>94.211689772430006</v>
      </c>
      <c r="Q53" s="160">
        <f>VLOOKUP($A53,'ADR Raw Data'!$B$6:$BE$43,'ADR Raw Data'!AK$1,FALSE)</f>
        <v>94.493067066521206</v>
      </c>
      <c r="R53" s="161">
        <f>VLOOKUP($A53,'ADR Raw Data'!$B$6:$BE$43,'ADR Raw Data'!AL$1,FALSE)</f>
        <v>91.733073345056397</v>
      </c>
      <c r="S53" s="160">
        <f>VLOOKUP($A53,'ADR Raw Data'!$B$6:$BE$43,'ADR Raw Data'!AN$1,FALSE)</f>
        <v>105.552757201646</v>
      </c>
      <c r="T53" s="160">
        <f>VLOOKUP($A53,'ADR Raw Data'!$B$6:$BE$43,'ADR Raw Data'!AO$1,FALSE)</f>
        <v>100.96225981404901</v>
      </c>
      <c r="U53" s="161">
        <f>VLOOKUP($A53,'ADR Raw Data'!$B$6:$BE$43,'ADR Raw Data'!AP$1,FALSE)</f>
        <v>103.331789329001</v>
      </c>
      <c r="V53" s="162">
        <f>VLOOKUP($A53,'ADR Raw Data'!$B$6:$BE$43,'ADR Raw Data'!AR$1,FALSE)</f>
        <v>95.354504525593001</v>
      </c>
      <c r="X53" s="159">
        <f>VLOOKUP($A53,'RevPAR Raw Data'!$B$6:$BE$43,'RevPAR Raw Data'!AG$1,FALSE)</f>
        <v>39.580910852713103</v>
      </c>
      <c r="Y53" s="160">
        <f>VLOOKUP($A53,'RevPAR Raw Data'!$B$6:$BE$43,'RevPAR Raw Data'!AH$1,FALSE)</f>
        <v>52.829759366925003</v>
      </c>
      <c r="Z53" s="160">
        <f>VLOOKUP($A53,'RevPAR Raw Data'!$B$6:$BE$43,'RevPAR Raw Data'!AI$1,FALSE)</f>
        <v>54.616217700258296</v>
      </c>
      <c r="AA53" s="160">
        <f>VLOOKUP($A53,'RevPAR Raw Data'!$B$6:$BE$43,'RevPAR Raw Data'!AJ$1,FALSE)</f>
        <v>58.167197997415997</v>
      </c>
      <c r="AB53" s="160">
        <f>VLOOKUP($A53,'RevPAR Raw Data'!$B$6:$BE$43,'RevPAR Raw Data'!AK$1,FALSE)</f>
        <v>55.975544250645903</v>
      </c>
      <c r="AC53" s="161">
        <f>VLOOKUP($A53,'RevPAR Raw Data'!$B$6:$BE$43,'RevPAR Raw Data'!AL$1,FALSE)</f>
        <v>52.2339260335917</v>
      </c>
      <c r="AD53" s="160">
        <f>VLOOKUP($A53,'RevPAR Raw Data'!$B$6:$BE$43,'RevPAR Raw Data'!AN$1,FALSE)</f>
        <v>70.419644702842305</v>
      </c>
      <c r="AE53" s="160">
        <f>VLOOKUP($A53,'RevPAR Raw Data'!$B$6:$BE$43,'RevPAR Raw Data'!AO$1,FALSE)</f>
        <v>63.134022932816499</v>
      </c>
      <c r="AF53" s="161">
        <f>VLOOKUP($A53,'RevPAR Raw Data'!$B$6:$BE$43,'RevPAR Raw Data'!AP$1,FALSE)</f>
        <v>66.776833817829399</v>
      </c>
      <c r="AG53" s="162">
        <f>VLOOKUP($A53,'RevPAR Raw Data'!$B$6:$BE$43,'RevPAR Raw Data'!AR$1,FALSE)</f>
        <v>56.389042543373897</v>
      </c>
    </row>
    <row r="54" spans="1:33" x14ac:dyDescent="0.2">
      <c r="A54" s="139" t="s">
        <v>14</v>
      </c>
      <c r="B54" s="127">
        <f>(VLOOKUP($A53,'Occupancy Raw Data'!$B$8:$BE$51,'Occupancy Raw Data'!AT$3,FALSE))/100</f>
        <v>0.246147071774548</v>
      </c>
      <c r="C54" s="128">
        <f>(VLOOKUP($A53,'Occupancy Raw Data'!$B$8:$BE$51,'Occupancy Raw Data'!AU$3,FALSE))/100</f>
        <v>0.124178917735376</v>
      </c>
      <c r="D54" s="128">
        <f>(VLOOKUP($A53,'Occupancy Raw Data'!$B$8:$BE$51,'Occupancy Raw Data'!AV$3,FALSE))/100</f>
        <v>0.107664777810915</v>
      </c>
      <c r="E54" s="128">
        <f>(VLOOKUP($A53,'Occupancy Raw Data'!$B$8:$BE$51,'Occupancy Raw Data'!AW$3,FALSE))/100</f>
        <v>0.10683265778807099</v>
      </c>
      <c r="F54" s="128">
        <f>(VLOOKUP($A53,'Occupancy Raw Data'!$B$8:$BE$51,'Occupancy Raw Data'!AX$3,FALSE))/100</f>
        <v>0.13948431189810498</v>
      </c>
      <c r="G54" s="128">
        <f>(VLOOKUP($A53,'Occupancy Raw Data'!$B$8:$BE$51,'Occupancy Raw Data'!AY$3,FALSE))/100</f>
        <v>0.13779527559055102</v>
      </c>
      <c r="H54" s="129">
        <f>(VLOOKUP($A53,'Occupancy Raw Data'!$B$8:$BE$51,'Occupancy Raw Data'!BA$3,FALSE))/100</f>
        <v>0.17091836734693799</v>
      </c>
      <c r="I54" s="129">
        <f>(VLOOKUP($A53,'Occupancy Raw Data'!$B$8:$BE$51,'Occupancy Raw Data'!BB$3,FALSE))/100</f>
        <v>0.172267635482894</v>
      </c>
      <c r="J54" s="128">
        <f>(VLOOKUP($A53,'Occupancy Raw Data'!$B$8:$BE$51,'Occupancy Raw Data'!BC$3,FALSE))/100</f>
        <v>0.17157078026643202</v>
      </c>
      <c r="K54" s="130">
        <f>(VLOOKUP($A53,'Occupancy Raw Data'!$B$8:$BE$51,'Occupancy Raw Data'!BE$3,FALSE))/100</f>
        <v>0.14812989921612499</v>
      </c>
      <c r="M54" s="127">
        <f>(VLOOKUP($A53,'ADR Raw Data'!$B$6:$BE$49,'ADR Raw Data'!AT$1,FALSE))/100</f>
        <v>6.4653264393839893E-2</v>
      </c>
      <c r="N54" s="128">
        <f>(VLOOKUP($A53,'ADR Raw Data'!$B$6:$BE$49,'ADR Raw Data'!AU$1,FALSE))/100</f>
        <v>2.12711690961251E-2</v>
      </c>
      <c r="O54" s="128">
        <f>(VLOOKUP($A53,'ADR Raw Data'!$B$6:$BE$49,'ADR Raw Data'!AV$1,FALSE))/100</f>
        <v>1.7179329856468799E-2</v>
      </c>
      <c r="P54" s="128">
        <f>(VLOOKUP($A53,'ADR Raw Data'!$B$6:$BE$49,'ADR Raw Data'!AW$1,FALSE))/100</f>
        <v>3.3372155832810398E-2</v>
      </c>
      <c r="Q54" s="128">
        <f>(VLOOKUP($A53,'ADR Raw Data'!$B$6:$BE$49,'ADR Raw Data'!AX$1,FALSE))/100</f>
        <v>3.6167468287911803E-3</v>
      </c>
      <c r="R54" s="128">
        <f>(VLOOKUP($A53,'ADR Raw Data'!$B$6:$BE$49,'ADR Raw Data'!AY$1,FALSE))/100</f>
        <v>2.4156185873375698E-2</v>
      </c>
      <c r="S54" s="129">
        <f>(VLOOKUP($A53,'ADR Raw Data'!$B$6:$BE$49,'ADR Raw Data'!BA$1,FALSE))/100</f>
        <v>1.6726349250357101E-2</v>
      </c>
      <c r="T54" s="129">
        <f>(VLOOKUP($A53,'ADR Raw Data'!$B$6:$BE$49,'ADR Raw Data'!BB$1,FALSE))/100</f>
        <v>1.1727990918448601E-2</v>
      </c>
      <c r="U54" s="128">
        <f>(VLOOKUP($A53,'ADR Raw Data'!$B$6:$BE$49,'ADR Raw Data'!BC$1,FALSE))/100</f>
        <v>1.43458395555724E-2</v>
      </c>
      <c r="V54" s="130">
        <f>(VLOOKUP($A53,'ADR Raw Data'!$B$6:$BE$49,'ADR Raw Data'!BE$1,FALSE))/100</f>
        <v>2.1656183600227998E-2</v>
      </c>
      <c r="X54" s="127">
        <f>(VLOOKUP($A53,'RevPAR Raw Data'!$B$6:$BE$49,'RevPAR Raw Data'!AT$1,FALSE))/100</f>
        <v>0.32671454787959703</v>
      </c>
      <c r="Y54" s="128">
        <f>(VLOOKUP($A53,'RevPAR Raw Data'!$B$6:$BE$49,'RevPAR Raw Data'!AU$1,FALSE))/100</f>
        <v>0.14809151758882499</v>
      </c>
      <c r="Z54" s="128">
        <f>(VLOOKUP($A53,'RevPAR Raw Data'!$B$6:$BE$49,'RevPAR Raw Data'!AV$1,FALSE))/100</f>
        <v>0.126693716399321</v>
      </c>
      <c r="AA54" s="128">
        <f>(VLOOKUP($A53,'RevPAR Raw Data'!$B$6:$BE$49,'RevPAR Raw Data'!AW$1,FALSE))/100</f>
        <v>0.14377004972461901</v>
      </c>
      <c r="AB54" s="128">
        <f>(VLOOKUP($A53,'RevPAR Raw Data'!$B$6:$BE$49,'RevPAR Raw Data'!AX$1,FALSE))/100</f>
        <v>0.14360553816961899</v>
      </c>
      <c r="AC54" s="128">
        <f>(VLOOKUP($A53,'RevPAR Raw Data'!$B$6:$BE$49,'RevPAR Raw Data'!AY$1,FALSE))/100</f>
        <v>0.16528006975356502</v>
      </c>
      <c r="AD54" s="129">
        <f>(VLOOKUP($A53,'RevPAR Raw Data'!$B$6:$BE$49,'RevPAR Raw Data'!BA$1,FALSE))/100</f>
        <v>0.19050355690284099</v>
      </c>
      <c r="AE54" s="129">
        <f>(VLOOKUP($A53,'RevPAR Raw Data'!$B$6:$BE$49,'RevPAR Raw Data'!BB$1,FALSE))/100</f>
        <v>0.186015979665828</v>
      </c>
      <c r="AF54" s="128">
        <f>(VLOOKUP($A53,'RevPAR Raw Data'!$B$6:$BE$49,'RevPAR Raw Data'!BC$1,FALSE))/100</f>
        <v>0.18837794670813099</v>
      </c>
      <c r="AG54" s="130">
        <f>(VLOOKUP($A53,'RevPAR Raw Data'!$B$6:$BE$49,'RevPAR Raw Data'!BE$1,FALSE))/100</f>
        <v>0.172994011110461</v>
      </c>
    </row>
    <row r="55" spans="1:33" x14ac:dyDescent="0.2">
      <c r="A55" s="177"/>
      <c r="B55" s="155"/>
      <c r="C55" s="156"/>
      <c r="D55" s="156"/>
      <c r="E55" s="156"/>
      <c r="F55" s="156"/>
      <c r="G55" s="157"/>
      <c r="H55" s="137"/>
      <c r="I55" s="137"/>
      <c r="J55" s="157"/>
      <c r="K55" s="158"/>
      <c r="M55" s="159"/>
      <c r="N55" s="160"/>
      <c r="O55" s="160"/>
      <c r="P55" s="160"/>
      <c r="Q55" s="160"/>
      <c r="R55" s="161"/>
      <c r="S55" s="160"/>
      <c r="T55" s="160"/>
      <c r="U55" s="161"/>
      <c r="V55" s="162"/>
      <c r="X55" s="159"/>
      <c r="Y55" s="160"/>
      <c r="Z55" s="160"/>
      <c r="AA55" s="160"/>
      <c r="AB55" s="160"/>
      <c r="AC55" s="161"/>
      <c r="AD55" s="160"/>
      <c r="AE55" s="160"/>
      <c r="AF55" s="161"/>
      <c r="AG55" s="162"/>
    </row>
    <row r="56" spans="1:33" x14ac:dyDescent="0.2">
      <c r="A56" s="154" t="s">
        <v>33</v>
      </c>
      <c r="B56" s="155">
        <f>(VLOOKUP($A56,'Occupancy Raw Data'!$B$8:$BE$45,'Occupancy Raw Data'!AG$3,FALSE))/100</f>
        <v>0.44524948735475001</v>
      </c>
      <c r="C56" s="156">
        <f>(VLOOKUP($A56,'Occupancy Raw Data'!$B$8:$BE$45,'Occupancy Raw Data'!AH$3,FALSE))/100</f>
        <v>0.56626794258373203</v>
      </c>
      <c r="D56" s="156">
        <f>(VLOOKUP($A56,'Occupancy Raw Data'!$B$8:$BE$45,'Occupancy Raw Data'!AI$3,FALSE))/100</f>
        <v>0.63677375256322599</v>
      </c>
      <c r="E56" s="156">
        <f>(VLOOKUP($A56,'Occupancy Raw Data'!$B$8:$BE$45,'Occupancy Raw Data'!AJ$3,FALSE))/100</f>
        <v>0.71650717703349198</v>
      </c>
      <c r="F56" s="156">
        <f>(VLOOKUP($A56,'Occupancy Raw Data'!$B$8:$BE$45,'Occupancy Raw Data'!AK$3,FALSE))/100</f>
        <v>0.70734791524265206</v>
      </c>
      <c r="G56" s="156">
        <f>(VLOOKUP($A56,'Occupancy Raw Data'!$B$8:$BE$45,'Occupancy Raw Data'!AL$3,FALSE))/100</f>
        <v>0.61442925495556999</v>
      </c>
      <c r="H56" s="137">
        <f>(VLOOKUP($A56,'Occupancy Raw Data'!$B$8:$BE$45,'Occupancy Raw Data'!AN$3,FALSE))/100</f>
        <v>0.73817498291182504</v>
      </c>
      <c r="I56" s="137">
        <f>(VLOOKUP($A56,'Occupancy Raw Data'!$B$8:$BE$45,'Occupancy Raw Data'!AO$3,FALSE))/100</f>
        <v>0.68168147641831789</v>
      </c>
      <c r="J56" s="156">
        <f>(VLOOKUP($A56,'Occupancy Raw Data'!$B$8:$BE$45,'Occupancy Raw Data'!AP$3,FALSE))/100</f>
        <v>0.70992822966507108</v>
      </c>
      <c r="K56" s="179">
        <f>(VLOOKUP($A56,'Occupancy Raw Data'!$B$8:$BE$45,'Occupancy Raw Data'!AR$3,FALSE))/100</f>
        <v>0.64171467630114198</v>
      </c>
      <c r="M56" s="159">
        <f>VLOOKUP($A56,'ADR Raw Data'!$B$6:$BE$43,'ADR Raw Data'!AG$1,FALSE)</f>
        <v>113.20002763279</v>
      </c>
      <c r="N56" s="160">
        <f>VLOOKUP($A56,'ADR Raw Data'!$B$6:$BE$43,'ADR Raw Data'!AH$1,FALSE)</f>
        <v>116.10619409741</v>
      </c>
      <c r="O56" s="160">
        <f>VLOOKUP($A56,'ADR Raw Data'!$B$6:$BE$43,'ADR Raw Data'!AI$1,FALSE)</f>
        <v>122.773909939888</v>
      </c>
      <c r="P56" s="160">
        <f>VLOOKUP($A56,'ADR Raw Data'!$B$6:$BE$43,'ADR Raw Data'!AJ$1,FALSE)</f>
        <v>148.91395802528001</v>
      </c>
      <c r="Q56" s="160">
        <f>VLOOKUP($A56,'ADR Raw Data'!$B$6:$BE$43,'ADR Raw Data'!AK$1,FALSE)</f>
        <v>153.32887423298001</v>
      </c>
      <c r="R56" s="161">
        <f>VLOOKUP($A56,'ADR Raw Data'!$B$6:$BE$43,'ADR Raw Data'!AL$1,FALSE)</f>
        <v>133.289048069328</v>
      </c>
      <c r="S56" s="160">
        <f>VLOOKUP($A56,'ADR Raw Data'!$B$6:$BE$43,'ADR Raw Data'!AN$1,FALSE)</f>
        <v>176.13718181397201</v>
      </c>
      <c r="T56" s="160">
        <f>VLOOKUP($A56,'ADR Raw Data'!$B$6:$BE$43,'ADR Raw Data'!AO$1,FALSE)</f>
        <v>163.84329640028</v>
      </c>
      <c r="U56" s="161">
        <f>VLOOKUP($A56,'ADR Raw Data'!$B$6:$BE$43,'ADR Raw Data'!AP$1,FALSE)</f>
        <v>170.23481477915499</v>
      </c>
      <c r="V56" s="162">
        <f>VLOOKUP($A56,'ADR Raw Data'!$B$6:$BE$43,'ADR Raw Data'!AR$1,FALSE)</f>
        <v>144.96706533978499</v>
      </c>
      <c r="X56" s="159">
        <f>VLOOKUP($A56,'RevPAR Raw Data'!$B$6:$BE$43,'RevPAR Raw Data'!AG$1,FALSE)</f>
        <v>50.402254272043699</v>
      </c>
      <c r="Y56" s="160">
        <f>VLOOKUP($A56,'RevPAR Raw Data'!$B$6:$BE$43,'RevPAR Raw Data'!AH$1,FALSE)</f>
        <v>65.747215652768205</v>
      </c>
      <c r="Z56" s="160">
        <f>VLOOKUP($A56,'RevPAR Raw Data'!$B$6:$BE$43,'RevPAR Raw Data'!AI$1,FALSE)</f>
        <v>78.179203349282204</v>
      </c>
      <c r="AA56" s="160">
        <f>VLOOKUP($A56,'RevPAR Raw Data'!$B$6:$BE$43,'RevPAR Raw Data'!AJ$1,FALSE)</f>
        <v>106.69791968557701</v>
      </c>
      <c r="AB56" s="160">
        <f>VLOOKUP($A56,'RevPAR Raw Data'!$B$6:$BE$43,'RevPAR Raw Data'!AK$1,FALSE)</f>
        <v>108.456859535201</v>
      </c>
      <c r="AC56" s="161">
        <f>VLOOKUP($A56,'RevPAR Raw Data'!$B$6:$BE$43,'RevPAR Raw Data'!AL$1,FALSE)</f>
        <v>81.896690498974706</v>
      </c>
      <c r="AD56" s="160">
        <f>VLOOKUP($A56,'RevPAR Raw Data'!$B$6:$BE$43,'RevPAR Raw Data'!AN$1,FALSE)</f>
        <v>130.020061175666</v>
      </c>
      <c r="AE56" s="160">
        <f>VLOOKUP($A56,'RevPAR Raw Data'!$B$6:$BE$43,'RevPAR Raw Data'!AO$1,FALSE)</f>
        <v>111.688940191387</v>
      </c>
      <c r="AF56" s="161">
        <f>VLOOKUP($A56,'RevPAR Raw Data'!$B$6:$BE$43,'RevPAR Raw Data'!AP$1,FALSE)</f>
        <v>120.854500683526</v>
      </c>
      <c r="AG56" s="162">
        <f>VLOOKUP($A56,'RevPAR Raw Data'!$B$6:$BE$43,'RevPAR Raw Data'!AR$1,FALSE)</f>
        <v>93.027493408846695</v>
      </c>
    </row>
    <row r="57" spans="1:33" ht="17.25" thickBot="1" x14ac:dyDescent="0.25">
      <c r="A57" s="143" t="s">
        <v>14</v>
      </c>
      <c r="B57" s="127">
        <f>(VLOOKUP($A56,'Occupancy Raw Data'!$B$8:$BE$51,'Occupancy Raw Data'!AT$3,FALSE))/100</f>
        <v>1.51815900493093E-2</v>
      </c>
      <c r="C57" s="128">
        <f>(VLOOKUP($A56,'Occupancy Raw Data'!$B$8:$BE$51,'Occupancy Raw Data'!AU$3,FALSE))/100</f>
        <v>-2.7800350793069903E-2</v>
      </c>
      <c r="D57" s="128">
        <f>(VLOOKUP($A56,'Occupancy Raw Data'!$B$8:$BE$51,'Occupancy Raw Data'!AV$3,FALSE))/100</f>
        <v>-2.6902082350562701E-2</v>
      </c>
      <c r="E57" s="128">
        <f>(VLOOKUP($A56,'Occupancy Raw Data'!$B$8:$BE$51,'Occupancy Raw Data'!AW$3,FALSE))/100</f>
        <v>3.8645322821222995E-2</v>
      </c>
      <c r="F57" s="128">
        <f>(VLOOKUP($A56,'Occupancy Raw Data'!$B$8:$BE$51,'Occupancy Raw Data'!AX$3,FALSE))/100</f>
        <v>3.3053264886071798E-2</v>
      </c>
      <c r="G57" s="128">
        <f>(VLOOKUP($A56,'Occupancy Raw Data'!$B$8:$BE$51,'Occupancy Raw Data'!AY$3,FALSE))/100</f>
        <v>7.26337959270228E-3</v>
      </c>
      <c r="H57" s="129">
        <f>(VLOOKUP($A56,'Occupancy Raw Data'!$B$8:$BE$51,'Occupancy Raw Data'!BA$3,FALSE))/100</f>
        <v>6.4934989198001197E-2</v>
      </c>
      <c r="I57" s="129">
        <f>(VLOOKUP($A56,'Occupancy Raw Data'!$B$8:$BE$51,'Occupancy Raw Data'!BB$3,FALSE))/100</f>
        <v>1.5291400297749301E-2</v>
      </c>
      <c r="J57" s="128">
        <f>(VLOOKUP($A56,'Occupancy Raw Data'!$B$8:$BE$51,'Occupancy Raw Data'!BC$3,FALSE))/100</f>
        <v>4.0508824444255902E-2</v>
      </c>
      <c r="K57" s="130">
        <f>(VLOOKUP($A56,'Occupancy Raw Data'!$B$8:$BE$51,'Occupancy Raw Data'!BE$3,FALSE))/100</f>
        <v>1.75398084300596E-2</v>
      </c>
      <c r="M57" s="127">
        <f>(VLOOKUP($A56,'ADR Raw Data'!$B$6:$BE$49,'ADR Raw Data'!AT$1,FALSE))/100</f>
        <v>6.1181200555840302E-2</v>
      </c>
      <c r="N57" s="128">
        <f>(VLOOKUP($A56,'ADR Raw Data'!$B$6:$BE$49,'ADR Raw Data'!AU$1,FALSE))/100</f>
        <v>1.10967856826822E-2</v>
      </c>
      <c r="O57" s="128">
        <f>(VLOOKUP($A56,'ADR Raw Data'!$B$6:$BE$49,'ADR Raw Data'!AV$1,FALSE))/100</f>
        <v>1.8841459336330399E-2</v>
      </c>
      <c r="P57" s="128">
        <f>(VLOOKUP($A56,'ADR Raw Data'!$B$6:$BE$49,'ADR Raw Data'!AW$1,FALSE))/100</f>
        <v>0.15757759419091699</v>
      </c>
      <c r="Q57" s="128">
        <f>(VLOOKUP($A56,'ADR Raw Data'!$B$6:$BE$49,'ADR Raw Data'!AX$1,FALSE))/100</f>
        <v>8.5287646171943496E-2</v>
      </c>
      <c r="R57" s="128">
        <f>(VLOOKUP($A56,'ADR Raw Data'!$B$6:$BE$49,'ADR Raw Data'!AY$1,FALSE))/100</f>
        <v>7.5460455735905707E-2</v>
      </c>
      <c r="S57" s="129">
        <f>(VLOOKUP($A56,'ADR Raw Data'!$B$6:$BE$49,'ADR Raw Data'!BA$1,FALSE))/100</f>
        <v>0.11818155893648999</v>
      </c>
      <c r="T57" s="129">
        <f>(VLOOKUP($A56,'ADR Raw Data'!$B$6:$BE$49,'ADR Raw Data'!BB$1,FALSE))/100</f>
        <v>7.9440512908308197E-2</v>
      </c>
      <c r="U57" s="128">
        <f>(VLOOKUP($A56,'ADR Raw Data'!$B$6:$BE$49,'ADR Raw Data'!BC$1,FALSE))/100</f>
        <v>0.10042643584900199</v>
      </c>
      <c r="V57" s="130">
        <f>(VLOOKUP($A56,'ADR Raw Data'!$B$6:$BE$49,'ADR Raw Data'!BE$1,FALSE))/100</f>
        <v>8.6338520820980605E-2</v>
      </c>
      <c r="X57" s="127">
        <f>(VLOOKUP($A56,'RevPAR Raw Data'!$B$6:$BE$49,'RevPAR Raw Data'!AT$1,FALSE))/100</f>
        <v>7.7291618510713103E-2</v>
      </c>
      <c r="Y57" s="128">
        <f>(VLOOKUP($A56,'RevPAR Raw Data'!$B$6:$BE$49,'RevPAR Raw Data'!AU$1,FALSE))/100</f>
        <v>-1.7012059645041801E-2</v>
      </c>
      <c r="Z57" s="128">
        <f>(VLOOKUP($A56,'RevPAR Raw Data'!$B$6:$BE$49,'RevPAR Raw Data'!AV$1,FALSE))/100</f>
        <v>-8.5674975049030103E-3</v>
      </c>
      <c r="AA57" s="128">
        <f>(VLOOKUP($A56,'RevPAR Raw Data'!$B$6:$BE$49,'RevPAR Raw Data'!AW$1,FALSE))/100</f>
        <v>0.20231255400904</v>
      </c>
      <c r="AB57" s="128">
        <f>(VLOOKUP($A56,'RevPAR Raw Data'!$B$6:$BE$49,'RevPAR Raw Data'!AX$1,FALSE))/100</f>
        <v>0.121159946218446</v>
      </c>
      <c r="AC57" s="128">
        <f>(VLOOKUP($A56,'RevPAR Raw Data'!$B$6:$BE$49,'RevPAR Raw Data'!AY$1,FALSE))/100</f>
        <v>8.3271933262856201E-2</v>
      </c>
      <c r="AD57" s="129">
        <f>(VLOOKUP($A56,'RevPAR Raw Data'!$B$6:$BE$49,'RevPAR Raw Data'!BA$1,FALSE))/100</f>
        <v>0.19079066638743503</v>
      </c>
      <c r="AE57" s="129">
        <f>(VLOOKUP($A56,'RevPAR Raw Data'!$B$6:$BE$49,'RevPAR Raw Data'!BB$1,FALSE))/100</f>
        <v>9.5946669888797007E-2</v>
      </c>
      <c r="AF57" s="128">
        <f>(VLOOKUP($A56,'RevPAR Raw Data'!$B$6:$BE$49,'RevPAR Raw Data'!BC$1,FALSE))/100</f>
        <v>0.14500341715262802</v>
      </c>
      <c r="AG57" s="130">
        <f>(VLOOKUP($A56,'RevPAR Raw Data'!$B$6:$BE$49,'RevPAR Raw Data'!BE$1,FALSE))/100</f>
        <v>0.105392690366375</v>
      </c>
    </row>
    <row r="58" spans="1:33" x14ac:dyDescent="0.2">
      <c r="A58" s="192"/>
      <c r="B58" s="168"/>
      <c r="C58" s="169"/>
      <c r="D58" s="169"/>
      <c r="E58" s="169"/>
      <c r="F58" s="169"/>
      <c r="G58" s="170"/>
      <c r="H58" s="169"/>
      <c r="I58" s="169"/>
      <c r="J58" s="170"/>
      <c r="K58" s="171"/>
      <c r="M58" s="168"/>
      <c r="N58" s="169"/>
      <c r="O58" s="169"/>
      <c r="P58" s="169"/>
      <c r="Q58" s="169"/>
      <c r="R58" s="170"/>
      <c r="S58" s="169"/>
      <c r="T58" s="169"/>
      <c r="U58" s="170"/>
      <c r="V58" s="171"/>
      <c r="X58" s="168"/>
      <c r="Y58" s="169"/>
      <c r="Z58" s="169"/>
      <c r="AA58" s="169"/>
      <c r="AB58" s="169"/>
      <c r="AC58" s="170"/>
      <c r="AD58" s="169"/>
      <c r="AE58" s="169"/>
      <c r="AF58" s="170"/>
      <c r="AG58" s="171"/>
    </row>
    <row r="59" spans="1:33" x14ac:dyDescent="0.2">
      <c r="A59" s="172" t="s">
        <v>34</v>
      </c>
      <c r="B59" s="155">
        <f>(VLOOKUP($A59,'Occupancy Raw Data'!$B$8:$BE$45,'Occupancy Raw Data'!AG$3,FALSE))/100</f>
        <v>0.60197289839858104</v>
      </c>
      <c r="C59" s="156">
        <f>(VLOOKUP($A59,'Occupancy Raw Data'!$B$8:$BE$45,'Occupancy Raw Data'!AH$3,FALSE))/100</f>
        <v>0.79295524926416205</v>
      </c>
      <c r="D59" s="156">
        <f>(VLOOKUP($A59,'Occupancy Raw Data'!$B$8:$BE$45,'Occupancy Raw Data'!AI$3,FALSE))/100</f>
        <v>0.86195847752381693</v>
      </c>
      <c r="E59" s="156">
        <f>(VLOOKUP($A59,'Occupancy Raw Data'!$B$8:$BE$45,'Occupancy Raw Data'!AJ$3,FALSE))/100</f>
        <v>0.82721468912933405</v>
      </c>
      <c r="F59" s="156">
        <f>(VLOOKUP($A59,'Occupancy Raw Data'!$B$8:$BE$45,'Occupancy Raw Data'!AK$3,FALSE))/100</f>
        <v>0.73981322418356699</v>
      </c>
      <c r="G59" s="157">
        <f>(VLOOKUP($A59,'Occupancy Raw Data'!$B$8:$BE$45,'Occupancy Raw Data'!AL$3,FALSE))/100</f>
        <v>0.76478188987283802</v>
      </c>
      <c r="H59" s="137">
        <f>(VLOOKUP($A59,'Occupancy Raw Data'!$B$8:$BE$45,'Occupancy Raw Data'!AN$3,FALSE))/100</f>
        <v>0.74104904727680609</v>
      </c>
      <c r="I59" s="137">
        <f>(VLOOKUP($A59,'Occupancy Raw Data'!$B$8:$BE$45,'Occupancy Raw Data'!AO$3,FALSE))/100</f>
        <v>0.78582791382544204</v>
      </c>
      <c r="J59" s="157">
        <f>(VLOOKUP($A59,'Occupancy Raw Data'!$B$8:$BE$45,'Occupancy Raw Data'!AP$3,FALSE))/100</f>
        <v>0.76343848055112407</v>
      </c>
      <c r="K59" s="158">
        <f>(VLOOKUP($A59,'Occupancy Raw Data'!$B$8:$BE$45,'Occupancy Raw Data'!AR$3,FALSE))/100</f>
        <v>0.76439801393750006</v>
      </c>
      <c r="M59" s="159">
        <f>VLOOKUP($A59,'ADR Raw Data'!$B$6:$BE$43,'ADR Raw Data'!AG$1,FALSE)</f>
        <v>193.91869053773601</v>
      </c>
      <c r="N59" s="160">
        <f>VLOOKUP($A59,'ADR Raw Data'!$B$6:$BE$43,'ADR Raw Data'!AH$1,FALSE)</f>
        <v>234.561207699026</v>
      </c>
      <c r="O59" s="160">
        <f>VLOOKUP($A59,'ADR Raw Data'!$B$6:$BE$43,'ADR Raw Data'!AI$1,FALSE)</f>
        <v>254.639098492996</v>
      </c>
      <c r="P59" s="160">
        <f>VLOOKUP($A59,'ADR Raw Data'!$B$6:$BE$43,'ADR Raw Data'!AJ$1,FALSE)</f>
        <v>234.76290058922601</v>
      </c>
      <c r="Q59" s="160">
        <f>VLOOKUP($A59,'ADR Raw Data'!$B$6:$BE$43,'ADR Raw Data'!AK$1,FALSE)</f>
        <v>204.21719787461501</v>
      </c>
      <c r="R59" s="161">
        <f>VLOOKUP($A59,'ADR Raw Data'!$B$6:$BE$43,'ADR Raw Data'!AL$1,FALSE)</f>
        <v>226.86102082349399</v>
      </c>
      <c r="S59" s="160">
        <f>VLOOKUP($A59,'ADR Raw Data'!$B$6:$BE$43,'ADR Raw Data'!AN$1,FALSE)</f>
        <v>180.888734494983</v>
      </c>
      <c r="T59" s="160">
        <f>VLOOKUP($A59,'ADR Raw Data'!$B$6:$BE$43,'ADR Raw Data'!AO$1,FALSE)</f>
        <v>184.227200229761</v>
      </c>
      <c r="U59" s="161">
        <f>VLOOKUP($A59,'ADR Raw Data'!$B$6:$BE$43,'ADR Raw Data'!AP$1,FALSE)</f>
        <v>182.606921114188</v>
      </c>
      <c r="V59" s="162">
        <f>VLOOKUP($A59,'ADR Raw Data'!$B$6:$BE$43,'ADR Raw Data'!AR$1,FALSE)</f>
        <v>214.23139346746399</v>
      </c>
      <c r="X59" s="159">
        <f>VLOOKUP($A59,'RevPAR Raw Data'!$B$6:$BE$43,'RevPAR Raw Data'!AG$1,FALSE)</f>
        <v>116.73379619665801</v>
      </c>
      <c r="Y59" s="160">
        <f>VLOOKUP($A59,'RevPAR Raw Data'!$B$6:$BE$43,'RevPAR Raw Data'!AH$1,FALSE)</f>
        <v>185.99654091868399</v>
      </c>
      <c r="Z59" s="160">
        <f>VLOOKUP($A59,'RevPAR Raw Data'!$B$6:$BE$43,'RevPAR Raw Data'!AI$1,FALSE)</f>
        <v>219.48832965506</v>
      </c>
      <c r="AA59" s="160">
        <f>VLOOKUP($A59,'RevPAR Raw Data'!$B$6:$BE$43,'RevPAR Raw Data'!AJ$1,FALSE)</f>
        <v>194.199319830017</v>
      </c>
      <c r="AB59" s="160">
        <f>VLOOKUP($A59,'RevPAR Raw Data'!$B$6:$BE$43,'RevPAR Raw Data'!AK$1,FALSE)</f>
        <v>151.08258359335201</v>
      </c>
      <c r="AC59" s="161">
        <f>VLOOKUP($A59,'RevPAR Raw Data'!$B$6:$BE$43,'RevPAR Raw Data'!AL$1,FALSE)</f>
        <v>173.49920024387299</v>
      </c>
      <c r="AD59" s="160">
        <f>VLOOKUP($A59,'RevPAR Raw Data'!$B$6:$BE$43,'RevPAR Raw Data'!AN$1,FALSE)</f>
        <v>134.047424360614</v>
      </c>
      <c r="AE59" s="160">
        <f>VLOOKUP($A59,'RevPAR Raw Data'!$B$6:$BE$43,'RevPAR Raw Data'!AO$1,FALSE)</f>
        <v>144.770876426455</v>
      </c>
      <c r="AF59" s="161">
        <f>VLOOKUP($A59,'RevPAR Raw Data'!$B$6:$BE$43,'RevPAR Raw Data'!AP$1,FALSE)</f>
        <v>139.40915039353499</v>
      </c>
      <c r="AG59" s="162">
        <f>VLOOKUP($A59,'RevPAR Raw Data'!$B$6:$BE$43,'RevPAR Raw Data'!AR$1,FALSE)</f>
        <v>163.758051689593</v>
      </c>
    </row>
    <row r="60" spans="1:33" x14ac:dyDescent="0.2">
      <c r="A60" s="139" t="s">
        <v>14</v>
      </c>
      <c r="B60" s="127">
        <f>(VLOOKUP($A59,'Occupancy Raw Data'!$B$8:$BE$51,'Occupancy Raw Data'!AT$3,FALSE))/100</f>
        <v>-5.4827802992756698E-2</v>
      </c>
      <c r="C60" s="128">
        <f>(VLOOKUP($A59,'Occupancy Raw Data'!$B$8:$BE$51,'Occupancy Raw Data'!AU$3,FALSE))/100</f>
        <v>-2.9076923394072002E-2</v>
      </c>
      <c r="D60" s="128">
        <f>(VLOOKUP($A59,'Occupancy Raw Data'!$B$8:$BE$51,'Occupancy Raw Data'!AV$3,FALSE))/100</f>
        <v>-2.1305519020164702E-2</v>
      </c>
      <c r="E60" s="128">
        <f>(VLOOKUP($A59,'Occupancy Raw Data'!$B$8:$BE$51,'Occupancy Raw Data'!AW$3,FALSE))/100</f>
        <v>-3.7647716616059798E-2</v>
      </c>
      <c r="F60" s="128">
        <f>(VLOOKUP($A59,'Occupancy Raw Data'!$B$8:$BE$51,'Occupancy Raw Data'!AX$3,FALSE))/100</f>
        <v>-1.6822849597523299E-2</v>
      </c>
      <c r="G60" s="128">
        <f>(VLOOKUP($A59,'Occupancy Raw Data'!$B$8:$BE$51,'Occupancy Raw Data'!AY$3,FALSE))/100</f>
        <v>-3.1032867801136201E-2</v>
      </c>
      <c r="H60" s="129">
        <f>(VLOOKUP($A59,'Occupancy Raw Data'!$B$8:$BE$51,'Occupancy Raw Data'!BA$3,FALSE))/100</f>
        <v>-1.9274460325812301E-2</v>
      </c>
      <c r="I60" s="129">
        <f>(VLOOKUP($A59,'Occupancy Raw Data'!$B$8:$BE$51,'Occupancy Raw Data'!BB$3,FALSE))/100</f>
        <v>-3.122002802285E-2</v>
      </c>
      <c r="J60" s="128">
        <f>(VLOOKUP($A59,'Occupancy Raw Data'!$B$8:$BE$51,'Occupancy Raw Data'!BC$3,FALSE))/100</f>
        <v>-2.5458968679153999E-2</v>
      </c>
      <c r="K60" s="130">
        <f>(VLOOKUP($A59,'Occupancy Raw Data'!$B$8:$BE$51,'Occupancy Raw Data'!BE$3,FALSE))/100</f>
        <v>-2.9448453207726103E-2</v>
      </c>
      <c r="M60" s="127">
        <f>(VLOOKUP($A59,'ADR Raw Data'!$B$6:$BE$49,'ADR Raw Data'!AT$1,FALSE))/100</f>
        <v>-4.6154293000247495E-2</v>
      </c>
      <c r="N60" s="128">
        <f>(VLOOKUP($A59,'ADR Raw Data'!$B$6:$BE$49,'ADR Raw Data'!AU$1,FALSE))/100</f>
        <v>5.2325172659113692E-3</v>
      </c>
      <c r="O60" s="128">
        <f>(VLOOKUP($A59,'ADR Raw Data'!$B$6:$BE$49,'ADR Raw Data'!AV$1,FALSE))/100</f>
        <v>4.64007834605768E-2</v>
      </c>
      <c r="P60" s="128">
        <f>(VLOOKUP($A59,'ADR Raw Data'!$B$6:$BE$49,'ADR Raw Data'!AW$1,FALSE))/100</f>
        <v>2.9112450016771803E-3</v>
      </c>
      <c r="Q60" s="128">
        <f>(VLOOKUP($A59,'ADR Raw Data'!$B$6:$BE$49,'ADR Raw Data'!AX$1,FALSE))/100</f>
        <v>6.4668100275505199E-3</v>
      </c>
      <c r="R60" s="128">
        <f>(VLOOKUP($A59,'ADR Raw Data'!$B$6:$BE$49,'ADR Raw Data'!AY$1,FALSE))/100</f>
        <v>7.8986081255398993E-3</v>
      </c>
      <c r="S60" s="129">
        <f>(VLOOKUP($A59,'ADR Raw Data'!$B$6:$BE$49,'ADR Raw Data'!BA$1,FALSE))/100</f>
        <v>-4.0475819136020698E-2</v>
      </c>
      <c r="T60" s="129">
        <f>(VLOOKUP($A59,'ADR Raw Data'!$B$6:$BE$49,'ADR Raw Data'!BB$1,FALSE))/100</f>
        <v>-5.1230316479202599E-2</v>
      </c>
      <c r="U60" s="128">
        <f>(VLOOKUP($A59,'ADR Raw Data'!$B$6:$BE$49,'ADR Raw Data'!BC$1,FALSE))/100</f>
        <v>-4.6176377929385899E-2</v>
      </c>
      <c r="V60" s="130">
        <f>(VLOOKUP($A59,'ADR Raw Data'!$B$6:$BE$49,'ADR Raw Data'!BE$1,FALSE))/100</f>
        <v>-5.9894135537700201E-3</v>
      </c>
      <c r="X60" s="127">
        <f>(VLOOKUP($A59,'RevPAR Raw Data'!$B$6:$BE$49,'RevPAR Raw Data'!AT$1,FALSE))/100</f>
        <v>-9.8451557509116702E-2</v>
      </c>
      <c r="Y60" s="128">
        <f>(VLOOKUP($A59,'RevPAR Raw Data'!$B$6:$BE$49,'RevPAR Raw Data'!AU$1,FALSE))/100</f>
        <v>-2.3996551631859701E-2</v>
      </c>
      <c r="Z60" s="128">
        <f>(VLOOKUP($A59,'RevPAR Raw Data'!$B$6:$BE$49,'RevPAR Raw Data'!AV$1,FALSE))/100</f>
        <v>2.41066716658421E-2</v>
      </c>
      <c r="AA60" s="128">
        <f>(VLOOKUP($A59,'RevPAR Raw Data'!$B$6:$BE$49,'RevPAR Raw Data'!AW$1,FALSE))/100</f>
        <v>-3.4846073341205701E-2</v>
      </c>
      <c r="AB60" s="128">
        <f>(VLOOKUP($A59,'RevPAR Raw Data'!$B$6:$BE$49,'RevPAR Raw Data'!AX$1,FALSE))/100</f>
        <v>-1.0464829742441999E-2</v>
      </c>
      <c r="AC60" s="128">
        <f>(VLOOKUP($A59,'RevPAR Raw Data'!$B$6:$BE$49,'RevPAR Raw Data'!AY$1,FALSE))/100</f>
        <v>-2.33793761373692E-2</v>
      </c>
      <c r="AD60" s="129">
        <f>(VLOOKUP($A59,'RevPAR Raw Data'!$B$6:$BE$49,'RevPAR Raw Data'!BA$1,FALSE))/100</f>
        <v>-5.8970129891741101E-2</v>
      </c>
      <c r="AE60" s="129">
        <f>(VLOOKUP($A59,'RevPAR Raw Data'!$B$6:$BE$49,'RevPAR Raw Data'!BB$1,FALSE))/100</f>
        <v>-8.0850932585952398E-2</v>
      </c>
      <c r="AF60" s="128">
        <f>(VLOOKUP($A59,'RevPAR Raw Data'!$B$6:$BE$49,'RevPAR Raw Data'!BC$1,FALSE))/100</f>
        <v>-7.0459743649118903E-2</v>
      </c>
      <c r="AG60" s="130">
        <f>(VLOOKUP($A59,'RevPAR Raw Data'!$B$6:$BE$49,'RevPAR Raw Data'!BE$1,FALSE))/100</f>
        <v>-3.5261487796716201E-2</v>
      </c>
    </row>
    <row r="61" spans="1:33" x14ac:dyDescent="0.2">
      <c r="A61" s="177"/>
      <c r="B61" s="155"/>
      <c r="C61" s="156"/>
      <c r="D61" s="156"/>
      <c r="E61" s="156"/>
      <c r="F61" s="156"/>
      <c r="G61" s="156"/>
      <c r="H61" s="137"/>
      <c r="I61" s="137"/>
      <c r="J61" s="156"/>
      <c r="K61" s="179"/>
      <c r="M61" s="159"/>
      <c r="N61" s="160"/>
      <c r="O61" s="160"/>
      <c r="P61" s="160"/>
      <c r="Q61" s="160"/>
      <c r="R61" s="161"/>
      <c r="S61" s="160"/>
      <c r="T61" s="160"/>
      <c r="U61" s="161"/>
      <c r="V61" s="162"/>
      <c r="X61" s="159"/>
      <c r="Y61" s="160"/>
      <c r="Z61" s="160"/>
      <c r="AA61" s="160"/>
      <c r="AB61" s="160"/>
      <c r="AC61" s="161"/>
      <c r="AD61" s="160"/>
      <c r="AE61" s="160"/>
      <c r="AF61" s="161"/>
      <c r="AG61" s="162"/>
    </row>
    <row r="62" spans="1:33" x14ac:dyDescent="0.2">
      <c r="A62" s="154" t="s">
        <v>35</v>
      </c>
      <c r="B62" s="155">
        <f>(VLOOKUP($A62,'Occupancy Raw Data'!$B$8:$BE$45,'Occupancy Raw Data'!AG$3,FALSE))/100</f>
        <v>0.64267596702599805</v>
      </c>
      <c r="C62" s="156">
        <f>(VLOOKUP($A62,'Occupancy Raw Data'!$B$8:$BE$45,'Occupancy Raw Data'!AH$3,FALSE))/100</f>
        <v>0.87597759458888103</v>
      </c>
      <c r="D62" s="156">
        <f>(VLOOKUP($A62,'Occupancy Raw Data'!$B$8:$BE$45,'Occupancy Raw Data'!AI$3,FALSE))/100</f>
        <v>0.9520714436694141</v>
      </c>
      <c r="E62" s="156">
        <f>(VLOOKUP($A62,'Occupancy Raw Data'!$B$8:$BE$45,'Occupancy Raw Data'!AJ$3,FALSE))/100</f>
        <v>0.9271824138659901</v>
      </c>
      <c r="F62" s="156">
        <f>(VLOOKUP($A62,'Occupancy Raw Data'!$B$8:$BE$45,'Occupancy Raw Data'!AK$3,FALSE))/100</f>
        <v>0.82812830268442095</v>
      </c>
      <c r="G62" s="157">
        <f>(VLOOKUP($A62,'Occupancy Raw Data'!$B$8:$BE$45,'Occupancy Raw Data'!AL$3,FALSE))/100</f>
        <v>0.84520714436694111</v>
      </c>
      <c r="H62" s="137">
        <f>(VLOOKUP($A62,'Occupancy Raw Data'!$B$8:$BE$45,'Occupancy Raw Data'!AN$3,FALSE))/100</f>
        <v>0.77631578947368396</v>
      </c>
      <c r="I62" s="137">
        <f>(VLOOKUP($A62,'Occupancy Raw Data'!$B$8:$BE$45,'Occupancy Raw Data'!AO$3,FALSE))/100</f>
        <v>0.79124392306066293</v>
      </c>
      <c r="J62" s="157">
        <f>(VLOOKUP($A62,'Occupancy Raw Data'!$B$8:$BE$45,'Occupancy Raw Data'!AP$3,FALSE))/100</f>
        <v>0.78377985626717306</v>
      </c>
      <c r="K62" s="158">
        <f>(VLOOKUP($A62,'Occupancy Raw Data'!$B$8:$BE$45,'Occupancy Raw Data'!AR$3,FALSE))/100</f>
        <v>0.82765649062414992</v>
      </c>
      <c r="M62" s="159">
        <f>VLOOKUP($A62,'ADR Raw Data'!$B$6:$BE$43,'ADR Raw Data'!AG$1,FALSE)</f>
        <v>205.01669297812799</v>
      </c>
      <c r="N62" s="160">
        <f>VLOOKUP($A62,'ADR Raw Data'!$B$6:$BE$43,'ADR Raw Data'!AH$1,FALSE)</f>
        <v>251.758369729142</v>
      </c>
      <c r="O62" s="160">
        <f>VLOOKUP($A62,'ADR Raw Data'!$B$6:$BE$43,'ADR Raw Data'!AI$1,FALSE)</f>
        <v>273.85848060165301</v>
      </c>
      <c r="P62" s="160">
        <f>VLOOKUP($A62,'ADR Raw Data'!$B$6:$BE$43,'ADR Raw Data'!AJ$1,FALSE)</f>
        <v>263.31101561609398</v>
      </c>
      <c r="Q62" s="160">
        <f>VLOOKUP($A62,'ADR Raw Data'!$B$6:$BE$43,'ADR Raw Data'!AK$1,FALSE)</f>
        <v>227.258931499856</v>
      </c>
      <c r="R62" s="161">
        <f>VLOOKUP($A62,'ADR Raw Data'!$B$6:$BE$43,'ADR Raw Data'!AL$1,FALSE)</f>
        <v>247.36272871638701</v>
      </c>
      <c r="S62" s="160">
        <f>VLOOKUP($A62,'ADR Raw Data'!$B$6:$BE$43,'ADR Raw Data'!AN$1,FALSE)</f>
        <v>173.84118439861101</v>
      </c>
      <c r="T62" s="160">
        <f>VLOOKUP($A62,'ADR Raw Data'!$B$6:$BE$43,'ADR Raw Data'!AO$1,FALSE)</f>
        <v>169.22003739940499</v>
      </c>
      <c r="U62" s="161">
        <f>VLOOKUP($A62,'ADR Raw Data'!$B$6:$BE$43,'ADR Raw Data'!AP$1,FALSE)</f>
        <v>171.50860692072999</v>
      </c>
      <c r="V62" s="162">
        <f>VLOOKUP($A62,'ADR Raw Data'!$B$6:$BE$43,'ADR Raw Data'!AR$1,FALSE)</f>
        <v>226.83905447928601</v>
      </c>
      <c r="X62" s="159">
        <f>VLOOKUP($A62,'RevPAR Raw Data'!$B$6:$BE$43,'RevPAR Raw Data'!AG$1,FALSE)</f>
        <v>131.75930141619099</v>
      </c>
      <c r="Y62" s="160">
        <f>VLOOKUP($A62,'RevPAR Raw Data'!$B$6:$BE$43,'RevPAR Raw Data'!AH$1,FALSE)</f>
        <v>220.53469113295199</v>
      </c>
      <c r="Z62" s="160">
        <f>VLOOKUP($A62,'RevPAR Raw Data'!$B$6:$BE$43,'RevPAR Raw Data'!AI$1,FALSE)</f>
        <v>260.73283898752902</v>
      </c>
      <c r="AA62" s="160">
        <f>VLOOKUP($A62,'RevPAR Raw Data'!$B$6:$BE$43,'RevPAR Raw Data'!AJ$1,FALSE)</f>
        <v>244.13734305643601</v>
      </c>
      <c r="AB62" s="160">
        <f>VLOOKUP($A62,'RevPAR Raw Data'!$B$6:$BE$43,'RevPAR Raw Data'!AK$1,FALSE)</f>
        <v>188.19955321285099</v>
      </c>
      <c r="AC62" s="161">
        <f>VLOOKUP($A62,'RevPAR Raw Data'!$B$6:$BE$43,'RevPAR Raw Data'!AL$1,FALSE)</f>
        <v>209.07274556119199</v>
      </c>
      <c r="AD62" s="160">
        <f>VLOOKUP($A62,'RevPAR Raw Data'!$B$6:$BE$43,'RevPAR Raw Data'!AN$1,FALSE)</f>
        <v>134.95565630944799</v>
      </c>
      <c r="AE62" s="160">
        <f>VLOOKUP($A62,'RevPAR Raw Data'!$B$6:$BE$43,'RevPAR Raw Data'!AO$1,FALSE)</f>
        <v>133.894326252377</v>
      </c>
      <c r="AF62" s="161">
        <f>VLOOKUP($A62,'RevPAR Raw Data'!$B$6:$BE$43,'RevPAR Raw Data'!AP$1,FALSE)</f>
        <v>134.42499128091299</v>
      </c>
      <c r="AG62" s="162">
        <f>VLOOKUP($A62,'RevPAR Raw Data'!$B$6:$BE$43,'RevPAR Raw Data'!AR$1,FALSE)</f>
        <v>187.74481576682601</v>
      </c>
    </row>
    <row r="63" spans="1:33" x14ac:dyDescent="0.2">
      <c r="A63" s="139" t="s">
        <v>14</v>
      </c>
      <c r="B63" s="127">
        <f>(VLOOKUP($A62,'Occupancy Raw Data'!$B$8:$BE$51,'Occupancy Raw Data'!AT$3,FALSE))/100</f>
        <v>-7.8208849810850495E-2</v>
      </c>
      <c r="C63" s="128">
        <f>(VLOOKUP($A62,'Occupancy Raw Data'!$B$8:$BE$51,'Occupancy Raw Data'!AU$3,FALSE))/100</f>
        <v>-4.6673118975370194E-2</v>
      </c>
      <c r="D63" s="128">
        <f>(VLOOKUP($A62,'Occupancy Raw Data'!$B$8:$BE$51,'Occupancy Raw Data'!AV$3,FALSE))/100</f>
        <v>3.2336111260462605E-5</v>
      </c>
      <c r="E63" s="128">
        <f>(VLOOKUP($A62,'Occupancy Raw Data'!$B$8:$BE$51,'Occupancy Raw Data'!AW$3,FALSE))/100</f>
        <v>8.4347829908741692E-3</v>
      </c>
      <c r="F63" s="128">
        <f>(VLOOKUP($A62,'Occupancy Raw Data'!$B$8:$BE$51,'Occupancy Raw Data'!AX$3,FALSE))/100</f>
        <v>9.1886125903349204E-3</v>
      </c>
      <c r="G63" s="128">
        <f>(VLOOKUP($A62,'Occupancy Raw Data'!$B$8:$BE$51,'Occupancy Raw Data'!AY$3,FALSE))/100</f>
        <v>-1.9053969020651401E-2</v>
      </c>
      <c r="H63" s="129">
        <f>(VLOOKUP($A62,'Occupancy Raw Data'!$B$8:$BE$51,'Occupancy Raw Data'!BA$3,FALSE))/100</f>
        <v>3.1337511668222402E-3</v>
      </c>
      <c r="I63" s="129">
        <f>(VLOOKUP($A62,'Occupancy Raw Data'!$B$8:$BE$51,'Occupancy Raw Data'!BB$3,FALSE))/100</f>
        <v>-1.28552060695466E-2</v>
      </c>
      <c r="J63" s="128">
        <f>(VLOOKUP($A62,'Occupancy Raw Data'!$B$8:$BE$51,'Occupancy Raw Data'!BC$3,FALSE))/100</f>
        <v>-5.0010733356588895E-3</v>
      </c>
      <c r="K63" s="130">
        <f>(VLOOKUP($A62,'Occupancy Raw Data'!$B$8:$BE$51,'Occupancy Raw Data'!BE$3,FALSE))/100</f>
        <v>-1.5291578345779299E-2</v>
      </c>
      <c r="M63" s="127">
        <f>(VLOOKUP($A62,'ADR Raw Data'!$B$6:$BE$49,'ADR Raw Data'!AT$1,FALSE))/100</f>
        <v>-6.0476850269454194E-2</v>
      </c>
      <c r="N63" s="128">
        <f>(VLOOKUP($A62,'ADR Raw Data'!$B$6:$BE$49,'ADR Raw Data'!AU$1,FALSE))/100</f>
        <v>-1.9320010610421899E-2</v>
      </c>
      <c r="O63" s="128">
        <f>(VLOOKUP($A62,'ADR Raw Data'!$B$6:$BE$49,'ADR Raw Data'!AV$1,FALSE))/100</f>
        <v>2.0410101190024101E-2</v>
      </c>
      <c r="P63" s="128">
        <f>(VLOOKUP($A62,'ADR Raw Data'!$B$6:$BE$49,'ADR Raw Data'!AW$1,FALSE))/100</f>
        <v>1.6367675263905101E-2</v>
      </c>
      <c r="Q63" s="128">
        <f>(VLOOKUP($A62,'ADR Raw Data'!$B$6:$BE$49,'ADR Raw Data'!AX$1,FALSE))/100</f>
        <v>1.0379394575678001E-4</v>
      </c>
      <c r="R63" s="128">
        <f>(VLOOKUP($A62,'ADR Raw Data'!$B$6:$BE$49,'ADR Raw Data'!AY$1,FALSE))/100</f>
        <v>-2.3704850584937002E-3</v>
      </c>
      <c r="S63" s="129">
        <f>(VLOOKUP($A62,'ADR Raw Data'!$B$6:$BE$49,'ADR Raw Data'!BA$1,FALSE))/100</f>
        <v>-8.5366612026272007E-2</v>
      </c>
      <c r="T63" s="129">
        <f>(VLOOKUP($A62,'ADR Raw Data'!$B$6:$BE$49,'ADR Raw Data'!BB$1,FALSE))/100</f>
        <v>-9.1133873133721288E-2</v>
      </c>
      <c r="U63" s="128">
        <f>(VLOOKUP($A62,'ADR Raw Data'!$B$6:$BE$49,'ADR Raw Data'!BC$1,FALSE))/100</f>
        <v>-8.8172476092747198E-2</v>
      </c>
      <c r="V63" s="130">
        <f>(VLOOKUP($A62,'ADR Raw Data'!$B$6:$BE$49,'ADR Raw Data'!BE$1,FALSE))/100</f>
        <v>-2.1920449527134803E-2</v>
      </c>
      <c r="X63" s="127">
        <f>(VLOOKUP($A62,'RevPAR Raw Data'!$B$6:$BE$49,'RevPAR Raw Data'!AT$1,FALSE))/100</f>
        <v>-0.133955875180547</v>
      </c>
      <c r="Y63" s="128">
        <f>(VLOOKUP($A62,'RevPAR Raw Data'!$B$6:$BE$49,'RevPAR Raw Data'!AU$1,FALSE))/100</f>
        <v>-6.509140443196651E-2</v>
      </c>
      <c r="Z63" s="128">
        <f>(VLOOKUP($A62,'RevPAR Raw Data'!$B$6:$BE$49,'RevPAR Raw Data'!AV$1,FALSE))/100</f>
        <v>2.0443097284587403E-2</v>
      </c>
      <c r="AA63" s="128">
        <f>(VLOOKUP($A62,'RevPAR Raw Data'!$B$6:$BE$49,'RevPAR Raw Data'!AW$1,FALSE))/100</f>
        <v>2.4940516043695401E-2</v>
      </c>
      <c r="AB63" s="128">
        <f>(VLOOKUP($A62,'RevPAR Raw Data'!$B$6:$BE$49,'RevPAR Raw Data'!AX$1,FALSE))/100</f>
        <v>9.2933602584484905E-3</v>
      </c>
      <c r="AC63" s="128">
        <f>(VLOOKUP($A62,'RevPAR Raw Data'!$B$6:$BE$49,'RevPAR Raw Data'!AY$1,FALSE))/100</f>
        <v>-2.13792869302767E-2</v>
      </c>
      <c r="AD63" s="129">
        <f>(VLOOKUP($A62,'RevPAR Raw Data'!$B$6:$BE$49,'RevPAR Raw Data'!BA$1,FALSE))/100</f>
        <v>-8.2500378579494701E-2</v>
      </c>
      <c r="AE63" s="129">
        <f>(VLOOKUP($A62,'RevPAR Raw Data'!$B$6:$BE$49,'RevPAR Raw Data'!BB$1,FALSE))/100</f>
        <v>-0.10281753448421799</v>
      </c>
      <c r="AF63" s="128">
        <f>(VLOOKUP($A62,'RevPAR Raw Data'!$B$6:$BE$49,'RevPAR Raw Data'!BC$1,FALSE))/100</f>
        <v>-9.2732592409279599E-2</v>
      </c>
      <c r="AG63" s="130">
        <f>(VLOOKUP($A62,'RevPAR Raw Data'!$B$6:$BE$49,'RevPAR Raw Data'!BE$1,FALSE))/100</f>
        <v>-3.6876829601595301E-2</v>
      </c>
    </row>
    <row r="64" spans="1:33" x14ac:dyDescent="0.2">
      <c r="A64" s="177"/>
      <c r="B64" s="155"/>
      <c r="C64" s="156"/>
      <c r="D64" s="156"/>
      <c r="E64" s="156"/>
      <c r="F64" s="156"/>
      <c r="G64" s="157"/>
      <c r="H64" s="137"/>
      <c r="I64" s="137"/>
      <c r="J64" s="157"/>
      <c r="K64" s="158"/>
      <c r="M64" s="159"/>
      <c r="N64" s="160"/>
      <c r="O64" s="160"/>
      <c r="P64" s="160"/>
      <c r="Q64" s="160"/>
      <c r="R64" s="161"/>
      <c r="S64" s="160"/>
      <c r="T64" s="160"/>
      <c r="U64" s="161"/>
      <c r="V64" s="162"/>
      <c r="X64" s="159"/>
      <c r="Y64" s="160"/>
      <c r="Z64" s="160"/>
      <c r="AA64" s="160"/>
      <c r="AB64" s="160"/>
      <c r="AC64" s="161"/>
      <c r="AD64" s="160"/>
      <c r="AE64" s="160"/>
      <c r="AF64" s="161"/>
      <c r="AG64" s="162"/>
    </row>
    <row r="65" spans="1:33" x14ac:dyDescent="0.2">
      <c r="A65" s="154" t="s">
        <v>36</v>
      </c>
      <c r="B65" s="155">
        <f>(VLOOKUP($A65,'Occupancy Raw Data'!$B$8:$BE$45,'Occupancy Raw Data'!AG$3,FALSE))/100</f>
        <v>0.59143934997098002</v>
      </c>
      <c r="C65" s="156">
        <f>(VLOOKUP($A65,'Occupancy Raw Data'!$B$8:$BE$45,'Occupancy Raw Data'!AH$3,FALSE))/100</f>
        <v>0.77724898432965706</v>
      </c>
      <c r="D65" s="156">
        <f>(VLOOKUP($A65,'Occupancy Raw Data'!$B$8:$BE$45,'Occupancy Raw Data'!AI$3,FALSE))/100</f>
        <v>0.88206616366801993</v>
      </c>
      <c r="E65" s="156">
        <f>(VLOOKUP($A65,'Occupancy Raw Data'!$B$8:$BE$45,'Occupancy Raw Data'!AJ$3,FALSE))/100</f>
        <v>0.84582124201973297</v>
      </c>
      <c r="F65" s="156">
        <f>(VLOOKUP($A65,'Occupancy Raw Data'!$B$8:$BE$45,'Occupancy Raw Data'!AK$3,FALSE))/100</f>
        <v>0.74744631456761401</v>
      </c>
      <c r="G65" s="157">
        <f>(VLOOKUP($A65,'Occupancy Raw Data'!$B$8:$BE$45,'Occupancy Raw Data'!AL$3,FALSE))/100</f>
        <v>0.768804410911201</v>
      </c>
      <c r="H65" s="137">
        <f>(VLOOKUP($A65,'Occupancy Raw Data'!$B$8:$BE$45,'Occupancy Raw Data'!AN$3,FALSE))/100</f>
        <v>0.72811955890887903</v>
      </c>
      <c r="I65" s="137">
        <f>(VLOOKUP($A65,'Occupancy Raw Data'!$B$8:$BE$45,'Occupancy Raw Data'!AO$3,FALSE))/100</f>
        <v>0.778322692977365</v>
      </c>
      <c r="J65" s="157">
        <f>(VLOOKUP($A65,'Occupancy Raw Data'!$B$8:$BE$45,'Occupancy Raw Data'!AP$3,FALSE))/100</f>
        <v>0.75322112594312207</v>
      </c>
      <c r="K65" s="158">
        <f>(VLOOKUP($A65,'Occupancy Raw Data'!$B$8:$BE$45,'Occupancy Raw Data'!AR$3,FALSE))/100</f>
        <v>0.76435204377746402</v>
      </c>
      <c r="M65" s="159">
        <f>VLOOKUP($A65,'ADR Raw Data'!$B$6:$BE$43,'ADR Raw Data'!AG$1,FALSE)</f>
        <v>160.908772386045</v>
      </c>
      <c r="N65" s="160">
        <f>VLOOKUP($A65,'ADR Raw Data'!$B$6:$BE$43,'ADR Raw Data'!AH$1,FALSE)</f>
        <v>191.91545698924699</v>
      </c>
      <c r="O65" s="160">
        <f>VLOOKUP($A65,'ADR Raw Data'!$B$6:$BE$43,'ADR Raw Data'!AI$1,FALSE)</f>
        <v>203.27413508356301</v>
      </c>
      <c r="P65" s="160">
        <f>VLOOKUP($A65,'ADR Raw Data'!$B$6:$BE$43,'ADR Raw Data'!AJ$1,FALSE)</f>
        <v>191.80823034960699</v>
      </c>
      <c r="Q65" s="160">
        <f>VLOOKUP($A65,'ADR Raw Data'!$B$6:$BE$43,'ADR Raw Data'!AK$1,FALSE)</f>
        <v>170.90822223084899</v>
      </c>
      <c r="R65" s="161">
        <f>VLOOKUP($A65,'ADR Raw Data'!$B$6:$BE$43,'ADR Raw Data'!AL$1,FALSE)</f>
        <v>185.642875250066</v>
      </c>
      <c r="S65" s="160">
        <f>VLOOKUP($A65,'ADR Raw Data'!$B$6:$BE$43,'ADR Raw Data'!AN$1,FALSE)</f>
        <v>154.06302459048999</v>
      </c>
      <c r="T65" s="160">
        <f>VLOOKUP($A65,'ADR Raw Data'!$B$6:$BE$43,'ADR Raw Data'!AO$1,FALSE)</f>
        <v>152.55266134745099</v>
      </c>
      <c r="U65" s="161">
        <f>VLOOKUP($A65,'ADR Raw Data'!$B$6:$BE$43,'ADR Raw Data'!AP$1,FALSE)</f>
        <v>153.28267606719001</v>
      </c>
      <c r="V65" s="162">
        <f>VLOOKUP($A65,'ADR Raw Data'!$B$6:$BE$43,'ADR Raw Data'!AR$1,FALSE)</f>
        <v>176.53174609631299</v>
      </c>
      <c r="X65" s="159">
        <f>VLOOKUP($A65,'RevPAR Raw Data'!$B$6:$BE$43,'RevPAR Raw Data'!AG$1,FALSE)</f>
        <v>95.167779744631403</v>
      </c>
      <c r="Y65" s="160">
        <f>VLOOKUP($A65,'RevPAR Raw Data'!$B$6:$BE$43,'RevPAR Raw Data'!AH$1,FALSE)</f>
        <v>149.16609402205401</v>
      </c>
      <c r="Z65" s="160">
        <f>VLOOKUP($A65,'RevPAR Raw Data'!$B$6:$BE$43,'RevPAR Raw Data'!AI$1,FALSE)</f>
        <v>179.301236506094</v>
      </c>
      <c r="AA65" s="160">
        <f>VLOOKUP($A65,'RevPAR Raw Data'!$B$6:$BE$43,'RevPAR Raw Data'!AJ$1,FALSE)</f>
        <v>162.23547562391099</v>
      </c>
      <c r="AB65" s="160">
        <f>VLOOKUP($A65,'RevPAR Raw Data'!$B$6:$BE$43,'RevPAR Raw Data'!AK$1,FALSE)</f>
        <v>127.744720835751</v>
      </c>
      <c r="AC65" s="161">
        <f>VLOOKUP($A65,'RevPAR Raw Data'!$B$6:$BE$43,'RevPAR Raw Data'!AL$1,FALSE)</f>
        <v>142.72306134648801</v>
      </c>
      <c r="AD65" s="160">
        <f>VLOOKUP($A65,'RevPAR Raw Data'!$B$6:$BE$43,'RevPAR Raw Data'!AN$1,FALSE)</f>
        <v>112.176301508995</v>
      </c>
      <c r="AE65" s="160">
        <f>VLOOKUP($A65,'RevPAR Raw Data'!$B$6:$BE$43,'RevPAR Raw Data'!AO$1,FALSE)</f>
        <v>118.73519820081199</v>
      </c>
      <c r="AF65" s="161">
        <f>VLOOKUP($A65,'RevPAR Raw Data'!$B$6:$BE$43,'RevPAR Raw Data'!AP$1,FALSE)</f>
        <v>115.455749854904</v>
      </c>
      <c r="AG65" s="162">
        <f>VLOOKUP($A65,'RevPAR Raw Data'!$B$6:$BE$43,'RevPAR Raw Data'!AR$1,FALSE)</f>
        <v>134.93240092032099</v>
      </c>
    </row>
    <row r="66" spans="1:33" x14ac:dyDescent="0.2">
      <c r="A66" s="139" t="s">
        <v>14</v>
      </c>
      <c r="B66" s="127">
        <f>(VLOOKUP($A65,'Occupancy Raw Data'!$B$8:$BE$51,'Occupancy Raw Data'!AT$3,FALSE))/100</f>
        <v>-4.0157659671273195E-2</v>
      </c>
      <c r="C66" s="128">
        <f>(VLOOKUP($A65,'Occupancy Raw Data'!$B$8:$BE$51,'Occupancy Raw Data'!AU$3,FALSE))/100</f>
        <v>-4.7217020036851E-2</v>
      </c>
      <c r="D66" s="128">
        <f>(VLOOKUP($A65,'Occupancy Raw Data'!$B$8:$BE$51,'Occupancy Raw Data'!AV$3,FALSE))/100</f>
        <v>-6.7463310198254897E-3</v>
      </c>
      <c r="E66" s="128">
        <f>(VLOOKUP($A65,'Occupancy Raw Data'!$B$8:$BE$51,'Occupancy Raw Data'!AW$3,FALSE))/100</f>
        <v>-2.0107582314822601E-2</v>
      </c>
      <c r="F66" s="128">
        <f>(VLOOKUP($A65,'Occupancy Raw Data'!$B$8:$BE$51,'Occupancy Raw Data'!AX$3,FALSE))/100</f>
        <v>-2.1508123546186503E-2</v>
      </c>
      <c r="G66" s="128">
        <f>(VLOOKUP($A65,'Occupancy Raw Data'!$B$8:$BE$51,'Occupancy Raw Data'!AY$3,FALSE))/100</f>
        <v>-2.6111348241378202E-2</v>
      </c>
      <c r="H66" s="129">
        <f>(VLOOKUP($A65,'Occupancy Raw Data'!$B$8:$BE$51,'Occupancy Raw Data'!BA$3,FALSE))/100</f>
        <v>-1.0597962047122E-2</v>
      </c>
      <c r="I66" s="129">
        <f>(VLOOKUP($A65,'Occupancy Raw Data'!$B$8:$BE$51,'Occupancy Raw Data'!BB$3,FALSE))/100</f>
        <v>-1.59317548231734E-2</v>
      </c>
      <c r="J66" s="128">
        <f>(VLOOKUP($A65,'Occupancy Raw Data'!$B$8:$BE$51,'Occupancy Raw Data'!BC$3,FALSE))/100</f>
        <v>-1.33609337272404E-2</v>
      </c>
      <c r="K66" s="130">
        <f>(VLOOKUP($A65,'Occupancy Raw Data'!$B$8:$BE$51,'Occupancy Raw Data'!BE$3,FALSE))/100</f>
        <v>-2.25528915131149E-2</v>
      </c>
      <c r="M66" s="127">
        <f>(VLOOKUP($A65,'ADR Raw Data'!$B$6:$BE$49,'ADR Raw Data'!AT$1,FALSE))/100</f>
        <v>-2.5623741639642698E-2</v>
      </c>
      <c r="N66" s="128">
        <f>(VLOOKUP($A65,'ADR Raw Data'!$B$6:$BE$49,'ADR Raw Data'!AU$1,FALSE))/100</f>
        <v>4.0512366757667799E-3</v>
      </c>
      <c r="O66" s="128">
        <f>(VLOOKUP($A65,'ADR Raw Data'!$B$6:$BE$49,'ADR Raw Data'!AV$1,FALSE))/100</f>
        <v>-6.7362738490616301E-3</v>
      </c>
      <c r="P66" s="128">
        <f>(VLOOKUP($A65,'ADR Raw Data'!$B$6:$BE$49,'ADR Raw Data'!AW$1,FALSE))/100</f>
        <v>-2.9238665266831401E-2</v>
      </c>
      <c r="Q66" s="128">
        <f>(VLOOKUP($A65,'ADR Raw Data'!$B$6:$BE$49,'ADR Raw Data'!AX$1,FALSE))/100</f>
        <v>-4.2514623763804701E-2</v>
      </c>
      <c r="R66" s="128">
        <f>(VLOOKUP($A65,'ADR Raw Data'!$B$6:$BE$49,'ADR Raw Data'!AY$1,FALSE))/100</f>
        <v>-1.82001464148932E-2</v>
      </c>
      <c r="S66" s="129">
        <f>(VLOOKUP($A65,'ADR Raw Data'!$B$6:$BE$49,'ADR Raw Data'!BA$1,FALSE))/100</f>
        <v>-3.7460334005016097E-2</v>
      </c>
      <c r="T66" s="129">
        <f>(VLOOKUP($A65,'ADR Raw Data'!$B$6:$BE$49,'ADR Raw Data'!BB$1,FALSE))/100</f>
        <v>-6.3695900907116201E-2</v>
      </c>
      <c r="U66" s="128">
        <f>(VLOOKUP($A65,'ADR Raw Data'!$B$6:$BE$49,'ADR Raw Data'!BC$1,FALSE))/100</f>
        <v>-5.11545133023978E-2</v>
      </c>
      <c r="V66" s="130">
        <f>(VLOOKUP($A65,'ADR Raw Data'!$B$6:$BE$49,'ADR Raw Data'!BE$1,FALSE))/100</f>
        <v>-2.6845075355943503E-2</v>
      </c>
      <c r="X66" s="127">
        <f>(VLOOKUP($A65,'RevPAR Raw Data'!$B$6:$BE$49,'RevPAR Raw Data'!AT$1,FALSE))/100</f>
        <v>-6.4752411814646499E-2</v>
      </c>
      <c r="Y66" s="128">
        <f>(VLOOKUP($A65,'RevPAR Raw Data'!$B$6:$BE$49,'RevPAR Raw Data'!AU$1,FALSE))/100</f>
        <v>-4.3357070684377899E-2</v>
      </c>
      <c r="Z66" s="128">
        <f>(VLOOKUP($A65,'RevPAR Raw Data'!$B$6:$BE$49,'RevPAR Raw Data'!AV$1,FALSE))/100</f>
        <v>-1.3437159735661099E-2</v>
      </c>
      <c r="AA66" s="128">
        <f>(VLOOKUP($A65,'RevPAR Raw Data'!$B$6:$BE$49,'RevPAR Raw Data'!AW$1,FALSE))/100</f>
        <v>-4.87583287130256E-2</v>
      </c>
      <c r="AB66" s="128">
        <f>(VLOOKUP($A65,'RevPAR Raw Data'!$B$6:$BE$49,'RevPAR Raw Data'!AX$1,FALSE))/100</f>
        <v>-6.3108337529559799E-2</v>
      </c>
      <c r="AC66" s="128">
        <f>(VLOOKUP($A65,'RevPAR Raw Data'!$B$6:$BE$49,'RevPAR Raw Data'!AY$1,FALSE))/100</f>
        <v>-4.3836264295188103E-2</v>
      </c>
      <c r="AD66" s="129">
        <f>(VLOOKUP($A65,'RevPAR Raw Data'!$B$6:$BE$49,'RevPAR Raw Data'!BA$1,FALSE))/100</f>
        <v>-4.7661292854080502E-2</v>
      </c>
      <c r="AE66" s="129">
        <f>(VLOOKUP($A65,'RevPAR Raw Data'!$B$6:$BE$49,'RevPAR Raw Data'!BB$1,FALSE))/100</f>
        <v>-7.8612868253796403E-2</v>
      </c>
      <c r="AF66" s="128">
        <f>(VLOOKUP($A65,'RevPAR Raw Data'!$B$6:$BE$49,'RevPAR Raw Data'!BC$1,FALSE))/100</f>
        <v>-6.3831974967555605E-2</v>
      </c>
      <c r="AG66" s="130">
        <f>(VLOOKUP($A65,'RevPAR Raw Data'!$B$6:$BE$49,'RevPAR Raw Data'!BE$1,FALSE))/100</f>
        <v>-4.8792532796894494E-2</v>
      </c>
    </row>
    <row r="67" spans="1:33" x14ac:dyDescent="0.2">
      <c r="A67" s="180"/>
      <c r="B67" s="155"/>
      <c r="C67" s="156"/>
      <c r="D67" s="156"/>
      <c r="E67" s="156"/>
      <c r="F67" s="156"/>
      <c r="G67" s="157"/>
      <c r="H67" s="137"/>
      <c r="I67" s="137"/>
      <c r="J67" s="157"/>
      <c r="K67" s="158"/>
      <c r="M67" s="159"/>
      <c r="N67" s="160"/>
      <c r="O67" s="160"/>
      <c r="P67" s="160"/>
      <c r="Q67" s="160"/>
      <c r="R67" s="161"/>
      <c r="S67" s="160"/>
      <c r="T67" s="160"/>
      <c r="U67" s="161"/>
      <c r="V67" s="162"/>
      <c r="X67" s="159"/>
      <c r="Y67" s="160"/>
      <c r="Z67" s="160"/>
      <c r="AA67" s="160"/>
      <c r="AB67" s="160"/>
      <c r="AC67" s="161"/>
      <c r="AD67" s="160"/>
      <c r="AE67" s="160"/>
      <c r="AF67" s="161"/>
      <c r="AG67" s="162"/>
    </row>
    <row r="68" spans="1:33" x14ac:dyDescent="0.2">
      <c r="A68" s="154" t="s">
        <v>37</v>
      </c>
      <c r="B68" s="155">
        <f>(VLOOKUP($A68,'Occupancy Raw Data'!$B$8:$BE$45,'Occupancy Raw Data'!AG$3,FALSE))/100</f>
        <v>0.59689810536044297</v>
      </c>
      <c r="C68" s="156">
        <f>(VLOOKUP($A68,'Occupancy Raw Data'!$B$8:$BE$45,'Occupancy Raw Data'!AH$3,FALSE))/100</f>
        <v>0.79623960258780002</v>
      </c>
      <c r="D68" s="156">
        <f>(VLOOKUP($A68,'Occupancy Raw Data'!$B$8:$BE$45,'Occupancy Raw Data'!AI$3,FALSE))/100</f>
        <v>0.89481284658040594</v>
      </c>
      <c r="E68" s="156">
        <f>(VLOOKUP($A68,'Occupancy Raw Data'!$B$8:$BE$45,'Occupancy Raw Data'!AJ$3,FALSE))/100</f>
        <v>0.87546210720887208</v>
      </c>
      <c r="F68" s="156">
        <f>(VLOOKUP($A68,'Occupancy Raw Data'!$B$8:$BE$45,'Occupancy Raw Data'!AK$3,FALSE))/100</f>
        <v>0.75990642329020308</v>
      </c>
      <c r="G68" s="157">
        <f>(VLOOKUP($A68,'Occupancy Raw Data'!$B$8:$BE$45,'Occupancy Raw Data'!AL$3,FALSE))/100</f>
        <v>0.78466381700554511</v>
      </c>
      <c r="H68" s="137">
        <f>(VLOOKUP($A68,'Occupancy Raw Data'!$B$8:$BE$45,'Occupancy Raw Data'!AN$3,FALSE))/100</f>
        <v>0.74266404805914898</v>
      </c>
      <c r="I68" s="137">
        <f>(VLOOKUP($A68,'Occupancy Raw Data'!$B$8:$BE$45,'Occupancy Raw Data'!AO$3,FALSE))/100</f>
        <v>0.785726663585951</v>
      </c>
      <c r="J68" s="157">
        <f>(VLOOKUP($A68,'Occupancy Raw Data'!$B$8:$BE$45,'Occupancy Raw Data'!AP$3,FALSE))/100</f>
        <v>0.76419535582254994</v>
      </c>
      <c r="K68" s="158">
        <f>(VLOOKUP($A68,'Occupancy Raw Data'!$B$8:$BE$45,'Occupancy Raw Data'!AR$3,FALSE))/100</f>
        <v>0.77881568523897504</v>
      </c>
      <c r="M68" s="159">
        <f>VLOOKUP($A68,'ADR Raw Data'!$B$6:$BE$43,'ADR Raw Data'!AG$1,FALSE)</f>
        <v>155.26985919581901</v>
      </c>
      <c r="N68" s="160">
        <f>VLOOKUP($A68,'ADR Raw Data'!$B$6:$BE$43,'ADR Raw Data'!AH$1,FALSE)</f>
        <v>197.11532046864201</v>
      </c>
      <c r="O68" s="160">
        <f>VLOOKUP($A68,'ADR Raw Data'!$B$6:$BE$43,'ADR Raw Data'!AI$1,FALSE)</f>
        <v>216.440323413594</v>
      </c>
      <c r="P68" s="160">
        <f>VLOOKUP($A68,'ADR Raw Data'!$B$6:$BE$43,'ADR Raw Data'!AJ$1,FALSE)</f>
        <v>205.50011546582201</v>
      </c>
      <c r="Q68" s="160">
        <f>VLOOKUP($A68,'ADR Raw Data'!$B$6:$BE$43,'ADR Raw Data'!AK$1,FALSE)</f>
        <v>167.67154764167</v>
      </c>
      <c r="R68" s="161">
        <f>VLOOKUP($A68,'ADR Raw Data'!$B$6:$BE$43,'ADR Raw Data'!AL$1,FALSE)</f>
        <v>191.32452013751299</v>
      </c>
      <c r="S68" s="160">
        <f>VLOOKUP($A68,'ADR Raw Data'!$B$6:$BE$43,'ADR Raw Data'!AN$1,FALSE)</f>
        <v>147.393970988566</v>
      </c>
      <c r="T68" s="160">
        <f>VLOOKUP($A68,'ADR Raw Data'!$B$6:$BE$43,'ADR Raw Data'!AO$1,FALSE)</f>
        <v>147.698199595662</v>
      </c>
      <c r="U68" s="161">
        <f>VLOOKUP($A68,'ADR Raw Data'!$B$6:$BE$43,'ADR Raw Data'!AP$1,FALSE)</f>
        <v>147.55037113324099</v>
      </c>
      <c r="V68" s="162">
        <f>VLOOKUP($A68,'ADR Raw Data'!$B$6:$BE$43,'ADR Raw Data'!AR$1,FALSE)</f>
        <v>179.052406389065</v>
      </c>
      <c r="X68" s="159">
        <f>VLOOKUP($A68,'RevPAR Raw Data'!$B$6:$BE$43,'RevPAR Raw Data'!AG$1,FALSE)</f>
        <v>92.680284773567394</v>
      </c>
      <c r="Y68" s="160">
        <f>VLOOKUP($A68,'RevPAR Raw Data'!$B$6:$BE$43,'RevPAR Raw Data'!AH$1,FALSE)</f>
        <v>156.95102443391801</v>
      </c>
      <c r="Z68" s="160">
        <f>VLOOKUP($A68,'RevPAR Raw Data'!$B$6:$BE$43,'RevPAR Raw Data'!AI$1,FALSE)</f>
        <v>193.673581908502</v>
      </c>
      <c r="AA68" s="160">
        <f>VLOOKUP($A68,'RevPAR Raw Data'!$B$6:$BE$43,'RevPAR Raw Data'!AJ$1,FALSE)</f>
        <v>179.90756411737499</v>
      </c>
      <c r="AB68" s="160">
        <f>VLOOKUP($A68,'RevPAR Raw Data'!$B$6:$BE$43,'RevPAR Raw Data'!AK$1,FALSE)</f>
        <v>127.414686055914</v>
      </c>
      <c r="AC68" s="161">
        <f>VLOOKUP($A68,'RevPAR Raw Data'!$B$6:$BE$43,'RevPAR Raw Data'!AL$1,FALSE)</f>
        <v>150.12542825785499</v>
      </c>
      <c r="AD68" s="160">
        <f>VLOOKUP($A68,'RevPAR Raw Data'!$B$6:$BE$43,'RevPAR Raw Data'!AN$1,FALSE)</f>
        <v>109.464203153881</v>
      </c>
      <c r="AE68" s="160">
        <f>VLOOKUP($A68,'RevPAR Raw Data'!$B$6:$BE$43,'RevPAR Raw Data'!AO$1,FALSE)</f>
        <v>116.05041358595101</v>
      </c>
      <c r="AF68" s="161">
        <f>VLOOKUP($A68,'RevPAR Raw Data'!$B$6:$BE$43,'RevPAR Raw Data'!AP$1,FALSE)</f>
        <v>112.757308369916</v>
      </c>
      <c r="AG68" s="162">
        <f>VLOOKUP($A68,'RevPAR Raw Data'!$B$6:$BE$43,'RevPAR Raw Data'!AR$1,FALSE)</f>
        <v>139.448822575587</v>
      </c>
    </row>
    <row r="69" spans="1:33" x14ac:dyDescent="0.2">
      <c r="A69" s="139" t="s">
        <v>14</v>
      </c>
      <c r="B69" s="127">
        <f>(VLOOKUP($A68,'Occupancy Raw Data'!$B$8:$BE$51,'Occupancy Raw Data'!AT$3,FALSE))/100</f>
        <v>3.0594588966979201E-2</v>
      </c>
      <c r="C69" s="128">
        <f>(VLOOKUP($A68,'Occupancy Raw Data'!$B$8:$BE$51,'Occupancy Raw Data'!AU$3,FALSE))/100</f>
        <v>-1.7719420052182001E-2</v>
      </c>
      <c r="D69" s="128">
        <f>(VLOOKUP($A68,'Occupancy Raw Data'!$B$8:$BE$51,'Occupancy Raw Data'!AV$3,FALSE))/100</f>
        <v>-2.8002922838896299E-2</v>
      </c>
      <c r="E69" s="128">
        <f>(VLOOKUP($A68,'Occupancy Raw Data'!$B$8:$BE$51,'Occupancy Raw Data'!AW$3,FALSE))/100</f>
        <v>-2.84793583127993E-2</v>
      </c>
      <c r="F69" s="128">
        <f>(VLOOKUP($A68,'Occupancy Raw Data'!$B$8:$BE$51,'Occupancy Raw Data'!AX$3,FALSE))/100</f>
        <v>-1.0572666238272601E-2</v>
      </c>
      <c r="G69" s="128">
        <f>(VLOOKUP($A68,'Occupancy Raw Data'!$B$8:$BE$51,'Occupancy Raw Data'!AY$3,FALSE))/100</f>
        <v>-1.42040377911795E-2</v>
      </c>
      <c r="H69" s="129">
        <f>(VLOOKUP($A68,'Occupancy Raw Data'!$B$8:$BE$51,'Occupancy Raw Data'!BA$3,FALSE))/100</f>
        <v>-3.5569937367372399E-2</v>
      </c>
      <c r="I69" s="129">
        <f>(VLOOKUP($A68,'Occupancy Raw Data'!$B$8:$BE$51,'Occupancy Raw Data'!BB$3,FALSE))/100</f>
        <v>-3.5165364057999603E-2</v>
      </c>
      <c r="J69" s="128">
        <f>(VLOOKUP($A68,'Occupancy Raw Data'!$B$8:$BE$51,'Occupancy Raw Data'!BC$3,FALSE))/100</f>
        <v>-3.5361993645532198E-2</v>
      </c>
      <c r="K69" s="130">
        <f>(VLOOKUP($A68,'Occupancy Raw Data'!$B$8:$BE$51,'Occupancy Raw Data'!BE$3,FALSE))/100</f>
        <v>-2.0226370066293499E-2</v>
      </c>
      <c r="M69" s="127">
        <f>(VLOOKUP($A68,'ADR Raw Data'!$B$6:$BE$49,'ADR Raw Data'!AT$1,FALSE))/100</f>
        <v>-1.4686842421079401E-2</v>
      </c>
      <c r="N69" s="128">
        <f>(VLOOKUP($A68,'ADR Raw Data'!$B$6:$BE$49,'ADR Raw Data'!AU$1,FALSE))/100</f>
        <v>1.8507554811370498E-2</v>
      </c>
      <c r="O69" s="128">
        <f>(VLOOKUP($A68,'ADR Raw Data'!$B$6:$BE$49,'ADR Raw Data'!AV$1,FALSE))/100</f>
        <v>2.5364743475770498E-2</v>
      </c>
      <c r="P69" s="128">
        <f>(VLOOKUP($A68,'ADR Raw Data'!$B$6:$BE$49,'ADR Raw Data'!AW$1,FALSE))/100</f>
        <v>4.7185920145755896E-3</v>
      </c>
      <c r="Q69" s="128">
        <f>(VLOOKUP($A68,'ADR Raw Data'!$B$6:$BE$49,'ADR Raw Data'!AX$1,FALSE))/100</f>
        <v>-2.5266706314814501E-2</v>
      </c>
      <c r="R69" s="128">
        <f>(VLOOKUP($A68,'ADR Raw Data'!$B$6:$BE$49,'ADR Raw Data'!AY$1,FALSE))/100</f>
        <v>3.28135180413497E-3</v>
      </c>
      <c r="S69" s="129">
        <f>(VLOOKUP($A68,'ADR Raw Data'!$B$6:$BE$49,'ADR Raw Data'!BA$1,FALSE))/100</f>
        <v>-2.3673018069078702E-2</v>
      </c>
      <c r="T69" s="129">
        <f>(VLOOKUP($A68,'ADR Raw Data'!$B$6:$BE$49,'ADR Raw Data'!BB$1,FALSE))/100</f>
        <v>-1.6028427554761599E-2</v>
      </c>
      <c r="U69" s="128">
        <f>(VLOOKUP($A68,'ADR Raw Data'!$B$6:$BE$49,'ADR Raw Data'!BC$1,FALSE))/100</f>
        <v>-1.9754575831013702E-2</v>
      </c>
      <c r="V69" s="130">
        <f>(VLOOKUP($A68,'ADR Raw Data'!$B$6:$BE$49,'ADR Raw Data'!BE$1,FALSE))/100</f>
        <v>-1.0383046450845599E-3</v>
      </c>
      <c r="X69" s="127">
        <f>(VLOOKUP($A68,'RevPAR Raw Data'!$B$6:$BE$49,'RevPAR Raw Data'!AT$1,FALSE))/100</f>
        <v>1.54584086388041E-2</v>
      </c>
      <c r="Y69" s="128">
        <f>(VLOOKUP($A68,'RevPAR Raw Data'!$B$6:$BE$49,'RevPAR Raw Data'!AU$1,FALSE))/100</f>
        <v>4.6019162134704699E-4</v>
      </c>
      <c r="Z69" s="128">
        <f>(VLOOKUP($A68,'RevPAR Raw Data'!$B$6:$BE$49,'RevPAR Raw Data'!AV$1,FALSE))/100</f>
        <v>-3.3484663175061902E-3</v>
      </c>
      <c r="AA69" s="128">
        <f>(VLOOKUP($A68,'RevPAR Raw Data'!$B$6:$BE$49,'RevPAR Raw Data'!AW$1,FALSE))/100</f>
        <v>-2.38951487709387E-2</v>
      </c>
      <c r="AB69" s="128">
        <f>(VLOOKUP($A68,'RevPAR Raw Data'!$B$6:$BE$49,'RevPAR Raw Data'!AX$1,FALSE))/100</f>
        <v>-3.5572236100280201E-2</v>
      </c>
      <c r="AC69" s="128">
        <f>(VLOOKUP($A68,'RevPAR Raw Data'!$B$6:$BE$49,'RevPAR Raw Data'!AY$1,FALSE))/100</f>
        <v>-1.0969294432076599E-2</v>
      </c>
      <c r="AD69" s="129">
        <f>(VLOOKUP($A68,'RevPAR Raw Data'!$B$6:$BE$49,'RevPAR Raw Data'!BA$1,FALSE))/100</f>
        <v>-5.8400907666437296E-2</v>
      </c>
      <c r="AE69" s="129">
        <f>(VLOOKUP($A68,'RevPAR Raw Data'!$B$6:$BE$49,'RevPAR Raw Data'!BB$1,FALSE))/100</f>
        <v>-5.06301461225208E-2</v>
      </c>
      <c r="AF69" s="128">
        <f>(VLOOKUP($A68,'RevPAR Raw Data'!$B$6:$BE$49,'RevPAR Raw Data'!BC$1,FALSE))/100</f>
        <v>-5.4418008291539498E-2</v>
      </c>
      <c r="AG69" s="130">
        <f>(VLOOKUP($A68,'RevPAR Raw Data'!$B$6:$BE$49,'RevPAR Raw Data'!BE$1,FALSE))/100</f>
        <v>-2.1243673577385099E-2</v>
      </c>
    </row>
    <row r="70" spans="1:33" x14ac:dyDescent="0.2">
      <c r="A70" s="177"/>
      <c r="B70" s="155"/>
      <c r="C70" s="156"/>
      <c r="D70" s="156"/>
      <c r="E70" s="156"/>
      <c r="F70" s="156"/>
      <c r="G70" s="157"/>
      <c r="H70" s="137"/>
      <c r="I70" s="137"/>
      <c r="J70" s="157"/>
      <c r="K70" s="158"/>
      <c r="M70" s="159"/>
      <c r="N70" s="160"/>
      <c r="O70" s="160"/>
      <c r="P70" s="160"/>
      <c r="Q70" s="160"/>
      <c r="R70" s="161"/>
      <c r="S70" s="160"/>
      <c r="T70" s="160"/>
      <c r="U70" s="161"/>
      <c r="V70" s="162"/>
      <c r="X70" s="159"/>
      <c r="Y70" s="160"/>
      <c r="Z70" s="160"/>
      <c r="AA70" s="160"/>
      <c r="AB70" s="160"/>
      <c r="AC70" s="161"/>
      <c r="AD70" s="160"/>
      <c r="AE70" s="160"/>
      <c r="AF70" s="161"/>
      <c r="AG70" s="162"/>
    </row>
    <row r="71" spans="1:33" x14ac:dyDescent="0.2">
      <c r="A71" s="154" t="s">
        <v>38</v>
      </c>
      <c r="B71" s="155">
        <f>(VLOOKUP($A71,'Occupancy Raw Data'!$B$8:$BE$45,'Occupancy Raw Data'!AG$3,FALSE))/100</f>
        <v>0.54484451718494198</v>
      </c>
      <c r="C71" s="156">
        <f>(VLOOKUP($A71,'Occupancy Raw Data'!$B$8:$BE$45,'Occupancy Raw Data'!AH$3,FALSE))/100</f>
        <v>0.73375613747954105</v>
      </c>
      <c r="D71" s="156">
        <f>(VLOOKUP($A71,'Occupancy Raw Data'!$B$8:$BE$45,'Occupancy Raw Data'!AI$3,FALSE))/100</f>
        <v>0.80114566284778999</v>
      </c>
      <c r="E71" s="156">
        <f>(VLOOKUP($A71,'Occupancy Raw Data'!$B$8:$BE$45,'Occupancy Raw Data'!AJ$3,FALSE))/100</f>
        <v>0.80495090016366599</v>
      </c>
      <c r="F71" s="156">
        <f>(VLOOKUP($A71,'Occupancy Raw Data'!$B$8:$BE$45,'Occupancy Raw Data'!AK$3,FALSE))/100</f>
        <v>0.73936170212765906</v>
      </c>
      <c r="G71" s="157">
        <f>(VLOOKUP($A71,'Occupancy Raw Data'!$B$8:$BE$45,'Occupancy Raw Data'!AL$3,FALSE))/100</f>
        <v>0.72481178396071999</v>
      </c>
      <c r="H71" s="137">
        <f>(VLOOKUP($A71,'Occupancy Raw Data'!$B$8:$BE$45,'Occupancy Raw Data'!AN$3,FALSE))/100</f>
        <v>0.75220949263502401</v>
      </c>
      <c r="I71" s="137">
        <f>(VLOOKUP($A71,'Occupancy Raw Data'!$B$8:$BE$45,'Occupancy Raw Data'!AO$3,FALSE))/100</f>
        <v>0.78375613747954109</v>
      </c>
      <c r="J71" s="157">
        <f>(VLOOKUP($A71,'Occupancy Raw Data'!$B$8:$BE$45,'Occupancy Raw Data'!AP$3,FALSE))/100</f>
        <v>0.76798281505728294</v>
      </c>
      <c r="K71" s="158">
        <f>(VLOOKUP($A71,'Occupancy Raw Data'!$B$8:$BE$45,'Occupancy Raw Data'!AR$3,FALSE))/100</f>
        <v>0.73714636427402302</v>
      </c>
      <c r="M71" s="159">
        <f>VLOOKUP($A71,'ADR Raw Data'!$B$6:$BE$43,'ADR Raw Data'!AG$1,FALSE)</f>
        <v>145.38231225593199</v>
      </c>
      <c r="N71" s="160">
        <f>VLOOKUP($A71,'ADR Raw Data'!$B$6:$BE$43,'ADR Raw Data'!AH$1,FALSE)</f>
        <v>165.38501198906999</v>
      </c>
      <c r="O71" s="160">
        <f>VLOOKUP($A71,'ADR Raw Data'!$B$6:$BE$43,'ADR Raw Data'!AI$1,FALSE)</f>
        <v>174.340980081716</v>
      </c>
      <c r="P71" s="160">
        <f>VLOOKUP($A71,'ADR Raw Data'!$B$6:$BE$43,'ADR Raw Data'!AJ$1,FALSE)</f>
        <v>165.436723428048</v>
      </c>
      <c r="Q71" s="160">
        <f>VLOOKUP($A71,'ADR Raw Data'!$B$6:$BE$43,'ADR Raw Data'!AK$1,FALSE)</f>
        <v>158.86451577199699</v>
      </c>
      <c r="R71" s="161">
        <f>VLOOKUP($A71,'ADR Raw Data'!$B$6:$BE$43,'ADR Raw Data'!AL$1,FALSE)</f>
        <v>163.03882874949099</v>
      </c>
      <c r="S71" s="160">
        <f>VLOOKUP($A71,'ADR Raw Data'!$B$6:$BE$43,'ADR Raw Data'!AN$1,FALSE)</f>
        <v>173.87125380765801</v>
      </c>
      <c r="T71" s="160">
        <f>VLOOKUP($A71,'ADR Raw Data'!$B$6:$BE$43,'ADR Raw Data'!AO$1,FALSE)</f>
        <v>179.93983294179</v>
      </c>
      <c r="U71" s="161">
        <f>VLOOKUP($A71,'ADR Raw Data'!$B$6:$BE$43,'ADR Raw Data'!AP$1,FALSE)</f>
        <v>176.967863555235</v>
      </c>
      <c r="V71" s="162">
        <f>VLOOKUP($A71,'ADR Raw Data'!$B$6:$BE$43,'ADR Raw Data'!AR$1,FALSE)</f>
        <v>167.18503358152699</v>
      </c>
      <c r="X71" s="159">
        <f>VLOOKUP($A71,'RevPAR Raw Data'!$B$6:$BE$43,'RevPAR Raw Data'!AG$1,FALSE)</f>
        <v>79.210755728314197</v>
      </c>
      <c r="Y71" s="160">
        <f>VLOOKUP($A71,'RevPAR Raw Data'!$B$6:$BE$43,'RevPAR Raw Data'!AH$1,FALSE)</f>
        <v>121.352267594108</v>
      </c>
      <c r="Z71" s="160">
        <f>VLOOKUP($A71,'RevPAR Raw Data'!$B$6:$BE$43,'RevPAR Raw Data'!AI$1,FALSE)</f>
        <v>139.67252004909901</v>
      </c>
      <c r="AA71" s="160">
        <f>VLOOKUP($A71,'RevPAR Raw Data'!$B$6:$BE$43,'RevPAR Raw Data'!AJ$1,FALSE)</f>
        <v>133.16843944353499</v>
      </c>
      <c r="AB71" s="160">
        <f>VLOOKUP($A71,'RevPAR Raw Data'!$B$6:$BE$43,'RevPAR Raw Data'!AK$1,FALSE)</f>
        <v>117.45833878886999</v>
      </c>
      <c r="AC71" s="161">
        <f>VLOOKUP($A71,'RevPAR Raw Data'!$B$6:$BE$43,'RevPAR Raw Data'!AL$1,FALSE)</f>
        <v>118.172464320785</v>
      </c>
      <c r="AD71" s="160">
        <f>VLOOKUP($A71,'RevPAR Raw Data'!$B$6:$BE$43,'RevPAR Raw Data'!AN$1,FALSE)</f>
        <v>130.787607610474</v>
      </c>
      <c r="AE71" s="160">
        <f>VLOOKUP($A71,'RevPAR Raw Data'!$B$6:$BE$43,'RevPAR Raw Data'!AO$1,FALSE)</f>
        <v>141.02894844517101</v>
      </c>
      <c r="AF71" s="161">
        <f>VLOOKUP($A71,'RevPAR Raw Data'!$B$6:$BE$43,'RevPAR Raw Data'!AP$1,FALSE)</f>
        <v>135.908278027823</v>
      </c>
      <c r="AG71" s="162">
        <f>VLOOKUP($A71,'RevPAR Raw Data'!$B$6:$BE$43,'RevPAR Raw Data'!AR$1,FALSE)</f>
        <v>123.23983966565299</v>
      </c>
    </row>
    <row r="72" spans="1:33" x14ac:dyDescent="0.2">
      <c r="A72" s="139" t="s">
        <v>14</v>
      </c>
      <c r="B72" s="127">
        <f>(VLOOKUP($A71,'Occupancy Raw Data'!$B$8:$BE$51,'Occupancy Raw Data'!AT$3,FALSE))/100</f>
        <v>9.1636439622477302E-3</v>
      </c>
      <c r="C72" s="128">
        <f>(VLOOKUP($A71,'Occupancy Raw Data'!$B$8:$BE$51,'Occupancy Raw Data'!AU$3,FALSE))/100</f>
        <v>-8.7046069403609108E-3</v>
      </c>
      <c r="D72" s="128">
        <f>(VLOOKUP($A71,'Occupancy Raw Data'!$B$8:$BE$51,'Occupancy Raw Data'!AV$3,FALSE))/100</f>
        <v>-3.18089625516116E-2</v>
      </c>
      <c r="E72" s="128">
        <f>(VLOOKUP($A71,'Occupancy Raw Data'!$B$8:$BE$51,'Occupancy Raw Data'!AW$3,FALSE))/100</f>
        <v>-2.89355316415657E-2</v>
      </c>
      <c r="F72" s="128">
        <f>(VLOOKUP($A71,'Occupancy Raw Data'!$B$8:$BE$51,'Occupancy Raw Data'!AX$3,FALSE))/100</f>
        <v>3.0008497081700201E-2</v>
      </c>
      <c r="G72" s="128">
        <f>(VLOOKUP($A71,'Occupancy Raw Data'!$B$8:$BE$51,'Occupancy Raw Data'!AY$3,FALSE))/100</f>
        <v>-8.2810371545523603E-3</v>
      </c>
      <c r="H72" s="129">
        <f>(VLOOKUP($A71,'Occupancy Raw Data'!$B$8:$BE$51,'Occupancy Raw Data'!BA$3,FALSE))/100</f>
        <v>5.8261866922123401E-2</v>
      </c>
      <c r="I72" s="129">
        <f>(VLOOKUP($A71,'Occupancy Raw Data'!$B$8:$BE$51,'Occupancy Raw Data'!BB$3,FALSE))/100</f>
        <v>-1.1352171503682101E-2</v>
      </c>
      <c r="J72" s="128">
        <f>(VLOOKUP($A71,'Occupancy Raw Data'!$B$8:$BE$51,'Occupancy Raw Data'!BC$3,FALSE))/100</f>
        <v>2.1557520580284598E-2</v>
      </c>
      <c r="K72" s="130">
        <f>(VLOOKUP($A71,'Occupancy Raw Data'!$B$8:$BE$51,'Occupancy Raw Data'!BE$3,FALSE))/100</f>
        <v>4.1709165357205501E-4</v>
      </c>
      <c r="M72" s="127">
        <f>(VLOOKUP($A71,'ADR Raw Data'!$B$6:$BE$49,'ADR Raw Data'!AT$1,FALSE))/100</f>
        <v>-1.5069859810303099E-2</v>
      </c>
      <c r="N72" s="128">
        <f>(VLOOKUP($A71,'ADR Raw Data'!$B$6:$BE$49,'ADR Raw Data'!AU$1,FALSE))/100</f>
        <v>2.91654932246884E-2</v>
      </c>
      <c r="O72" s="128">
        <f>(VLOOKUP($A71,'ADR Raw Data'!$B$6:$BE$49,'ADR Raw Data'!AV$1,FALSE))/100</f>
        <v>5.4171168404609601E-2</v>
      </c>
      <c r="P72" s="128">
        <f>(VLOOKUP($A71,'ADR Raw Data'!$B$6:$BE$49,'ADR Raw Data'!AW$1,FALSE))/100</f>
        <v>3.2067236688897001E-2</v>
      </c>
      <c r="Q72" s="128">
        <f>(VLOOKUP($A71,'ADR Raw Data'!$B$6:$BE$49,'ADR Raw Data'!AX$1,FALSE))/100</f>
        <v>3.65315118564443E-2</v>
      </c>
      <c r="R72" s="128">
        <f>(VLOOKUP($A71,'ADR Raw Data'!$B$6:$BE$49,'ADR Raw Data'!AY$1,FALSE))/100</f>
        <v>3.0108346124156703E-2</v>
      </c>
      <c r="S72" s="129">
        <f>(VLOOKUP($A71,'ADR Raw Data'!$B$6:$BE$49,'ADR Raw Data'!BA$1,FALSE))/100</f>
        <v>1.8238418211983801E-2</v>
      </c>
      <c r="T72" s="129">
        <f>(VLOOKUP($A71,'ADR Raw Data'!$B$6:$BE$49,'ADR Raw Data'!BB$1,FALSE))/100</f>
        <v>-1.7306922730489002E-2</v>
      </c>
      <c r="U72" s="128">
        <f>(VLOOKUP($A71,'ADR Raw Data'!$B$6:$BE$49,'ADR Raw Data'!BC$1,FALSE))/100</f>
        <v>-1.70186960529552E-3</v>
      </c>
      <c r="V72" s="130">
        <f>(VLOOKUP($A71,'ADR Raw Data'!$B$6:$BE$49,'ADR Raw Data'!BE$1,FALSE))/100</f>
        <v>2.0597404726881301E-2</v>
      </c>
      <c r="X72" s="127">
        <f>(VLOOKUP($A71,'RevPAR Raw Data'!$B$6:$BE$49,'RevPAR Raw Data'!AT$1,FALSE))/100</f>
        <v>-6.0443106779180297E-3</v>
      </c>
      <c r="Y72" s="128">
        <f>(VLOOKUP($A71,'RevPAR Raw Data'!$B$6:$BE$49,'RevPAR Raw Data'!AU$1,FALSE))/100</f>
        <v>2.0207012129584801E-2</v>
      </c>
      <c r="Z72" s="128">
        <f>(VLOOKUP($A71,'RevPAR Raw Data'!$B$6:$BE$49,'RevPAR Raw Data'!AV$1,FALSE))/100</f>
        <v>2.0639077185838701E-2</v>
      </c>
      <c r="AA72" s="128">
        <f>(VLOOKUP($A71,'RevPAR Raw Data'!$B$6:$BE$49,'RevPAR Raw Data'!AW$1,FALSE))/100</f>
        <v>2.2038225054620501E-3</v>
      </c>
      <c r="AB72" s="128">
        <f>(VLOOKUP($A71,'RevPAR Raw Data'!$B$6:$BE$49,'RevPAR Raw Data'!AX$1,FALSE))/100</f>
        <v>6.7636264705078802E-2</v>
      </c>
      <c r="AC72" s="128">
        <f>(VLOOKUP($A71,'RevPAR Raw Data'!$B$6:$BE$49,'RevPAR Raw Data'!AY$1,FALSE))/100</f>
        <v>2.1577980636688001E-2</v>
      </c>
      <c r="AD72" s="129">
        <f>(VLOOKUP($A71,'RevPAR Raw Data'!$B$6:$BE$49,'RevPAR Raw Data'!BA$1,FALSE))/100</f>
        <v>7.7562889428843901E-2</v>
      </c>
      <c r="AE72" s="129">
        <f>(VLOOKUP($A71,'RevPAR Raw Data'!$B$6:$BE$49,'RevPAR Raw Data'!BB$1,FALSE))/100</f>
        <v>-2.8462623079133702E-2</v>
      </c>
      <c r="AF72" s="128">
        <f>(VLOOKUP($A71,'RevPAR Raw Data'!$B$6:$BE$49,'RevPAR Raw Data'!BC$1,FALSE))/100</f>
        <v>1.9818962885947901E-2</v>
      </c>
      <c r="AG72" s="130">
        <f>(VLOOKUP($A71,'RevPAR Raw Data'!$B$6:$BE$49,'RevPAR Raw Data'!BE$1,FALSE))/100</f>
        <v>2.1023087386050097E-2</v>
      </c>
    </row>
    <row r="73" spans="1:33" x14ac:dyDescent="0.2">
      <c r="A73" s="177"/>
      <c r="B73" s="155"/>
      <c r="C73" s="156"/>
      <c r="D73" s="156"/>
      <c r="E73" s="156"/>
      <c r="F73" s="156"/>
      <c r="G73" s="157"/>
      <c r="H73" s="137"/>
      <c r="I73" s="137"/>
      <c r="J73" s="157"/>
      <c r="K73" s="158"/>
      <c r="M73" s="159"/>
      <c r="N73" s="160"/>
      <c r="O73" s="160"/>
      <c r="P73" s="160"/>
      <c r="Q73" s="160"/>
      <c r="R73" s="161"/>
      <c r="S73" s="160"/>
      <c r="T73" s="160"/>
      <c r="U73" s="161"/>
      <c r="V73" s="162"/>
      <c r="X73" s="159"/>
      <c r="Y73" s="160"/>
      <c r="Z73" s="160"/>
      <c r="AA73" s="160"/>
      <c r="AB73" s="160"/>
      <c r="AC73" s="161"/>
      <c r="AD73" s="160"/>
      <c r="AE73" s="160"/>
      <c r="AF73" s="161"/>
      <c r="AG73" s="162"/>
    </row>
    <row r="74" spans="1:33" x14ac:dyDescent="0.2">
      <c r="A74" s="154" t="s">
        <v>39</v>
      </c>
      <c r="B74" s="155">
        <f>(VLOOKUP($A74,'Occupancy Raw Data'!$B$8:$BE$45,'Occupancy Raw Data'!AG$3,FALSE))/100</f>
        <v>0.54599226091763398</v>
      </c>
      <c r="C74" s="156">
        <f>(VLOOKUP($A74,'Occupancy Raw Data'!$B$8:$BE$45,'Occupancy Raw Data'!AH$3,FALSE))/100</f>
        <v>0.63485351022664405</v>
      </c>
      <c r="D74" s="156">
        <f>(VLOOKUP($A74,'Occupancy Raw Data'!$B$8:$BE$45,'Occupancy Raw Data'!AI$3,FALSE))/100</f>
        <v>0.69787175234936394</v>
      </c>
      <c r="E74" s="156">
        <f>(VLOOKUP($A74,'Occupancy Raw Data'!$B$8:$BE$45,'Occupancy Raw Data'!AJ$3,FALSE))/100</f>
        <v>0.72399115533443803</v>
      </c>
      <c r="F74" s="156">
        <f>(VLOOKUP($A74,'Occupancy Raw Data'!$B$8:$BE$45,'Occupancy Raw Data'!AK$3,FALSE))/100</f>
        <v>0.69690436705362002</v>
      </c>
      <c r="G74" s="157">
        <f>(VLOOKUP($A74,'Occupancy Raw Data'!$B$8:$BE$45,'Occupancy Raw Data'!AL$3,FALSE))/100</f>
        <v>0.65992260917633994</v>
      </c>
      <c r="H74" s="137">
        <f>(VLOOKUP($A74,'Occupancy Raw Data'!$B$8:$BE$45,'Occupancy Raw Data'!AN$3,FALSE))/100</f>
        <v>0.7616639027086779</v>
      </c>
      <c r="I74" s="137">
        <f>(VLOOKUP($A74,'Occupancy Raw Data'!$B$8:$BE$45,'Occupancy Raw Data'!AO$3,FALSE))/100</f>
        <v>0.80812603648424497</v>
      </c>
      <c r="J74" s="157">
        <f>(VLOOKUP($A74,'Occupancy Raw Data'!$B$8:$BE$45,'Occupancy Raw Data'!AP$3,FALSE))/100</f>
        <v>0.78489496959646199</v>
      </c>
      <c r="K74" s="158">
        <f>(VLOOKUP($A74,'Occupancy Raw Data'!$B$8:$BE$45,'Occupancy Raw Data'!AR$3,FALSE))/100</f>
        <v>0.69562899786780308</v>
      </c>
      <c r="M74" s="159">
        <f>VLOOKUP($A74,'ADR Raw Data'!$B$6:$BE$43,'ADR Raw Data'!AG$1,FALSE)</f>
        <v>99.801339981775797</v>
      </c>
      <c r="N74" s="160">
        <f>VLOOKUP($A74,'ADR Raw Data'!$B$6:$BE$43,'ADR Raw Data'!AH$1,FALSE)</f>
        <v>103.92313553049701</v>
      </c>
      <c r="O74" s="160">
        <f>VLOOKUP($A74,'ADR Raw Data'!$B$6:$BE$43,'ADR Raw Data'!AI$1,FALSE)</f>
        <v>108.751498277159</v>
      </c>
      <c r="P74" s="160">
        <f>VLOOKUP($A74,'ADR Raw Data'!$B$6:$BE$43,'ADR Raw Data'!AJ$1,FALSE)</f>
        <v>109.213009849583</v>
      </c>
      <c r="Q74" s="160">
        <f>VLOOKUP($A74,'ADR Raw Data'!$B$6:$BE$43,'ADR Raw Data'!AK$1,FALSE)</f>
        <v>107.32977433172</v>
      </c>
      <c r="R74" s="161">
        <f>VLOOKUP($A74,'ADR Raw Data'!$B$6:$BE$43,'ADR Raw Data'!AL$1,FALSE)</f>
        <v>106.14249673312101</v>
      </c>
      <c r="S74" s="160">
        <f>VLOOKUP($A74,'ADR Raw Data'!$B$6:$BE$43,'ADR Raw Data'!AN$1,FALSE)</f>
        <v>121.441333599448</v>
      </c>
      <c r="T74" s="160">
        <f>VLOOKUP($A74,'ADR Raw Data'!$B$6:$BE$43,'ADR Raw Data'!AO$1,FALSE)</f>
        <v>126.83948594295001</v>
      </c>
      <c r="U74" s="161">
        <f>VLOOKUP($A74,'ADR Raw Data'!$B$6:$BE$43,'ADR Raw Data'!AP$1,FALSE)</f>
        <v>124.22029615283</v>
      </c>
      <c r="V74" s="162">
        <f>VLOOKUP($A74,'ADR Raw Data'!$B$6:$BE$43,'ADR Raw Data'!AR$1,FALSE)</f>
        <v>111.970387285369</v>
      </c>
      <c r="X74" s="159">
        <f>VLOOKUP($A74,'RevPAR Raw Data'!$B$6:$BE$43,'RevPAR Raw Data'!AG$1,FALSE)</f>
        <v>54.4907592592592</v>
      </c>
      <c r="Y74" s="160">
        <f>VLOOKUP($A74,'RevPAR Raw Data'!$B$6:$BE$43,'RevPAR Raw Data'!AH$1,FALSE)</f>
        <v>65.975967385295704</v>
      </c>
      <c r="Z74" s="160">
        <f>VLOOKUP($A74,'RevPAR Raw Data'!$B$6:$BE$43,'RevPAR Raw Data'!AI$1,FALSE)</f>
        <v>75.894598673300095</v>
      </c>
      <c r="AA74" s="160">
        <f>VLOOKUP($A74,'RevPAR Raw Data'!$B$6:$BE$43,'RevPAR Raw Data'!AJ$1,FALSE)</f>
        <v>79.069253178551605</v>
      </c>
      <c r="AB74" s="160">
        <f>VLOOKUP($A74,'RevPAR Raw Data'!$B$6:$BE$43,'RevPAR Raw Data'!AK$1,FALSE)</f>
        <v>74.7985884466556</v>
      </c>
      <c r="AC74" s="161">
        <f>VLOOKUP($A74,'RevPAR Raw Data'!$B$6:$BE$43,'RevPAR Raw Data'!AL$1,FALSE)</f>
        <v>70.045833388612394</v>
      </c>
      <c r="AD74" s="160">
        <f>VLOOKUP($A74,'RevPAR Raw Data'!$B$6:$BE$43,'RevPAR Raw Data'!AN$1,FALSE)</f>
        <v>92.497480099502397</v>
      </c>
      <c r="AE74" s="160">
        <f>VLOOKUP($A74,'RevPAR Raw Data'!$B$6:$BE$43,'RevPAR Raw Data'!AO$1,FALSE)</f>
        <v>102.502291044776</v>
      </c>
      <c r="AF74" s="161">
        <f>VLOOKUP($A74,'RevPAR Raw Data'!$B$6:$BE$43,'RevPAR Raw Data'!AP$1,FALSE)</f>
        <v>97.499885572139306</v>
      </c>
      <c r="AG74" s="162">
        <f>VLOOKUP($A74,'RevPAR Raw Data'!$B$6:$BE$43,'RevPAR Raw Data'!AR$1,FALSE)</f>
        <v>77.889848298191495</v>
      </c>
    </row>
    <row r="75" spans="1:33" x14ac:dyDescent="0.2">
      <c r="A75" s="139" t="s">
        <v>14</v>
      </c>
      <c r="B75" s="127">
        <f>(VLOOKUP($A74,'Occupancy Raw Data'!$B$8:$BE$51,'Occupancy Raw Data'!AT$3,FALSE))/100</f>
        <v>-1.0705881805254301E-2</v>
      </c>
      <c r="C75" s="128">
        <f>(VLOOKUP($A74,'Occupancy Raw Data'!$B$8:$BE$51,'Occupancy Raw Data'!AU$3,FALSE))/100</f>
        <v>-2.5553426750487097E-2</v>
      </c>
      <c r="D75" s="128">
        <f>(VLOOKUP($A74,'Occupancy Raw Data'!$B$8:$BE$51,'Occupancy Raw Data'!AV$3,FALSE))/100</f>
        <v>-4.0890692987713403E-2</v>
      </c>
      <c r="E75" s="128">
        <f>(VLOOKUP($A74,'Occupancy Raw Data'!$B$8:$BE$51,'Occupancy Raw Data'!AW$3,FALSE))/100</f>
        <v>-4.5897399283634704E-2</v>
      </c>
      <c r="F75" s="128">
        <f>(VLOOKUP($A74,'Occupancy Raw Data'!$B$8:$BE$51,'Occupancy Raw Data'!AX$3,FALSE))/100</f>
        <v>-3.78471401510539E-2</v>
      </c>
      <c r="G75" s="128">
        <f>(VLOOKUP($A74,'Occupancy Raw Data'!$B$8:$BE$51,'Occupancy Raw Data'!AY$3,FALSE))/100</f>
        <v>-3.3551680539182401E-2</v>
      </c>
      <c r="H75" s="129">
        <f>(VLOOKUP($A74,'Occupancy Raw Data'!$B$8:$BE$51,'Occupancy Raw Data'!BA$3,FALSE))/100</f>
        <v>-2.7506444113869198E-3</v>
      </c>
      <c r="I75" s="129">
        <f>(VLOOKUP($A74,'Occupancy Raw Data'!$B$8:$BE$51,'Occupancy Raw Data'!BB$3,FALSE))/100</f>
        <v>1.5155592969692499E-2</v>
      </c>
      <c r="J75" s="128">
        <f>(VLOOKUP($A74,'Occupancy Raw Data'!$B$8:$BE$51,'Occupancy Raw Data'!BC$3,FALSE))/100</f>
        <v>6.3878503852868897E-3</v>
      </c>
      <c r="K75" s="130">
        <f>(VLOOKUP($A74,'Occupancy Raw Data'!$B$8:$BE$51,'Occupancy Raw Data'!BE$3,FALSE))/100</f>
        <v>-2.1026782206060701E-2</v>
      </c>
      <c r="M75" s="127">
        <f>(VLOOKUP($A74,'ADR Raw Data'!$B$6:$BE$49,'ADR Raw Data'!AT$1,FALSE))/100</f>
        <v>1.8328801022792499E-2</v>
      </c>
      <c r="N75" s="128">
        <f>(VLOOKUP($A74,'ADR Raw Data'!$B$6:$BE$49,'ADR Raw Data'!AU$1,FALSE))/100</f>
        <v>1.45337384259036E-2</v>
      </c>
      <c r="O75" s="128">
        <f>(VLOOKUP($A74,'ADR Raw Data'!$B$6:$BE$49,'ADR Raw Data'!AV$1,FALSE))/100</f>
        <v>1.3607428950381499E-2</v>
      </c>
      <c r="P75" s="128">
        <f>(VLOOKUP($A74,'ADR Raw Data'!$B$6:$BE$49,'ADR Raw Data'!AW$1,FALSE))/100</f>
        <v>6.0673364034431595E-3</v>
      </c>
      <c r="Q75" s="128">
        <f>(VLOOKUP($A74,'ADR Raw Data'!$B$6:$BE$49,'ADR Raw Data'!AX$1,FALSE))/100</f>
        <v>7.2061252515280907E-3</v>
      </c>
      <c r="R75" s="128">
        <f>(VLOOKUP($A74,'ADR Raw Data'!$B$6:$BE$49,'ADR Raw Data'!AY$1,FALSE))/100</f>
        <v>1.09831163694721E-2</v>
      </c>
      <c r="S75" s="129">
        <f>(VLOOKUP($A74,'ADR Raw Data'!$B$6:$BE$49,'ADR Raw Data'!BA$1,FALSE))/100</f>
        <v>1.07962553094215E-2</v>
      </c>
      <c r="T75" s="129">
        <f>(VLOOKUP($A74,'ADR Raw Data'!$B$6:$BE$49,'ADR Raw Data'!BB$1,FALSE))/100</f>
        <v>3.3052069591543401E-2</v>
      </c>
      <c r="U75" s="128">
        <f>(VLOOKUP($A74,'ADR Raw Data'!$B$6:$BE$49,'ADR Raw Data'!BC$1,FALSE))/100</f>
        <v>2.2472847439980098E-2</v>
      </c>
      <c r="V75" s="130">
        <f>(VLOOKUP($A74,'ADR Raw Data'!$B$6:$BE$49,'ADR Raw Data'!BE$1,FALSE))/100</f>
        <v>1.63977834409775E-2</v>
      </c>
      <c r="X75" s="127">
        <f>(VLOOKUP($A74,'RevPAR Raw Data'!$B$6:$BE$49,'RevPAR Raw Data'!AT$1,FALSE))/100</f>
        <v>7.4266932401562003E-3</v>
      </c>
      <c r="Y75" s="128">
        <f>(VLOOKUP($A74,'RevPAR Raw Data'!$B$6:$BE$49,'RevPAR Raw Data'!AU$1,FALSE))/100</f>
        <v>-1.1391075144860501E-2</v>
      </c>
      <c r="Z75" s="128">
        <f>(VLOOKUP($A74,'RevPAR Raw Data'!$B$6:$BE$49,'RevPAR Raw Data'!AV$1,FALSE))/100</f>
        <v>-2.7839681236893999E-2</v>
      </c>
      <c r="AA75" s="128">
        <f>(VLOOKUP($A74,'RevPAR Raw Data'!$B$6:$BE$49,'RevPAR Raw Data'!AW$1,FALSE))/100</f>
        <v>-4.0108537841688496E-2</v>
      </c>
      <c r="AB75" s="128">
        <f>(VLOOKUP($A74,'RevPAR Raw Data'!$B$6:$BE$49,'RevPAR Raw Data'!AX$1,FALSE))/100</f>
        <v>-3.0913746131866402E-2</v>
      </c>
      <c r="AC75" s="128">
        <f>(VLOOKUP($A74,'RevPAR Raw Data'!$B$6:$BE$49,'RevPAR Raw Data'!AY$1,FALSE))/100</f>
        <v>-2.2937066181463402E-2</v>
      </c>
      <c r="AD75" s="129">
        <f>(VLOOKUP($A74,'RevPAR Raw Data'!$B$6:$BE$49,'RevPAR Raw Data'!BA$1,FALSE))/100</f>
        <v>8.01591423870383E-3</v>
      </c>
      <c r="AE75" s="129">
        <f>(VLOOKUP($A74,'RevPAR Raw Data'!$B$6:$BE$49,'RevPAR Raw Data'!BB$1,FALSE))/100</f>
        <v>4.8708586274771204E-2</v>
      </c>
      <c r="AF75" s="128">
        <f>(VLOOKUP($A74,'RevPAR Raw Data'!$B$6:$BE$49,'RevPAR Raw Data'!BC$1,FALSE))/100</f>
        <v>2.9004251012444901E-2</v>
      </c>
      <c r="AG75" s="130">
        <f>(VLOOKUP($A74,'RevPAR Raw Data'!$B$6:$BE$49,'RevPAR Raw Data'!BE$1,FALSE))/100</f>
        <v>-4.9737913861587499E-3</v>
      </c>
    </row>
    <row r="76" spans="1:33" x14ac:dyDescent="0.2">
      <c r="A76" s="177"/>
      <c r="B76" s="155"/>
      <c r="C76" s="156"/>
      <c r="D76" s="156"/>
      <c r="E76" s="156"/>
      <c r="F76" s="156"/>
      <c r="G76" s="157"/>
      <c r="H76" s="137"/>
      <c r="I76" s="137"/>
      <c r="J76" s="157"/>
      <c r="K76" s="158"/>
      <c r="M76" s="159"/>
      <c r="N76" s="160"/>
      <c r="O76" s="160"/>
      <c r="P76" s="160"/>
      <c r="Q76" s="160"/>
      <c r="R76" s="161"/>
      <c r="S76" s="160"/>
      <c r="T76" s="160"/>
      <c r="U76" s="161"/>
      <c r="V76" s="162"/>
      <c r="X76" s="159"/>
      <c r="Y76" s="160"/>
      <c r="Z76" s="160"/>
      <c r="AA76" s="160"/>
      <c r="AB76" s="160"/>
      <c r="AC76" s="161"/>
      <c r="AD76" s="160"/>
      <c r="AE76" s="160"/>
      <c r="AF76" s="161"/>
      <c r="AG76" s="162"/>
    </row>
    <row r="77" spans="1:33" x14ac:dyDescent="0.2">
      <c r="A77" s="154" t="s">
        <v>40</v>
      </c>
      <c r="B77" s="155">
        <f>(VLOOKUP($A77,'Occupancy Raw Data'!$B$8:$BE$45,'Occupancy Raw Data'!AG$3,FALSE))/100</f>
        <v>0.62783276292664802</v>
      </c>
      <c r="C77" s="156">
        <f>(VLOOKUP($A77,'Occupancy Raw Data'!$B$8:$BE$45,'Occupancy Raw Data'!AH$3,FALSE))/100</f>
        <v>0.84594394598094491</v>
      </c>
      <c r="D77" s="156">
        <f>(VLOOKUP($A77,'Occupancy Raw Data'!$B$8:$BE$45,'Occupancy Raw Data'!AI$3,FALSE))/100</f>
        <v>0.92387383220793595</v>
      </c>
      <c r="E77" s="156">
        <f>(VLOOKUP($A77,'Occupancy Raw Data'!$B$8:$BE$45,'Occupancy Raw Data'!AJ$3,FALSE))/100</f>
        <v>0.9219544907964109</v>
      </c>
      <c r="F77" s="156">
        <f>(VLOOKUP($A77,'Occupancy Raw Data'!$B$8:$BE$45,'Occupancy Raw Data'!AK$3,FALSE))/100</f>
        <v>0.83810470816760696</v>
      </c>
      <c r="G77" s="157">
        <f>(VLOOKUP($A77,'Occupancy Raw Data'!$B$8:$BE$45,'Occupancy Raw Data'!AL$3,FALSE))/100</f>
        <v>0.83154194801590908</v>
      </c>
      <c r="H77" s="137">
        <f>(VLOOKUP($A77,'Occupancy Raw Data'!$B$8:$BE$45,'Occupancy Raw Data'!AN$3,FALSE))/100</f>
        <v>0.77943760984182697</v>
      </c>
      <c r="I77" s="137">
        <f>(VLOOKUP($A77,'Occupancy Raw Data'!$B$8:$BE$45,'Occupancy Raw Data'!AO$3,FALSE))/100</f>
        <v>0.80085098510776009</v>
      </c>
      <c r="J77" s="157">
        <f>(VLOOKUP($A77,'Occupancy Raw Data'!$B$8:$BE$45,'Occupancy Raw Data'!AP$3,FALSE))/100</f>
        <v>0.79014429747479398</v>
      </c>
      <c r="K77" s="158">
        <f>(VLOOKUP($A77,'Occupancy Raw Data'!$B$8:$BE$45,'Occupancy Raw Data'!AR$3,FALSE))/100</f>
        <v>0.81971404786130508</v>
      </c>
      <c r="M77" s="159">
        <f>VLOOKUP($A77,'ADR Raw Data'!$B$6:$BE$43,'ADR Raw Data'!AG$1,FALSE)</f>
        <v>121.004603683241</v>
      </c>
      <c r="N77" s="160">
        <f>VLOOKUP($A77,'ADR Raw Data'!$B$6:$BE$43,'ADR Raw Data'!AH$1,FALSE)</f>
        <v>155.40780356459399</v>
      </c>
      <c r="O77" s="160">
        <f>VLOOKUP($A77,'ADR Raw Data'!$B$6:$BE$43,'ADR Raw Data'!AI$1,FALSE)</f>
        <v>173.369282388866</v>
      </c>
      <c r="P77" s="160">
        <f>VLOOKUP($A77,'ADR Raw Data'!$B$6:$BE$43,'ADR Raw Data'!AJ$1,FALSE)</f>
        <v>169.06652486894501</v>
      </c>
      <c r="Q77" s="160">
        <f>VLOOKUP($A77,'ADR Raw Data'!$B$6:$BE$43,'ADR Raw Data'!AK$1,FALSE)</f>
        <v>145.92281323290001</v>
      </c>
      <c r="R77" s="161">
        <f>VLOOKUP($A77,'ADR Raw Data'!$B$6:$BE$43,'ADR Raw Data'!AL$1,FALSE)</f>
        <v>155.32073366482001</v>
      </c>
      <c r="S77" s="160">
        <f>VLOOKUP($A77,'ADR Raw Data'!$B$6:$BE$43,'ADR Raw Data'!AN$1,FALSE)</f>
        <v>124.230601376609</v>
      </c>
      <c r="T77" s="160">
        <f>VLOOKUP($A77,'ADR Raw Data'!$B$6:$BE$43,'ADR Raw Data'!AO$1,FALSE)</f>
        <v>123.093494455994</v>
      </c>
      <c r="U77" s="161">
        <f>VLOOKUP($A77,'ADR Raw Data'!$B$6:$BE$43,'ADR Raw Data'!AP$1,FALSE)</f>
        <v>123.654343849688</v>
      </c>
      <c r="V77" s="162">
        <f>VLOOKUP($A77,'ADR Raw Data'!$B$6:$BE$43,'ADR Raw Data'!AR$1,FALSE)</f>
        <v>146.59956789476601</v>
      </c>
      <c r="X77" s="159">
        <f>VLOOKUP($A77,'RevPAR Raw Data'!$B$6:$BE$43,'RevPAR Raw Data'!AG$1,FALSE)</f>
        <v>75.970654657293395</v>
      </c>
      <c r="Y77" s="160">
        <f>VLOOKUP($A77,'RevPAR Raw Data'!$B$6:$BE$43,'RevPAR Raw Data'!AH$1,FALSE)</f>
        <v>131.466290583664</v>
      </c>
      <c r="Z77" s="160">
        <f>VLOOKUP($A77,'RevPAR Raw Data'!$B$6:$BE$43,'RevPAR Raw Data'!AI$1,FALSE)</f>
        <v>160.17134330774201</v>
      </c>
      <c r="AA77" s="160">
        <f>VLOOKUP($A77,'RevPAR Raw Data'!$B$6:$BE$43,'RevPAR Raw Data'!AJ$1,FALSE)</f>
        <v>155.87164184626701</v>
      </c>
      <c r="AB77" s="160">
        <f>VLOOKUP($A77,'RevPAR Raw Data'!$B$6:$BE$43,'RevPAR Raw Data'!AK$1,FALSE)</f>
        <v>122.29859679955599</v>
      </c>
      <c r="AC77" s="161">
        <f>VLOOKUP($A77,'RevPAR Raw Data'!$B$6:$BE$43,'RevPAR Raw Data'!AL$1,FALSE)</f>
        <v>129.15570543890399</v>
      </c>
      <c r="AD77" s="160">
        <f>VLOOKUP($A77,'RevPAR Raw Data'!$B$6:$BE$43,'RevPAR Raw Data'!AN$1,FALSE)</f>
        <v>96.830003006197302</v>
      </c>
      <c r="AE77" s="160">
        <f>VLOOKUP($A77,'RevPAR Raw Data'!$B$6:$BE$43,'RevPAR Raw Data'!AO$1,FALSE)</f>
        <v>98.579546295439798</v>
      </c>
      <c r="AF77" s="161">
        <f>VLOOKUP($A77,'RevPAR Raw Data'!$B$6:$BE$43,'RevPAR Raw Data'!AP$1,FALSE)</f>
        <v>97.704774650818607</v>
      </c>
      <c r="AG77" s="162">
        <f>VLOOKUP($A77,'RevPAR Raw Data'!$B$6:$BE$43,'RevPAR Raw Data'!AR$1,FALSE)</f>
        <v>120.169725213737</v>
      </c>
    </row>
    <row r="78" spans="1:33" x14ac:dyDescent="0.2">
      <c r="A78" s="139" t="s">
        <v>14</v>
      </c>
      <c r="B78" s="127">
        <f>(VLOOKUP($A77,'Occupancy Raw Data'!$B$8:$BE$51,'Occupancy Raw Data'!AT$3,FALSE))/100</f>
        <v>1.5630948981122703E-2</v>
      </c>
      <c r="C78" s="128">
        <f>(VLOOKUP($A77,'Occupancy Raw Data'!$B$8:$BE$51,'Occupancy Raw Data'!AU$3,FALSE))/100</f>
        <v>-1.9602464913439498E-2</v>
      </c>
      <c r="D78" s="128">
        <f>(VLOOKUP($A77,'Occupancy Raw Data'!$B$8:$BE$51,'Occupancy Raw Data'!AV$3,FALSE))/100</f>
        <v>-2.37091079454625E-2</v>
      </c>
      <c r="E78" s="128">
        <f>(VLOOKUP($A77,'Occupancy Raw Data'!$B$8:$BE$51,'Occupancy Raw Data'!AW$3,FALSE))/100</f>
        <v>-3.0402609539528499E-2</v>
      </c>
      <c r="F78" s="128">
        <f>(VLOOKUP($A77,'Occupancy Raw Data'!$B$8:$BE$51,'Occupancy Raw Data'!AX$3,FALSE))/100</f>
        <v>2.8717177642353805E-3</v>
      </c>
      <c r="G78" s="128">
        <f>(VLOOKUP($A77,'Occupancy Raw Data'!$B$8:$BE$51,'Occupancy Raw Data'!AY$3,FALSE))/100</f>
        <v>-1.3335972808711601E-2</v>
      </c>
      <c r="H78" s="129">
        <f>(VLOOKUP($A77,'Occupancy Raw Data'!$B$8:$BE$51,'Occupancy Raw Data'!BA$3,FALSE))/100</f>
        <v>1.03386041563491E-2</v>
      </c>
      <c r="I78" s="129">
        <f>(VLOOKUP($A77,'Occupancy Raw Data'!$B$8:$BE$51,'Occupancy Raw Data'!BB$3,FALSE))/100</f>
        <v>2.6508815066075705E-3</v>
      </c>
      <c r="J78" s="128">
        <f>(VLOOKUP($A77,'Occupancy Raw Data'!$B$8:$BE$51,'Occupancy Raw Data'!BC$3,FALSE))/100</f>
        <v>6.4279809073014308E-3</v>
      </c>
      <c r="K78" s="130">
        <f>(VLOOKUP($A77,'Occupancy Raw Data'!$B$8:$BE$51,'Occupancy Raw Data'!BE$3,FALSE))/100</f>
        <v>-7.9707024423188999E-3</v>
      </c>
      <c r="M78" s="127">
        <f>(VLOOKUP($A77,'ADR Raw Data'!$B$6:$BE$49,'ADR Raw Data'!AT$1,FALSE))/100</f>
        <v>-3.2853527258315703E-3</v>
      </c>
      <c r="N78" s="128">
        <f>(VLOOKUP($A77,'ADR Raw Data'!$B$6:$BE$49,'ADR Raw Data'!AU$1,FALSE))/100</f>
        <v>1.9958512756623199E-2</v>
      </c>
      <c r="O78" s="128">
        <f>(VLOOKUP($A77,'ADR Raw Data'!$B$6:$BE$49,'ADR Raw Data'!AV$1,FALSE))/100</f>
        <v>1.8744476041203398E-2</v>
      </c>
      <c r="P78" s="128">
        <f>(VLOOKUP($A77,'ADR Raw Data'!$B$6:$BE$49,'ADR Raw Data'!AW$1,FALSE))/100</f>
        <v>1.1871099704720001E-2</v>
      </c>
      <c r="Q78" s="128">
        <f>(VLOOKUP($A77,'ADR Raw Data'!$B$6:$BE$49,'ADR Raw Data'!AX$1,FALSE))/100</f>
        <v>1.8826958481856101E-2</v>
      </c>
      <c r="R78" s="128">
        <f>(VLOOKUP($A77,'ADR Raw Data'!$B$6:$BE$49,'ADR Raw Data'!AY$1,FALSE))/100</f>
        <v>1.2965867056562099E-2</v>
      </c>
      <c r="S78" s="129">
        <f>(VLOOKUP($A77,'ADR Raw Data'!$B$6:$BE$49,'ADR Raw Data'!BA$1,FALSE))/100</f>
        <v>2.7733853195150399E-2</v>
      </c>
      <c r="T78" s="129">
        <f>(VLOOKUP($A77,'ADR Raw Data'!$B$6:$BE$49,'ADR Raw Data'!BB$1,FALSE))/100</f>
        <v>2.5823448145237099E-2</v>
      </c>
      <c r="U78" s="128">
        <f>(VLOOKUP($A77,'ADR Raw Data'!$B$6:$BE$49,'ADR Raw Data'!BC$1,FALSE))/100</f>
        <v>2.6783588333543502E-2</v>
      </c>
      <c r="V78" s="130">
        <f>(VLOOKUP($A77,'ADR Raw Data'!$B$6:$BE$49,'ADR Raw Data'!BE$1,FALSE))/100</f>
        <v>1.5230160326524401E-2</v>
      </c>
      <c r="X78" s="127">
        <f>(VLOOKUP($A77,'RevPAR Raw Data'!$B$6:$BE$49,'RevPAR Raw Data'!AT$1,FALSE))/100</f>
        <v>1.2294243074448602E-2</v>
      </c>
      <c r="Y78" s="128">
        <f>(VLOOKUP($A77,'RevPAR Raw Data'!$B$6:$BE$49,'RevPAR Raw Data'!AU$1,FALSE))/100</f>
        <v>-3.5188202852454699E-5</v>
      </c>
      <c r="Z78" s="128">
        <f>(VLOOKUP($A77,'RevPAR Raw Data'!$B$6:$BE$49,'RevPAR Raw Data'!AV$1,FALSE))/100</f>
        <v>-5.4090467101011296E-3</v>
      </c>
      <c r="AA78" s="128">
        <f>(VLOOKUP($A77,'RevPAR Raw Data'!$B$6:$BE$49,'RevPAR Raw Data'!AW$1,FALSE))/100</f>
        <v>-1.8892422243935902E-2</v>
      </c>
      <c r="AB78" s="128">
        <f>(VLOOKUP($A77,'RevPAR Raw Data'!$B$6:$BE$49,'RevPAR Raw Data'!AX$1,FALSE))/100</f>
        <v>2.17527419572103E-2</v>
      </c>
      <c r="AC78" s="128">
        <f>(VLOOKUP($A77,'RevPAR Raw Data'!$B$6:$BE$49,'RevPAR Raw Data'!AY$1,FALSE))/100</f>
        <v>-5.4301820265723999E-4</v>
      </c>
      <c r="AD78" s="129">
        <f>(VLOOKUP($A77,'RevPAR Raw Data'!$B$6:$BE$49,'RevPAR Raw Data'!BA$1,FALSE))/100</f>
        <v>3.8359186681414498E-2</v>
      </c>
      <c r="AE78" s="129">
        <f>(VLOOKUP($A77,'RevPAR Raw Data'!$B$6:$BE$49,'RevPAR Raw Data'!BB$1,FALSE))/100</f>
        <v>2.8542784552969703E-2</v>
      </c>
      <c r="AF78" s="128">
        <f>(VLOOKUP($A77,'RevPAR Raw Data'!$B$6:$BE$49,'RevPAR Raw Data'!BC$1,FALSE))/100</f>
        <v>3.3383733635281999E-2</v>
      </c>
      <c r="AG78" s="130">
        <f>(VLOOKUP($A77,'RevPAR Raw Data'!$B$6:$BE$49,'RevPAR Raw Data'!BE$1,FALSE))/100</f>
        <v>7.1380628080939899E-3</v>
      </c>
    </row>
    <row r="79" spans="1:33" x14ac:dyDescent="0.2">
      <c r="A79" s="167"/>
      <c r="B79" s="168"/>
      <c r="C79" s="169"/>
      <c r="D79" s="169"/>
      <c r="E79" s="169"/>
      <c r="F79" s="169"/>
      <c r="G79" s="170"/>
      <c r="H79" s="169"/>
      <c r="I79" s="169"/>
      <c r="J79" s="170"/>
      <c r="K79" s="171"/>
      <c r="M79" s="168"/>
      <c r="N79" s="169"/>
      <c r="O79" s="169"/>
      <c r="P79" s="169"/>
      <c r="Q79" s="169"/>
      <c r="R79" s="170"/>
      <c r="S79" s="169"/>
      <c r="T79" s="169"/>
      <c r="U79" s="170"/>
      <c r="V79" s="171"/>
      <c r="X79" s="168"/>
      <c r="Y79" s="169"/>
      <c r="Z79" s="169"/>
      <c r="AA79" s="169"/>
      <c r="AB79" s="169"/>
      <c r="AC79" s="170"/>
      <c r="AD79" s="169"/>
      <c r="AE79" s="169"/>
      <c r="AF79" s="170"/>
      <c r="AG79" s="171"/>
    </row>
    <row r="80" spans="1:33" x14ac:dyDescent="0.2">
      <c r="A80" s="181" t="s">
        <v>41</v>
      </c>
      <c r="B80" s="155">
        <f>(VLOOKUP($A80,'Occupancy Raw Data'!$B$8:$BE$45,'Occupancy Raw Data'!AG$3,FALSE))/100</f>
        <v>0.52369563688219001</v>
      </c>
      <c r="C80" s="156">
        <f>(VLOOKUP($A80,'Occupancy Raw Data'!$B$8:$BE$45,'Occupancy Raw Data'!AH$3,FALSE))/100</f>
        <v>0.59876326105167499</v>
      </c>
      <c r="D80" s="156">
        <f>(VLOOKUP($A80,'Occupancy Raw Data'!$B$8:$BE$45,'Occupancy Raw Data'!AI$3,FALSE))/100</f>
        <v>0.63115891519961098</v>
      </c>
      <c r="E80" s="156">
        <f>(VLOOKUP($A80,'Occupancy Raw Data'!$B$8:$BE$45,'Occupancy Raw Data'!AJ$3,FALSE))/100</f>
        <v>0.63448606801241203</v>
      </c>
      <c r="F80" s="156">
        <f>(VLOOKUP($A80,'Occupancy Raw Data'!$B$8:$BE$45,'Occupancy Raw Data'!AK$3,FALSE))/100</f>
        <v>0.63773331628739394</v>
      </c>
      <c r="G80" s="157">
        <f>(VLOOKUP($A80,'Occupancy Raw Data'!$B$8:$BE$45,'Occupancy Raw Data'!AL$3,FALSE))/100</f>
        <v>0.60516683037632701</v>
      </c>
      <c r="H80" s="137">
        <f>(VLOOKUP($A80,'Occupancy Raw Data'!$B$8:$BE$45,'Occupancy Raw Data'!AN$3,FALSE))/100</f>
        <v>0.77852850933265105</v>
      </c>
      <c r="I80" s="137">
        <f>(VLOOKUP($A80,'Occupancy Raw Data'!$B$8:$BE$45,'Occupancy Raw Data'!AO$3,FALSE))/100</f>
        <v>0.82294809511633804</v>
      </c>
      <c r="J80" s="157">
        <f>(VLOOKUP($A80,'Occupancy Raw Data'!$B$8:$BE$45,'Occupancy Raw Data'!AP$3,FALSE))/100</f>
        <v>0.80073830222449505</v>
      </c>
      <c r="K80" s="158">
        <f>(VLOOKUP($A80,'Occupancy Raw Data'!$B$8:$BE$45,'Occupancy Raw Data'!AR$3,FALSE))/100</f>
        <v>0.661061135307357</v>
      </c>
      <c r="M80" s="159">
        <f>VLOOKUP($A80,'ADR Raw Data'!$B$6:$BE$43,'ADR Raw Data'!AG$1,FALSE)</f>
        <v>110.151649037181</v>
      </c>
      <c r="N80" s="160">
        <f>VLOOKUP($A80,'ADR Raw Data'!$B$6:$BE$43,'ADR Raw Data'!AH$1,FALSE)</f>
        <v>115.447297316145</v>
      </c>
      <c r="O80" s="160">
        <f>VLOOKUP($A80,'ADR Raw Data'!$B$6:$BE$43,'ADR Raw Data'!AI$1,FALSE)</f>
        <v>118.40333195542</v>
      </c>
      <c r="P80" s="160">
        <f>VLOOKUP($A80,'ADR Raw Data'!$B$6:$BE$43,'ADR Raw Data'!AJ$1,FALSE)</f>
        <v>118.23227464378201</v>
      </c>
      <c r="Q80" s="160">
        <f>VLOOKUP($A80,'ADR Raw Data'!$B$6:$BE$43,'ADR Raw Data'!AK$1,FALSE)</f>
        <v>119.18767027073</v>
      </c>
      <c r="R80" s="161">
        <f>VLOOKUP($A80,'ADR Raw Data'!$B$6:$BE$43,'ADR Raw Data'!AL$1,FALSE)</f>
        <v>116.519691265589</v>
      </c>
      <c r="S80" s="160">
        <f>VLOOKUP($A80,'ADR Raw Data'!$B$6:$BE$43,'ADR Raw Data'!AN$1,FALSE)</f>
        <v>157.962110663174</v>
      </c>
      <c r="T80" s="160">
        <f>VLOOKUP($A80,'ADR Raw Data'!$B$6:$BE$43,'ADR Raw Data'!AO$1,FALSE)</f>
        <v>167.61870875238799</v>
      </c>
      <c r="U80" s="161">
        <f>VLOOKUP($A80,'ADR Raw Data'!$B$6:$BE$43,'ADR Raw Data'!AP$1,FALSE)</f>
        <v>162.924330517492</v>
      </c>
      <c r="V80" s="162">
        <f>VLOOKUP($A80,'ADR Raw Data'!$B$6:$BE$43,'ADR Raw Data'!AR$1,FALSE)</f>
        <v>132.584384404129</v>
      </c>
      <c r="X80" s="159">
        <f>VLOOKUP($A80,'RevPAR Raw Data'!$B$6:$BE$43,'RevPAR Raw Data'!AG$1,FALSE)</f>
        <v>57.685937996150301</v>
      </c>
      <c r="Y80" s="160">
        <f>VLOOKUP($A80,'RevPAR Raw Data'!$B$6:$BE$43,'RevPAR Raw Data'!AH$1,FALSE)</f>
        <v>69.125600220617798</v>
      </c>
      <c r="Z80" s="160">
        <f>VLOOKUP($A80,'RevPAR Raw Data'!$B$6:$BE$43,'RevPAR Raw Data'!AI$1,FALSE)</f>
        <v>74.731318553002595</v>
      </c>
      <c r="AA80" s="160">
        <f>VLOOKUP($A80,'RevPAR Raw Data'!$B$6:$BE$43,'RevPAR Raw Data'!AJ$1,FALSE)</f>
        <v>75.016731050897306</v>
      </c>
      <c r="AB80" s="160">
        <f>VLOOKUP($A80,'RevPAR Raw Data'!$B$6:$BE$43,'RevPAR Raw Data'!AK$1,FALSE)</f>
        <v>76.009948222321597</v>
      </c>
      <c r="AC80" s="161">
        <f>VLOOKUP($A80,'RevPAR Raw Data'!$B$6:$BE$43,'RevPAR Raw Data'!AL$1,FALSE)</f>
        <v>70.513852239624896</v>
      </c>
      <c r="AD80" s="160">
        <f>VLOOKUP($A80,'RevPAR Raw Data'!$B$6:$BE$43,'RevPAR Raw Data'!AN$1,FALSE)</f>
        <v>122.97800654564</v>
      </c>
      <c r="AE80" s="160">
        <f>VLOOKUP($A80,'RevPAR Raw Data'!$B$6:$BE$43,'RevPAR Raw Data'!AO$1,FALSE)</f>
        <v>137.941497073638</v>
      </c>
      <c r="AF80" s="161">
        <f>VLOOKUP($A80,'RevPAR Raw Data'!$B$6:$BE$43,'RevPAR Raw Data'!AP$1,FALSE)</f>
        <v>130.45975180963899</v>
      </c>
      <c r="AG80" s="162">
        <f>VLOOKUP($A80,'RevPAR Raw Data'!$B$6:$BE$43,'RevPAR Raw Data'!AR$1,FALSE)</f>
        <v>87.646383678221099</v>
      </c>
    </row>
    <row r="81" spans="1:33" x14ac:dyDescent="0.2">
      <c r="A81" s="139" t="s">
        <v>14</v>
      </c>
      <c r="B81" s="127">
        <f>(VLOOKUP($A80,'Occupancy Raw Data'!$B$8:$BE$51,'Occupancy Raw Data'!AT$3,FALSE))/100</f>
        <v>4.7189549779602095E-2</v>
      </c>
      <c r="C81" s="128">
        <f>(VLOOKUP($A80,'Occupancy Raw Data'!$B$8:$BE$51,'Occupancy Raw Data'!AU$3,FALSE))/100</f>
        <v>2.4376526674104899E-2</v>
      </c>
      <c r="D81" s="128">
        <f>(VLOOKUP($A80,'Occupancy Raw Data'!$B$8:$BE$51,'Occupancy Raw Data'!AV$3,FALSE))/100</f>
        <v>9.0145850530369692E-3</v>
      </c>
      <c r="E81" s="128">
        <f>(VLOOKUP($A80,'Occupancy Raw Data'!$B$8:$BE$51,'Occupancy Raw Data'!AW$3,FALSE))/100</f>
        <v>2.4380380633553201E-3</v>
      </c>
      <c r="F81" s="128">
        <f>(VLOOKUP($A80,'Occupancy Raw Data'!$B$8:$BE$51,'Occupancy Raw Data'!AX$3,FALSE))/100</f>
        <v>3.0494565676482101E-2</v>
      </c>
      <c r="G81" s="128">
        <f>(VLOOKUP($A80,'Occupancy Raw Data'!$B$8:$BE$51,'Occupancy Raw Data'!AY$3,FALSE))/100</f>
        <v>2.15732472195602E-2</v>
      </c>
      <c r="H81" s="129">
        <f>(VLOOKUP($A80,'Occupancy Raw Data'!$B$8:$BE$51,'Occupancy Raw Data'!BA$3,FALSE))/100</f>
        <v>2.7507995232415601E-2</v>
      </c>
      <c r="I81" s="129">
        <f>(VLOOKUP($A80,'Occupancy Raw Data'!$B$8:$BE$51,'Occupancy Raw Data'!BB$3,FALSE))/100</f>
        <v>3.27368617327808E-2</v>
      </c>
      <c r="J81" s="128">
        <f>(VLOOKUP($A80,'Occupancy Raw Data'!$B$8:$BE$51,'Occupancy Raw Data'!BC$3,FALSE))/100</f>
        <v>3.0188313336560201E-2</v>
      </c>
      <c r="K81" s="130">
        <f>(VLOOKUP($A80,'Occupancy Raw Data'!$B$8:$BE$51,'Occupancy Raw Data'!BE$3,FALSE))/100</f>
        <v>2.45644507123274E-2</v>
      </c>
      <c r="M81" s="127">
        <f>(VLOOKUP($A80,'ADR Raw Data'!$B$6:$BE$49,'ADR Raw Data'!AT$1,FALSE))/100</f>
        <v>1.5738385656293902E-2</v>
      </c>
      <c r="N81" s="128">
        <f>(VLOOKUP($A80,'ADR Raw Data'!$B$6:$BE$49,'ADR Raw Data'!AU$1,FALSE))/100</f>
        <v>4.1592791842054701E-2</v>
      </c>
      <c r="O81" s="128">
        <f>(VLOOKUP($A80,'ADR Raw Data'!$B$6:$BE$49,'ADR Raw Data'!AV$1,FALSE))/100</f>
        <v>3.2259822016883002E-2</v>
      </c>
      <c r="P81" s="128">
        <f>(VLOOKUP($A80,'ADR Raw Data'!$B$6:$BE$49,'ADR Raw Data'!AW$1,FALSE))/100</f>
        <v>1.39489113665475E-2</v>
      </c>
      <c r="Q81" s="128">
        <f>(VLOOKUP($A80,'ADR Raw Data'!$B$6:$BE$49,'ADR Raw Data'!AX$1,FALSE))/100</f>
        <v>6.9772407650447801E-3</v>
      </c>
      <c r="R81" s="128">
        <f>(VLOOKUP($A80,'ADR Raw Data'!$B$6:$BE$49,'ADR Raw Data'!AY$1,FALSE))/100</f>
        <v>2.1613404260192103E-2</v>
      </c>
      <c r="S81" s="129">
        <f>(VLOOKUP($A80,'ADR Raw Data'!$B$6:$BE$49,'ADR Raw Data'!BA$1,FALSE))/100</f>
        <v>-1.4836062184882901E-2</v>
      </c>
      <c r="T81" s="129">
        <f>(VLOOKUP($A80,'ADR Raw Data'!$B$6:$BE$49,'ADR Raw Data'!BB$1,FALSE))/100</f>
        <v>-1.6218122275702102E-2</v>
      </c>
      <c r="U81" s="128">
        <f>(VLOOKUP($A80,'ADR Raw Data'!$B$6:$BE$49,'ADR Raw Data'!BC$1,FALSE))/100</f>
        <v>-1.5491460660789699E-2</v>
      </c>
      <c r="V81" s="130">
        <f>(VLOOKUP($A80,'ADR Raw Data'!$B$6:$BE$49,'ADR Raw Data'!BE$1,FALSE))/100</f>
        <v>6.2745631787782495E-3</v>
      </c>
      <c r="X81" s="127">
        <f>(VLOOKUP($A80,'RevPAR Raw Data'!$B$6:$BE$49,'RevPAR Raw Data'!AT$1,FALSE))/100</f>
        <v>6.3670622769274307E-2</v>
      </c>
      <c r="Y81" s="128">
        <f>(VLOOKUP($A80,'RevPAR Raw Data'!$B$6:$BE$49,'RevPAR Raw Data'!AU$1,FALSE))/100</f>
        <v>6.6983206315948007E-2</v>
      </c>
      <c r="Z81" s="128">
        <f>(VLOOKUP($A80,'RevPAR Raw Data'!$B$6:$BE$49,'RevPAR Raw Data'!AV$1,FALSE))/100</f>
        <v>4.1565215979287001E-2</v>
      </c>
      <c r="AA81" s="128">
        <f>(VLOOKUP($A80,'RevPAR Raw Data'!$B$6:$BE$49,'RevPAR Raw Data'!AW$1,FALSE))/100</f>
        <v>1.6420957406756899E-2</v>
      </c>
      <c r="AB81" s="128">
        <f>(VLOOKUP($A80,'RevPAR Raw Data'!$B$6:$BE$49,'RevPAR Raw Data'!AX$1,FALSE))/100</f>
        <v>3.7684574368277199E-2</v>
      </c>
      <c r="AC81" s="128">
        <f>(VLOOKUP($A80,'RevPAR Raw Data'!$B$6:$BE$49,'RevPAR Raw Data'!AY$1,FALSE))/100</f>
        <v>4.3652922793113808E-2</v>
      </c>
      <c r="AD81" s="129">
        <f>(VLOOKUP($A80,'RevPAR Raw Data'!$B$6:$BE$49,'RevPAR Raw Data'!BA$1,FALSE))/100</f>
        <v>1.2263822719683E-2</v>
      </c>
      <c r="AE81" s="129">
        <f>(VLOOKUP($A80,'RevPAR Raw Data'!$B$6:$BE$49,'RevPAR Raw Data'!BB$1,FALSE))/100</f>
        <v>1.5987809030573702E-2</v>
      </c>
      <c r="AF81" s="128">
        <f>(VLOOKUP($A80,'RevPAR Raw Data'!$B$6:$BE$49,'RevPAR Raw Data'!BC$1,FALSE))/100</f>
        <v>1.4229191607301598E-2</v>
      </c>
      <c r="AG81" s="130">
        <f>(VLOOKUP($A80,'RevPAR Raw Data'!$B$6:$BE$49,'RevPAR Raw Data'!BE$1,FALSE))/100</f>
        <v>3.0993145089052102E-2</v>
      </c>
    </row>
    <row r="82" spans="1:33" x14ac:dyDescent="0.2">
      <c r="A82" s="181"/>
      <c r="B82" s="155"/>
      <c r="C82" s="156"/>
      <c r="D82" s="156"/>
      <c r="E82" s="156"/>
      <c r="F82" s="156"/>
      <c r="G82" s="157"/>
      <c r="H82" s="137"/>
      <c r="I82" s="137"/>
      <c r="J82" s="157"/>
      <c r="K82" s="158"/>
      <c r="M82" s="159"/>
      <c r="N82" s="160"/>
      <c r="O82" s="160"/>
      <c r="P82" s="160"/>
      <c r="Q82" s="160"/>
      <c r="R82" s="161"/>
      <c r="S82" s="160"/>
      <c r="T82" s="160"/>
      <c r="U82" s="161"/>
      <c r="V82" s="162"/>
      <c r="X82" s="159"/>
      <c r="Y82" s="160"/>
      <c r="Z82" s="160"/>
      <c r="AA82" s="160"/>
      <c r="AB82" s="160"/>
      <c r="AC82" s="161"/>
      <c r="AD82" s="160"/>
      <c r="AE82" s="160"/>
      <c r="AF82" s="161"/>
      <c r="AG82" s="162"/>
    </row>
    <row r="83" spans="1:33" x14ac:dyDescent="0.2">
      <c r="A83" s="154" t="s">
        <v>42</v>
      </c>
      <c r="B83" s="155">
        <f>(VLOOKUP($A83,'Occupancy Raw Data'!$B$8:$BE$45,'Occupancy Raw Data'!AG$3,FALSE))/100</f>
        <v>0.57874246483589997</v>
      </c>
      <c r="C83" s="156">
        <f>(VLOOKUP($A83,'Occupancy Raw Data'!$B$8:$BE$45,'Occupancy Raw Data'!AH$3,FALSE))/100</f>
        <v>0.69197923643670411</v>
      </c>
      <c r="D83" s="156">
        <f>(VLOOKUP($A83,'Occupancy Raw Data'!$B$8:$BE$45,'Occupancy Raw Data'!AI$3,FALSE))/100</f>
        <v>0.72576188881446702</v>
      </c>
      <c r="E83" s="156">
        <f>(VLOOKUP($A83,'Occupancy Raw Data'!$B$8:$BE$45,'Occupancy Raw Data'!AJ$3,FALSE))/100</f>
        <v>0.723710649698593</v>
      </c>
      <c r="F83" s="156">
        <f>(VLOOKUP($A83,'Occupancy Raw Data'!$B$8:$BE$45,'Occupancy Raw Data'!AK$3,FALSE))/100</f>
        <v>0.703868050904219</v>
      </c>
      <c r="G83" s="157">
        <f>(VLOOKUP($A83,'Occupancy Raw Data'!$B$8:$BE$45,'Occupancy Raw Data'!AL$3,FALSE))/100</f>
        <v>0.68481245813797698</v>
      </c>
      <c r="H83" s="137">
        <f>(VLOOKUP($A83,'Occupancy Raw Data'!$B$8:$BE$45,'Occupancy Raw Data'!AN$3,FALSE))/100</f>
        <v>0.81011386470194191</v>
      </c>
      <c r="I83" s="137">
        <f>(VLOOKUP($A83,'Occupancy Raw Data'!$B$8:$BE$45,'Occupancy Raw Data'!AO$3,FALSE))/100</f>
        <v>0.83087742799732001</v>
      </c>
      <c r="J83" s="157">
        <f>(VLOOKUP($A83,'Occupancy Raw Data'!$B$8:$BE$45,'Occupancy Raw Data'!AP$3,FALSE))/100</f>
        <v>0.82049564634963101</v>
      </c>
      <c r="K83" s="158">
        <f>(VLOOKUP($A83,'Occupancy Raw Data'!$B$8:$BE$45,'Occupancy Raw Data'!AR$3,FALSE))/100</f>
        <v>0.72357908334130694</v>
      </c>
      <c r="M83" s="159">
        <f>VLOOKUP($A83,'ADR Raw Data'!$B$6:$BE$43,'ADR Raw Data'!AG$1,FALSE)</f>
        <v>91.111626929475506</v>
      </c>
      <c r="N83" s="160">
        <f>VLOOKUP($A83,'ADR Raw Data'!$B$6:$BE$43,'ADR Raw Data'!AH$1,FALSE)</f>
        <v>97.067162250453705</v>
      </c>
      <c r="O83" s="160">
        <f>VLOOKUP($A83,'ADR Raw Data'!$B$6:$BE$43,'ADR Raw Data'!AI$1,FALSE)</f>
        <v>98.813421624271697</v>
      </c>
      <c r="P83" s="160">
        <f>VLOOKUP($A83,'ADR Raw Data'!$B$6:$BE$43,'ADR Raw Data'!AJ$1,FALSE)</f>
        <v>98.261361319990698</v>
      </c>
      <c r="Q83" s="160">
        <f>VLOOKUP($A83,'ADR Raw Data'!$B$6:$BE$43,'ADR Raw Data'!AK$1,FALSE)</f>
        <v>97.018978464374896</v>
      </c>
      <c r="R83" s="161">
        <f>VLOOKUP($A83,'ADR Raw Data'!$B$6:$BE$43,'ADR Raw Data'!AL$1,FALSE)</f>
        <v>96.673181937550396</v>
      </c>
      <c r="S83" s="160">
        <f>VLOOKUP($A83,'ADR Raw Data'!$B$6:$BE$43,'ADR Raw Data'!AN$1,FALSE)</f>
        <v>118.296723516949</v>
      </c>
      <c r="T83" s="160">
        <f>VLOOKUP($A83,'ADR Raw Data'!$B$6:$BE$43,'ADR Raw Data'!AO$1,FALSE)</f>
        <v>122.17369531438899</v>
      </c>
      <c r="U83" s="161">
        <f>VLOOKUP($A83,'ADR Raw Data'!$B$6:$BE$43,'ADR Raw Data'!AP$1,FALSE)</f>
        <v>120.25973719642801</v>
      </c>
      <c r="V83" s="162">
        <f>VLOOKUP($A83,'ADR Raw Data'!$B$6:$BE$43,'ADR Raw Data'!AR$1,FALSE)</f>
        <v>104.31482504504299</v>
      </c>
      <c r="X83" s="159">
        <f>VLOOKUP($A83,'RevPAR Raw Data'!$B$6:$BE$43,'RevPAR Raw Data'!AG$1,FALSE)</f>
        <v>52.7301675443737</v>
      </c>
      <c r="Y83" s="160">
        <f>VLOOKUP($A83,'RevPAR Raw Data'!$B$6:$BE$43,'RevPAR Raw Data'!AH$1,FALSE)</f>
        <v>67.168460817146595</v>
      </c>
      <c r="Z83" s="160">
        <f>VLOOKUP($A83,'RevPAR Raw Data'!$B$6:$BE$43,'RevPAR Raw Data'!AI$1,FALSE)</f>
        <v>71.715015518251803</v>
      </c>
      <c r="AA83" s="160">
        <f>VLOOKUP($A83,'RevPAR Raw Data'!$B$6:$BE$43,'RevPAR Raw Data'!AJ$1,FALSE)</f>
        <v>71.112793641158703</v>
      </c>
      <c r="AB83" s="160">
        <f>VLOOKUP($A83,'RevPAR Raw Data'!$B$6:$BE$43,'RevPAR Raw Data'!AK$1,FALSE)</f>
        <v>68.288559272437993</v>
      </c>
      <c r="AC83" s="161">
        <f>VLOOKUP($A83,'RevPAR Raw Data'!$B$6:$BE$43,'RevPAR Raw Data'!AL$1,FALSE)</f>
        <v>66.202999358673793</v>
      </c>
      <c r="AD83" s="160">
        <f>VLOOKUP($A83,'RevPAR Raw Data'!$B$6:$BE$43,'RevPAR Raw Data'!AN$1,FALSE)</f>
        <v>95.833815869892803</v>
      </c>
      <c r="AE83" s="160">
        <f>VLOOKUP($A83,'RevPAR Raw Data'!$B$6:$BE$43,'RevPAR Raw Data'!AO$1,FALSE)</f>
        <v>101.511365731748</v>
      </c>
      <c r="AF83" s="161">
        <f>VLOOKUP($A83,'RevPAR Raw Data'!$B$6:$BE$43,'RevPAR Raw Data'!AP$1,FALSE)</f>
        <v>98.672590800820402</v>
      </c>
      <c r="AG83" s="162">
        <f>VLOOKUP($A83,'RevPAR Raw Data'!$B$6:$BE$43,'RevPAR Raw Data'!AR$1,FALSE)</f>
        <v>75.480025485001406</v>
      </c>
    </row>
    <row r="84" spans="1:33" x14ac:dyDescent="0.2">
      <c r="A84" s="139" t="s">
        <v>14</v>
      </c>
      <c r="B84" s="127">
        <f>(VLOOKUP($A83,'Occupancy Raw Data'!$B$8:$BE$51,'Occupancy Raw Data'!AT$3,FALSE))/100</f>
        <v>1.23092094332869E-3</v>
      </c>
      <c r="C84" s="128">
        <f>(VLOOKUP($A83,'Occupancy Raw Data'!$B$8:$BE$51,'Occupancy Raw Data'!AU$3,FALSE))/100</f>
        <v>-1.5328701852578598E-2</v>
      </c>
      <c r="D84" s="128">
        <f>(VLOOKUP($A83,'Occupancy Raw Data'!$B$8:$BE$51,'Occupancy Raw Data'!AV$3,FALSE))/100</f>
        <v>-2.76354165183736E-2</v>
      </c>
      <c r="E84" s="128">
        <f>(VLOOKUP($A83,'Occupancy Raw Data'!$B$8:$BE$51,'Occupancy Raw Data'!AW$3,FALSE))/100</f>
        <v>-3.1443629920064199E-2</v>
      </c>
      <c r="F84" s="128">
        <f>(VLOOKUP($A83,'Occupancy Raw Data'!$B$8:$BE$51,'Occupancy Raw Data'!AX$3,FALSE))/100</f>
        <v>-1.25469925191706E-2</v>
      </c>
      <c r="G84" s="128">
        <f>(VLOOKUP($A83,'Occupancy Raw Data'!$B$8:$BE$51,'Occupancy Raw Data'!AY$3,FALSE))/100</f>
        <v>-1.8102267464163699E-2</v>
      </c>
      <c r="H84" s="129">
        <f>(VLOOKUP($A83,'Occupancy Raw Data'!$B$8:$BE$51,'Occupancy Raw Data'!BA$3,FALSE))/100</f>
        <v>4.7254404099771004E-2</v>
      </c>
      <c r="I84" s="129">
        <f>(VLOOKUP($A83,'Occupancy Raw Data'!$B$8:$BE$51,'Occupancy Raw Data'!BB$3,FALSE))/100</f>
        <v>3.5314135919948704E-2</v>
      </c>
      <c r="J84" s="128">
        <f>(VLOOKUP($A83,'Occupancy Raw Data'!$B$8:$BE$51,'Occupancy Raw Data'!BC$3,FALSE))/100</f>
        <v>4.1174508133793301E-2</v>
      </c>
      <c r="K84" s="130">
        <f>(VLOOKUP($A83,'Occupancy Raw Data'!$B$8:$BE$51,'Occupancy Raw Data'!BE$3,FALSE))/100</f>
        <v>3.4937293780876698E-4</v>
      </c>
      <c r="M84" s="127">
        <f>(VLOOKUP($A83,'ADR Raw Data'!$B$6:$BE$49,'ADR Raw Data'!AT$1,FALSE))/100</f>
        <v>-3.0559309294480599E-2</v>
      </c>
      <c r="N84" s="128">
        <f>(VLOOKUP($A83,'ADR Raw Data'!$B$6:$BE$49,'ADR Raw Data'!AU$1,FALSE))/100</f>
        <v>-3.3715512010775203E-2</v>
      </c>
      <c r="O84" s="128">
        <f>(VLOOKUP($A83,'ADR Raw Data'!$B$6:$BE$49,'ADR Raw Data'!AV$1,FALSE))/100</f>
        <v>-4.3420633019534499E-2</v>
      </c>
      <c r="P84" s="128">
        <f>(VLOOKUP($A83,'ADR Raw Data'!$B$6:$BE$49,'ADR Raw Data'!AW$1,FALSE))/100</f>
        <v>-5.4828205497947202E-2</v>
      </c>
      <c r="Q84" s="128">
        <f>(VLOOKUP($A83,'ADR Raw Data'!$B$6:$BE$49,'ADR Raw Data'!AX$1,FALSE))/100</f>
        <v>-4.1689310339212603E-2</v>
      </c>
      <c r="R84" s="128">
        <f>(VLOOKUP($A83,'ADR Raw Data'!$B$6:$BE$49,'ADR Raw Data'!AY$1,FALSE))/100</f>
        <v>-4.1914765845149402E-2</v>
      </c>
      <c r="S84" s="129">
        <f>(VLOOKUP($A83,'ADR Raw Data'!$B$6:$BE$49,'ADR Raw Data'!BA$1,FALSE))/100</f>
        <v>-1.85128772781251E-2</v>
      </c>
      <c r="T84" s="129">
        <f>(VLOOKUP($A83,'ADR Raw Data'!$B$6:$BE$49,'ADR Raw Data'!BB$1,FALSE))/100</f>
        <v>-1.7303888675513399E-2</v>
      </c>
      <c r="U84" s="128">
        <f>(VLOOKUP($A83,'ADR Raw Data'!$B$6:$BE$49,'ADR Raw Data'!BC$1,FALSE))/100</f>
        <v>-1.79786366116905E-2</v>
      </c>
      <c r="V84" s="130">
        <f>(VLOOKUP($A83,'ADR Raw Data'!$B$6:$BE$49,'ADR Raw Data'!BE$1,FALSE))/100</f>
        <v>-3.0651548634090701E-2</v>
      </c>
      <c r="X84" s="127">
        <f>(VLOOKUP($A83,'RevPAR Raw Data'!$B$6:$BE$49,'RevPAR Raw Data'!AT$1,FALSE))/100</f>
        <v>-2.9366004444976102E-2</v>
      </c>
      <c r="Y84" s="128">
        <f>(VLOOKUP($A83,'RevPAR Raw Data'!$B$6:$BE$49,'RevPAR Raw Data'!AU$1,FALSE))/100</f>
        <v>-4.8527398831933598E-2</v>
      </c>
      <c r="Z84" s="128">
        <f>(VLOOKUP($A83,'RevPAR Raw Data'!$B$6:$BE$49,'RevPAR Raw Data'!AV$1,FALSE))/100</f>
        <v>-6.9856102258921901E-2</v>
      </c>
      <c r="AA84" s="128">
        <f>(VLOOKUP($A83,'RevPAR Raw Data'!$B$6:$BE$49,'RevPAR Raw Data'!AW$1,FALSE))/100</f>
        <v>-8.4547837615152693E-2</v>
      </c>
      <c r="AB84" s="128">
        <f>(VLOOKUP($A83,'RevPAR Raw Data'!$B$6:$BE$49,'RevPAR Raw Data'!AX$1,FALSE))/100</f>
        <v>-5.37132273934278E-2</v>
      </c>
      <c r="AC84" s="128">
        <f>(VLOOKUP($A83,'RevPAR Raw Data'!$B$6:$BE$49,'RevPAR Raw Data'!AY$1,FALSE))/100</f>
        <v>-5.9258281007286397E-2</v>
      </c>
      <c r="AD84" s="129">
        <f>(VLOOKUP($A83,'RevPAR Raw Data'!$B$6:$BE$49,'RevPAR Raw Data'!BA$1,FALSE))/100</f>
        <v>2.78667118376958E-2</v>
      </c>
      <c r="AE84" s="129">
        <f>(VLOOKUP($A83,'RevPAR Raw Data'!$B$6:$BE$49,'RevPAR Raw Data'!BB$1,FALSE))/100</f>
        <v>1.7399175367804501E-2</v>
      </c>
      <c r="AF84" s="128">
        <f>(VLOOKUP($A83,'RevPAR Raw Data'!$B$6:$BE$49,'RevPAR Raw Data'!BC$1,FALSE))/100</f>
        <v>2.2455610002700199E-2</v>
      </c>
      <c r="AG84" s="130">
        <f>(VLOOKUP($A83,'RevPAR Raw Data'!$B$6:$BE$49,'RevPAR Raw Data'!BE$1,FALSE))/100</f>
        <v>-3.0312884517876601E-2</v>
      </c>
    </row>
    <row r="85" spans="1:33" x14ac:dyDescent="0.2">
      <c r="A85" s="177"/>
      <c r="B85" s="155"/>
      <c r="C85" s="156"/>
      <c r="D85" s="156"/>
      <c r="E85" s="156"/>
      <c r="F85" s="156"/>
      <c r="G85" s="157"/>
      <c r="H85" s="137"/>
      <c r="I85" s="137"/>
      <c r="J85" s="157"/>
      <c r="K85" s="158"/>
      <c r="M85" s="159"/>
      <c r="N85" s="160"/>
      <c r="O85" s="160"/>
      <c r="P85" s="160"/>
      <c r="Q85" s="160"/>
      <c r="R85" s="161"/>
      <c r="S85" s="160"/>
      <c r="T85" s="160"/>
      <c r="U85" s="161"/>
      <c r="V85" s="162"/>
      <c r="X85" s="159"/>
      <c r="Y85" s="160"/>
      <c r="Z85" s="160"/>
      <c r="AA85" s="160"/>
      <c r="AB85" s="160"/>
      <c r="AC85" s="161"/>
      <c r="AD85" s="160"/>
      <c r="AE85" s="160"/>
      <c r="AF85" s="161"/>
      <c r="AG85" s="162"/>
    </row>
    <row r="86" spans="1:33" x14ac:dyDescent="0.2">
      <c r="A86" s="154" t="s">
        <v>43</v>
      </c>
      <c r="B86" s="155">
        <f>(VLOOKUP($A86,'Occupancy Raw Data'!$B$8:$BE$45,'Occupancy Raw Data'!AG$3,FALSE))/100</f>
        <v>0.55196584237680102</v>
      </c>
      <c r="C86" s="156">
        <f>(VLOOKUP($A86,'Occupancy Raw Data'!$B$8:$BE$45,'Occupancy Raw Data'!AH$3,FALSE))/100</f>
        <v>0.60732965664472505</v>
      </c>
      <c r="D86" s="156">
        <f>(VLOOKUP($A86,'Occupancy Raw Data'!$B$8:$BE$45,'Occupancy Raw Data'!AI$3,FALSE))/100</f>
        <v>0.639494751823518</v>
      </c>
      <c r="E86" s="156">
        <f>(VLOOKUP($A86,'Occupancy Raw Data'!$B$8:$BE$45,'Occupancy Raw Data'!AJ$3,FALSE))/100</f>
        <v>0.64824764276818991</v>
      </c>
      <c r="F86" s="156">
        <f>(VLOOKUP($A86,'Occupancy Raw Data'!$B$8:$BE$45,'Occupancy Raw Data'!AK$3,FALSE))/100</f>
        <v>0.66215059897318795</v>
      </c>
      <c r="G86" s="157">
        <f>(VLOOKUP($A86,'Occupancy Raw Data'!$B$8:$BE$45,'Occupancy Raw Data'!AL$3,FALSE))/100</f>
        <v>0.62182134009169299</v>
      </c>
      <c r="H86" s="137">
        <f>(VLOOKUP($A86,'Occupancy Raw Data'!$B$8:$BE$45,'Occupancy Raw Data'!AN$3,FALSE))/100</f>
        <v>0.79060895607529902</v>
      </c>
      <c r="I86" s="137">
        <f>(VLOOKUP($A86,'Occupancy Raw Data'!$B$8:$BE$45,'Occupancy Raw Data'!AO$3,FALSE))/100</f>
        <v>0.83902595550484804</v>
      </c>
      <c r="J86" s="157">
        <f>(VLOOKUP($A86,'Occupancy Raw Data'!$B$8:$BE$45,'Occupancy Raw Data'!AP$3,FALSE))/100</f>
        <v>0.81481745579007392</v>
      </c>
      <c r="K86" s="158">
        <f>(VLOOKUP($A86,'Occupancy Raw Data'!$B$8:$BE$45,'Occupancy Raw Data'!AR$3,FALSE))/100</f>
        <v>0.67689912700189192</v>
      </c>
      <c r="M86" s="159">
        <f>VLOOKUP($A86,'ADR Raw Data'!$B$6:$BE$43,'ADR Raw Data'!AG$1,FALSE)</f>
        <v>82.297933732998104</v>
      </c>
      <c r="N86" s="160">
        <f>VLOOKUP($A86,'ADR Raw Data'!$B$6:$BE$43,'ADR Raw Data'!AH$1,FALSE)</f>
        <v>85.247553014236303</v>
      </c>
      <c r="O86" s="160">
        <f>VLOOKUP($A86,'ADR Raw Data'!$B$6:$BE$43,'ADR Raw Data'!AI$1,FALSE)</f>
        <v>86.626419963278195</v>
      </c>
      <c r="P86" s="160">
        <f>VLOOKUP($A86,'ADR Raw Data'!$B$6:$BE$43,'ADR Raw Data'!AJ$1,FALSE)</f>
        <v>86.953504978319302</v>
      </c>
      <c r="Q86" s="160">
        <f>VLOOKUP($A86,'ADR Raw Data'!$B$6:$BE$43,'ADR Raw Data'!AK$1,FALSE)</f>
        <v>89.034801620719307</v>
      </c>
      <c r="R86" s="161">
        <f>VLOOKUP($A86,'ADR Raw Data'!$B$6:$BE$43,'ADR Raw Data'!AL$1,FALSE)</f>
        <v>86.168516214823796</v>
      </c>
      <c r="S86" s="160">
        <f>VLOOKUP($A86,'ADR Raw Data'!$B$6:$BE$43,'ADR Raw Data'!AN$1,FALSE)</f>
        <v>113.02518387824099</v>
      </c>
      <c r="T86" s="160">
        <f>VLOOKUP($A86,'ADR Raw Data'!$B$6:$BE$43,'ADR Raw Data'!AO$1,FALSE)</f>
        <v>118.69402610801799</v>
      </c>
      <c r="U86" s="161">
        <f>VLOOKUP($A86,'ADR Raw Data'!$B$6:$BE$43,'ADR Raw Data'!AP$1,FALSE)</f>
        <v>115.943816594469</v>
      </c>
      <c r="V86" s="162">
        <f>VLOOKUP($A86,'ADR Raw Data'!$B$6:$BE$43,'ADR Raw Data'!AR$1,FALSE)</f>
        <v>96.397216064154406</v>
      </c>
      <c r="X86" s="159">
        <f>VLOOKUP($A86,'RevPAR Raw Data'!$B$6:$BE$43,'RevPAR Raw Data'!AG$1,FALSE)</f>
        <v>45.425648318804399</v>
      </c>
      <c r="Y86" s="160">
        <f>VLOOKUP($A86,'RevPAR Raw Data'!$B$6:$BE$43,'RevPAR Raw Data'!AH$1,FALSE)</f>
        <v>51.773367101939101</v>
      </c>
      <c r="Z86" s="160">
        <f>VLOOKUP($A86,'RevPAR Raw Data'!$B$6:$BE$43,'RevPAR Raw Data'!AI$1,FALSE)</f>
        <v>55.397140935776498</v>
      </c>
      <c r="AA86" s="160">
        <f>VLOOKUP($A86,'RevPAR Raw Data'!$B$6:$BE$43,'RevPAR Raw Data'!AJ$1,FALSE)</f>
        <v>56.367404632627597</v>
      </c>
      <c r="AB86" s="160">
        <f>VLOOKUP($A86,'RevPAR Raw Data'!$B$6:$BE$43,'RevPAR Raw Data'!AK$1,FALSE)</f>
        <v>58.954447222618299</v>
      </c>
      <c r="AC86" s="161">
        <f>VLOOKUP($A86,'RevPAR Raw Data'!$B$6:$BE$43,'RevPAR Raw Data'!AL$1,FALSE)</f>
        <v>53.581422226414503</v>
      </c>
      <c r="AD86" s="160">
        <f>VLOOKUP($A86,'RevPAR Raw Data'!$B$6:$BE$43,'RevPAR Raw Data'!AN$1,FALSE)</f>
        <v>89.358722636194997</v>
      </c>
      <c r="AE86" s="160">
        <f>VLOOKUP($A86,'RevPAR Raw Data'!$B$6:$BE$43,'RevPAR Raw Data'!AO$1,FALSE)</f>
        <v>99.587368667997694</v>
      </c>
      <c r="AF86" s="161">
        <f>VLOOKUP($A86,'RevPAR Raw Data'!$B$6:$BE$43,'RevPAR Raw Data'!AP$1,FALSE)</f>
        <v>94.473045652096403</v>
      </c>
      <c r="AG86" s="162">
        <f>VLOOKUP($A86,'RevPAR Raw Data'!$B$6:$BE$43,'RevPAR Raw Data'!AR$1,FALSE)</f>
        <v>65.251191399238905</v>
      </c>
    </row>
    <row r="87" spans="1:33" x14ac:dyDescent="0.2">
      <c r="A87" s="139" t="s">
        <v>14</v>
      </c>
      <c r="B87" s="127">
        <f>(VLOOKUP($A86,'Occupancy Raw Data'!$B$8:$BE$51,'Occupancy Raw Data'!AT$3,FALSE))/100</f>
        <v>3.6140619999099302E-2</v>
      </c>
      <c r="C87" s="128">
        <f>(VLOOKUP($A86,'Occupancy Raw Data'!$B$8:$BE$51,'Occupancy Raw Data'!AU$3,FALSE))/100</f>
        <v>-6.0566008135325602E-2</v>
      </c>
      <c r="D87" s="128">
        <f>(VLOOKUP($A86,'Occupancy Raw Data'!$B$8:$BE$51,'Occupancy Raw Data'!AV$3,FALSE))/100</f>
        <v>-6.35756808616353E-2</v>
      </c>
      <c r="E87" s="128">
        <f>(VLOOKUP($A86,'Occupancy Raw Data'!$B$8:$BE$51,'Occupancy Raw Data'!AW$3,FALSE))/100</f>
        <v>-1.88496763240894E-2</v>
      </c>
      <c r="F87" s="128">
        <f>(VLOOKUP($A86,'Occupancy Raw Data'!$B$8:$BE$51,'Occupancy Raw Data'!AX$3,FALSE))/100</f>
        <v>3.2649624210792899E-2</v>
      </c>
      <c r="G87" s="128">
        <f>(VLOOKUP($A86,'Occupancy Raw Data'!$B$8:$BE$51,'Occupancy Raw Data'!AY$3,FALSE))/100</f>
        <v>-1.7357420001300701E-2</v>
      </c>
      <c r="H87" s="129">
        <f>(VLOOKUP($A86,'Occupancy Raw Data'!$B$8:$BE$51,'Occupancy Raw Data'!BA$3,FALSE))/100</f>
        <v>3.8234202209974304E-2</v>
      </c>
      <c r="I87" s="129">
        <f>(VLOOKUP($A86,'Occupancy Raw Data'!$B$8:$BE$51,'Occupancy Raw Data'!BB$3,FALSE))/100</f>
        <v>3.9718551926334701E-2</v>
      </c>
      <c r="J87" s="128">
        <f>(VLOOKUP($A86,'Occupancy Raw Data'!$B$8:$BE$51,'Occupancy Raw Data'!BC$3,FALSE))/100</f>
        <v>3.8997897628867496E-2</v>
      </c>
      <c r="K87" s="130">
        <f>(VLOOKUP($A86,'Occupancy Raw Data'!$B$8:$BE$51,'Occupancy Raw Data'!BE$3,FALSE))/100</f>
        <v>1.22554855726212E-3</v>
      </c>
      <c r="M87" s="127">
        <f>(VLOOKUP($A86,'ADR Raw Data'!$B$6:$BE$49,'ADR Raw Data'!AT$1,FALSE))/100</f>
        <v>-5.8020823531097096E-2</v>
      </c>
      <c r="N87" s="128">
        <f>(VLOOKUP($A86,'ADR Raw Data'!$B$6:$BE$49,'ADR Raw Data'!AU$1,FALSE))/100</f>
        <v>-7.7307933013528604E-2</v>
      </c>
      <c r="O87" s="128">
        <f>(VLOOKUP($A86,'ADR Raw Data'!$B$6:$BE$49,'ADR Raw Data'!AV$1,FALSE))/100</f>
        <v>-6.8309651979472794E-2</v>
      </c>
      <c r="P87" s="128">
        <f>(VLOOKUP($A86,'ADR Raw Data'!$B$6:$BE$49,'ADR Raw Data'!AW$1,FALSE))/100</f>
        <v>-5.5233468986749606E-2</v>
      </c>
      <c r="Q87" s="128">
        <f>(VLOOKUP($A86,'ADR Raw Data'!$B$6:$BE$49,'ADR Raw Data'!AX$1,FALSE))/100</f>
        <v>-5.4340616713904603E-2</v>
      </c>
      <c r="R87" s="128">
        <f>(VLOOKUP($A86,'ADR Raw Data'!$B$6:$BE$49,'ADR Raw Data'!AY$1,FALSE))/100</f>
        <v>-6.29206085164042E-2</v>
      </c>
      <c r="S87" s="129">
        <f>(VLOOKUP($A86,'ADR Raw Data'!$B$6:$BE$49,'ADR Raw Data'!BA$1,FALSE))/100</f>
        <v>-8.1384748811645799E-2</v>
      </c>
      <c r="T87" s="129">
        <f>(VLOOKUP($A86,'ADR Raw Data'!$B$6:$BE$49,'ADR Raw Data'!BB$1,FALSE))/100</f>
        <v>-7.592633225713849E-2</v>
      </c>
      <c r="U87" s="128">
        <f>(VLOOKUP($A86,'ADR Raw Data'!$B$6:$BE$49,'ADR Raw Data'!BC$1,FALSE))/100</f>
        <v>-7.8501722518936792E-2</v>
      </c>
      <c r="V87" s="130">
        <f>(VLOOKUP($A86,'ADR Raw Data'!$B$6:$BE$49,'ADR Raw Data'!BE$1,FALSE))/100</f>
        <v>-6.572470331267391E-2</v>
      </c>
      <c r="X87" s="127">
        <f>(VLOOKUP($A86,'RevPAR Raw Data'!$B$6:$BE$49,'RevPAR Raw Data'!AT$1,FALSE))/100</f>
        <v>-2.397711206727E-2</v>
      </c>
      <c r="Y87" s="128">
        <f>(VLOOKUP($A86,'RevPAR Raw Data'!$B$6:$BE$49,'RevPAR Raw Data'!AU$1,FALSE))/100</f>
        <v>-0.13319170824903101</v>
      </c>
      <c r="Z87" s="128">
        <f>(VLOOKUP($A86,'RevPAR Raw Data'!$B$6:$BE$49,'RevPAR Raw Data'!AV$1,FALSE))/100</f>
        <v>-0.12754250020709099</v>
      </c>
      <c r="AA87" s="128">
        <f>(VLOOKUP($A86,'RevPAR Raw Data'!$B$6:$BE$49,'RevPAR Raw Data'!AW$1,FALSE))/100</f>
        <v>-7.3042012298182205E-2</v>
      </c>
      <c r="AB87" s="128">
        <f>(VLOOKUP($A86,'RevPAR Raw Data'!$B$6:$BE$49,'RevPAR Raw Data'!AX$1,FALSE))/100</f>
        <v>-2.3465193218203399E-2</v>
      </c>
      <c r="AC87" s="128">
        <f>(VLOOKUP($A86,'RevPAR Raw Data'!$B$6:$BE$49,'RevPAR Raw Data'!AY$1,FALSE))/100</f>
        <v>-7.91858890889484E-2</v>
      </c>
      <c r="AD87" s="129">
        <f>(VLOOKUP($A86,'RevPAR Raw Data'!$B$6:$BE$49,'RevPAR Raw Data'!BA$1,FALSE))/100</f>
        <v>-4.6262227544543899E-2</v>
      </c>
      <c r="AE87" s="129">
        <f>(VLOOKUP($A86,'RevPAR Raw Data'!$B$6:$BE$49,'RevPAR Raw Data'!BB$1,FALSE))/100</f>
        <v>-3.9223464301134998E-2</v>
      </c>
      <c r="AF87" s="128">
        <f>(VLOOKUP($A86,'RevPAR Raw Data'!$B$6:$BE$49,'RevPAR Raw Data'!BC$1,FALSE))/100</f>
        <v>-4.2565227028552595E-2</v>
      </c>
      <c r="AG87" s="130">
        <f>(VLOOKUP($A86,'RevPAR Raw Data'!$B$6:$BE$49,'RevPAR Raw Data'!BE$1,FALSE))/100</f>
        <v>-6.4579703570733102E-2</v>
      </c>
    </row>
    <row r="88" spans="1:33" x14ac:dyDescent="0.2">
      <c r="A88" s="177"/>
      <c r="B88" s="155"/>
      <c r="C88" s="156"/>
      <c r="D88" s="156"/>
      <c r="E88" s="156"/>
      <c r="F88" s="156"/>
      <c r="G88" s="157"/>
      <c r="H88" s="137"/>
      <c r="I88" s="137"/>
      <c r="J88" s="157"/>
      <c r="K88" s="158"/>
      <c r="M88" s="159"/>
      <c r="N88" s="160"/>
      <c r="O88" s="160"/>
      <c r="P88" s="160"/>
      <c r="Q88" s="160"/>
      <c r="R88" s="161"/>
      <c r="S88" s="160"/>
      <c r="T88" s="160"/>
      <c r="U88" s="161"/>
      <c r="V88" s="162"/>
      <c r="X88" s="159"/>
      <c r="Y88" s="160"/>
      <c r="Z88" s="160"/>
      <c r="AA88" s="160"/>
      <c r="AB88" s="160"/>
      <c r="AC88" s="161"/>
      <c r="AD88" s="160"/>
      <c r="AE88" s="160"/>
      <c r="AF88" s="161"/>
      <c r="AG88" s="162"/>
    </row>
    <row r="89" spans="1:33" x14ac:dyDescent="0.2">
      <c r="A89" s="154" t="s">
        <v>44</v>
      </c>
      <c r="B89" s="155">
        <f>(VLOOKUP($A89,'Occupancy Raw Data'!$B$8:$BE$45,'Occupancy Raw Data'!AG$3,FALSE))/100</f>
        <v>0.551509301509301</v>
      </c>
      <c r="C89" s="156">
        <f>(VLOOKUP($A89,'Occupancy Raw Data'!$B$8:$BE$45,'Occupancy Raw Data'!AH$3,FALSE))/100</f>
        <v>0.61578624078624</v>
      </c>
      <c r="D89" s="156">
        <f>(VLOOKUP($A89,'Occupancy Raw Data'!$B$8:$BE$45,'Occupancy Raw Data'!AI$3,FALSE))/100</f>
        <v>0.67313092313092293</v>
      </c>
      <c r="E89" s="156">
        <f>(VLOOKUP($A89,'Occupancy Raw Data'!$B$8:$BE$45,'Occupancy Raw Data'!AJ$3,FALSE))/100</f>
        <v>0.69190944190944093</v>
      </c>
      <c r="F89" s="156">
        <f>(VLOOKUP($A89,'Occupancy Raw Data'!$B$8:$BE$45,'Occupancy Raw Data'!AK$3,FALSE))/100</f>
        <v>0.68673218673218595</v>
      </c>
      <c r="G89" s="157">
        <f>(VLOOKUP($A89,'Occupancy Raw Data'!$B$8:$BE$45,'Occupancy Raw Data'!AL$3,FALSE))/100</f>
        <v>0.64381361881361798</v>
      </c>
      <c r="H89" s="137">
        <f>(VLOOKUP($A89,'Occupancy Raw Data'!$B$8:$BE$45,'Occupancy Raw Data'!AN$3,FALSE))/100</f>
        <v>0.80396630396630298</v>
      </c>
      <c r="I89" s="137">
        <f>(VLOOKUP($A89,'Occupancy Raw Data'!$B$8:$BE$45,'Occupancy Raw Data'!AO$3,FALSE))/100</f>
        <v>0.82116532116532104</v>
      </c>
      <c r="J89" s="157">
        <f>(VLOOKUP($A89,'Occupancy Raw Data'!$B$8:$BE$45,'Occupancy Raw Data'!AP$3,FALSE))/100</f>
        <v>0.81256581256581195</v>
      </c>
      <c r="K89" s="158">
        <f>(VLOOKUP($A89,'Occupancy Raw Data'!$B$8:$BE$45,'Occupancy Raw Data'!AR$3,FALSE))/100</f>
        <v>0.69202853131424502</v>
      </c>
      <c r="M89" s="159">
        <f>VLOOKUP($A89,'ADR Raw Data'!$B$6:$BE$43,'ADR Raw Data'!AG$1,FALSE)</f>
        <v>110.06810428003099</v>
      </c>
      <c r="N89" s="160">
        <f>VLOOKUP($A89,'ADR Raw Data'!$B$6:$BE$43,'ADR Raw Data'!AH$1,FALSE)</f>
        <v>116.94986122550699</v>
      </c>
      <c r="O89" s="160">
        <f>VLOOKUP($A89,'ADR Raw Data'!$B$6:$BE$43,'ADR Raw Data'!AI$1,FALSE)</f>
        <v>123.298544498761</v>
      </c>
      <c r="P89" s="160">
        <f>VLOOKUP($A89,'ADR Raw Data'!$B$6:$BE$43,'ADR Raw Data'!AJ$1,FALSE)</f>
        <v>123.52264637920101</v>
      </c>
      <c r="Q89" s="160">
        <f>VLOOKUP($A89,'ADR Raw Data'!$B$6:$BE$43,'ADR Raw Data'!AK$1,FALSE)</f>
        <v>119.241236857909</v>
      </c>
      <c r="R89" s="161">
        <f>VLOOKUP($A89,'ADR Raw Data'!$B$6:$BE$43,'ADR Raw Data'!AL$1,FALSE)</f>
        <v>118.999981129632</v>
      </c>
      <c r="S89" s="160">
        <f>VLOOKUP($A89,'ADR Raw Data'!$B$6:$BE$43,'ADR Raw Data'!AN$1,FALSE)</f>
        <v>144.34438529796901</v>
      </c>
      <c r="T89" s="160">
        <f>VLOOKUP($A89,'ADR Raw Data'!$B$6:$BE$43,'ADR Raw Data'!AO$1,FALSE)</f>
        <v>149.42815507587</v>
      </c>
      <c r="U89" s="161">
        <f>VLOOKUP($A89,'ADR Raw Data'!$B$6:$BE$43,'ADR Raw Data'!AP$1,FALSE)</f>
        <v>146.91317134449201</v>
      </c>
      <c r="V89" s="162">
        <f>VLOOKUP($A89,'ADR Raw Data'!$B$6:$BE$43,'ADR Raw Data'!AR$1,FALSE)</f>
        <v>128.36429532103301</v>
      </c>
      <c r="X89" s="159">
        <f>VLOOKUP($A89,'RevPAR Raw Data'!$B$6:$BE$43,'RevPAR Raw Data'!AG$1,FALSE)</f>
        <v>60.7035833099333</v>
      </c>
      <c r="Y89" s="160">
        <f>VLOOKUP($A89,'RevPAR Raw Data'!$B$6:$BE$43,'RevPAR Raw Data'!AH$1,FALSE)</f>
        <v>72.016115404527895</v>
      </c>
      <c r="Z89" s="160">
        <f>VLOOKUP($A89,'RevPAR Raw Data'!$B$6:$BE$43,'RevPAR Raw Data'!AI$1,FALSE)</f>
        <v>82.996063079150503</v>
      </c>
      <c r="AA89" s="160">
        <f>VLOOKUP($A89,'RevPAR Raw Data'!$B$6:$BE$43,'RevPAR Raw Data'!AJ$1,FALSE)</f>
        <v>85.466485319410296</v>
      </c>
      <c r="AB89" s="160">
        <f>VLOOKUP($A89,'RevPAR Raw Data'!$B$6:$BE$43,'RevPAR Raw Data'!AK$1,FALSE)</f>
        <v>81.886795336082798</v>
      </c>
      <c r="AC89" s="161">
        <f>VLOOKUP($A89,'RevPAR Raw Data'!$B$6:$BE$43,'RevPAR Raw Data'!AL$1,FALSE)</f>
        <v>76.613808489820897</v>
      </c>
      <c r="AD89" s="160">
        <f>VLOOKUP($A89,'RevPAR Raw Data'!$B$6:$BE$43,'RevPAR Raw Data'!AN$1,FALSE)</f>
        <v>116.048021946296</v>
      </c>
      <c r="AE89" s="160">
        <f>VLOOKUP($A89,'RevPAR Raw Data'!$B$6:$BE$43,'RevPAR Raw Data'!AO$1,FALSE)</f>
        <v>122.70521895401799</v>
      </c>
      <c r="AF89" s="161">
        <f>VLOOKUP($A89,'RevPAR Raw Data'!$B$6:$BE$43,'RevPAR Raw Data'!AP$1,FALSE)</f>
        <v>119.37662045015701</v>
      </c>
      <c r="AG89" s="162">
        <f>VLOOKUP($A89,'RevPAR Raw Data'!$B$6:$BE$43,'RevPAR Raw Data'!AR$1,FALSE)</f>
        <v>88.831754764202898</v>
      </c>
    </row>
    <row r="90" spans="1:33" x14ac:dyDescent="0.2">
      <c r="A90" s="139" t="s">
        <v>14</v>
      </c>
      <c r="B90" s="127">
        <f>(VLOOKUP($A89,'Occupancy Raw Data'!$B$8:$BE$51,'Occupancy Raw Data'!AT$3,FALSE))/100</f>
        <v>2.48490939215955E-2</v>
      </c>
      <c r="C90" s="128">
        <f>(VLOOKUP($A89,'Occupancy Raw Data'!$B$8:$BE$51,'Occupancy Raw Data'!AU$3,FALSE))/100</f>
        <v>-2.93444947506863E-2</v>
      </c>
      <c r="D90" s="128">
        <f>(VLOOKUP($A89,'Occupancy Raw Data'!$B$8:$BE$51,'Occupancy Raw Data'!AV$3,FALSE))/100</f>
        <v>-3.9288906348541298E-2</v>
      </c>
      <c r="E90" s="128">
        <f>(VLOOKUP($A89,'Occupancy Raw Data'!$B$8:$BE$51,'Occupancy Raw Data'!AW$3,FALSE))/100</f>
        <v>3.4318145698290902E-3</v>
      </c>
      <c r="F90" s="128">
        <f>(VLOOKUP($A89,'Occupancy Raw Data'!$B$8:$BE$51,'Occupancy Raw Data'!AX$3,FALSE))/100</f>
        <v>7.3711930344478191E-2</v>
      </c>
      <c r="G90" s="128">
        <f>(VLOOKUP($A89,'Occupancy Raw Data'!$B$8:$BE$51,'Occupancy Raw Data'!AY$3,FALSE))/100</f>
        <v>5.2272733894466704E-3</v>
      </c>
      <c r="H90" s="129">
        <f>(VLOOKUP($A89,'Occupancy Raw Data'!$B$8:$BE$51,'Occupancy Raw Data'!BA$3,FALSE))/100</f>
        <v>6.18158810580327E-2</v>
      </c>
      <c r="I90" s="129">
        <f>(VLOOKUP($A89,'Occupancy Raw Data'!$B$8:$BE$51,'Occupancy Raw Data'!BB$3,FALSE))/100</f>
        <v>3.5613825551211196E-2</v>
      </c>
      <c r="J90" s="128">
        <f>(VLOOKUP($A89,'Occupancy Raw Data'!$B$8:$BE$51,'Occupancy Raw Data'!BC$3,FALSE))/100</f>
        <v>4.8412579024823897E-2</v>
      </c>
      <c r="K90" s="130">
        <f>(VLOOKUP($A89,'Occupancy Raw Data'!$B$8:$BE$51,'Occupancy Raw Data'!BE$3,FALSE))/100</f>
        <v>1.93129534413683E-2</v>
      </c>
      <c r="M90" s="127">
        <f>(VLOOKUP($A89,'ADR Raw Data'!$B$6:$BE$49,'ADR Raw Data'!AT$1,FALSE))/100</f>
        <v>-1.78294642577028E-2</v>
      </c>
      <c r="N90" s="128">
        <f>(VLOOKUP($A89,'ADR Raw Data'!$B$6:$BE$49,'ADR Raw Data'!AU$1,FALSE))/100</f>
        <v>-9.8030276680058509E-3</v>
      </c>
      <c r="O90" s="128">
        <f>(VLOOKUP($A89,'ADR Raw Data'!$B$6:$BE$49,'ADR Raw Data'!AV$1,FALSE))/100</f>
        <v>-2.2241283313110198E-2</v>
      </c>
      <c r="P90" s="128">
        <f>(VLOOKUP($A89,'ADR Raw Data'!$B$6:$BE$49,'ADR Raw Data'!AW$1,FALSE))/100</f>
        <v>-2.2784136858928199E-2</v>
      </c>
      <c r="Q90" s="128">
        <f>(VLOOKUP($A89,'ADR Raw Data'!$B$6:$BE$49,'ADR Raw Data'!AX$1,FALSE))/100</f>
        <v>1.5809935963837702E-3</v>
      </c>
      <c r="R90" s="128">
        <f>(VLOOKUP($A89,'ADR Raw Data'!$B$6:$BE$49,'ADR Raw Data'!AY$1,FALSE))/100</f>
        <v>-1.5037435337375E-2</v>
      </c>
      <c r="S90" s="129">
        <f>(VLOOKUP($A89,'ADR Raw Data'!$B$6:$BE$49,'ADR Raw Data'!BA$1,FALSE))/100</f>
        <v>-3.23006126938147E-2</v>
      </c>
      <c r="T90" s="129">
        <f>(VLOOKUP($A89,'ADR Raw Data'!$B$6:$BE$49,'ADR Raw Data'!BB$1,FALSE))/100</f>
        <v>-3.2559302267494997E-2</v>
      </c>
      <c r="U90" s="128">
        <f>(VLOOKUP($A89,'ADR Raw Data'!$B$6:$BE$49,'ADR Raw Data'!BC$1,FALSE))/100</f>
        <v>-3.2644232347713499E-2</v>
      </c>
      <c r="V90" s="130">
        <f>(VLOOKUP($A89,'ADR Raw Data'!$B$6:$BE$49,'ADR Raw Data'!BE$1,FALSE))/100</f>
        <v>-1.9713010787048301E-2</v>
      </c>
      <c r="X90" s="127">
        <f>(VLOOKUP($A89,'RevPAR Raw Data'!$B$6:$BE$49,'RevPAR Raw Data'!AT$1,FALSE))/100</f>
        <v>6.5765836319813297E-3</v>
      </c>
      <c r="Y90" s="128">
        <f>(VLOOKUP($A89,'RevPAR Raw Data'!$B$6:$BE$49,'RevPAR Raw Data'!AU$1,FALSE))/100</f>
        <v>-3.88598575247475E-2</v>
      </c>
      <c r="Z90" s="128">
        <f>(VLOOKUP($A89,'RevPAR Raw Data'!$B$6:$BE$49,'RevPAR Raw Data'!AV$1,FALSE))/100</f>
        <v>-6.06563539644914E-2</v>
      </c>
      <c r="AA90" s="128">
        <f>(VLOOKUP($A89,'RevPAR Raw Data'!$B$6:$BE$49,'RevPAR Raw Data'!AW$1,FALSE))/100</f>
        <v>-1.9430513221932601E-2</v>
      </c>
      <c r="AB90" s="128">
        <f>(VLOOKUP($A89,'RevPAR Raw Data'!$B$6:$BE$49,'RevPAR Raw Data'!AX$1,FALSE))/100</f>
        <v>7.5409462030713706E-2</v>
      </c>
      <c r="AC90" s="128">
        <f>(VLOOKUP($A89,'RevPAR Raw Data'!$B$6:$BE$49,'RevPAR Raw Data'!AY$1,FALSE))/100</f>
        <v>-9.8887667335129312E-3</v>
      </c>
      <c r="AD90" s="129">
        <f>(VLOOKUP($A89,'RevPAR Raw Data'!$B$6:$BE$49,'RevPAR Raw Data'!BA$1,FALSE))/100</f>
        <v>2.7518577531835498E-2</v>
      </c>
      <c r="AE90" s="129">
        <f>(VLOOKUP($A89,'RevPAR Raw Data'!$B$6:$BE$49,'RevPAR Raw Data'!BB$1,FALSE))/100</f>
        <v>1.8949619726924898E-3</v>
      </c>
      <c r="AF90" s="128">
        <f>(VLOOKUP($A89,'RevPAR Raw Data'!$B$6:$BE$49,'RevPAR Raw Data'!BC$1,FALSE))/100</f>
        <v>1.41879551988719E-2</v>
      </c>
      <c r="AG90" s="130">
        <f>(VLOOKUP($A89,'RevPAR Raw Data'!$B$6:$BE$49,'RevPAR Raw Data'!BE$1,FALSE))/100</f>
        <v>-7.80773805199405E-4</v>
      </c>
    </row>
    <row r="91" spans="1:33" x14ac:dyDescent="0.2">
      <c r="A91" s="177"/>
      <c r="B91" s="155"/>
      <c r="C91" s="156"/>
      <c r="D91" s="156"/>
      <c r="E91" s="156"/>
      <c r="F91" s="156"/>
      <c r="G91" s="157"/>
      <c r="H91" s="137"/>
      <c r="I91" s="137"/>
      <c r="J91" s="157"/>
      <c r="K91" s="158"/>
      <c r="M91" s="159"/>
      <c r="N91" s="160"/>
      <c r="O91" s="160"/>
      <c r="P91" s="160"/>
      <c r="Q91" s="160"/>
      <c r="R91" s="161"/>
      <c r="S91" s="160"/>
      <c r="T91" s="160"/>
      <c r="U91" s="161"/>
      <c r="V91" s="162"/>
      <c r="X91" s="159"/>
      <c r="Y91" s="160"/>
      <c r="Z91" s="160"/>
      <c r="AA91" s="160"/>
      <c r="AB91" s="160"/>
      <c r="AC91" s="161"/>
      <c r="AD91" s="160"/>
      <c r="AE91" s="160"/>
      <c r="AF91" s="161"/>
      <c r="AG91" s="162"/>
    </row>
    <row r="92" spans="1:33" x14ac:dyDescent="0.2">
      <c r="A92" s="154" t="s">
        <v>45</v>
      </c>
      <c r="B92" s="155">
        <f>(VLOOKUP($A92,'Occupancy Raw Data'!$B$8:$BE$45,'Occupancy Raw Data'!AG$3,FALSE))/100</f>
        <v>0.53846456383229702</v>
      </c>
      <c r="C92" s="156">
        <f>(VLOOKUP($A92,'Occupancy Raw Data'!$B$8:$BE$45,'Occupancy Raw Data'!AH$3,FALSE))/100</f>
        <v>0.61966097695272504</v>
      </c>
      <c r="D92" s="156">
        <f>(VLOOKUP($A92,'Occupancy Raw Data'!$B$8:$BE$45,'Occupancy Raw Data'!AI$3,FALSE))/100</f>
        <v>0.65633603398096396</v>
      </c>
      <c r="E92" s="156">
        <f>(VLOOKUP($A92,'Occupancy Raw Data'!$B$8:$BE$45,'Occupancy Raw Data'!AJ$3,FALSE))/100</f>
        <v>0.64158735152992907</v>
      </c>
      <c r="F92" s="156">
        <f>(VLOOKUP($A92,'Occupancy Raw Data'!$B$8:$BE$45,'Occupancy Raw Data'!AK$3,FALSE))/100</f>
        <v>0.62823487768426001</v>
      </c>
      <c r="G92" s="157">
        <f>(VLOOKUP($A92,'Occupancy Raw Data'!$B$8:$BE$45,'Occupancy Raw Data'!AL$3,FALSE))/100</f>
        <v>0.61685676079603502</v>
      </c>
      <c r="H92" s="137">
        <f>(VLOOKUP($A92,'Occupancy Raw Data'!$B$8:$BE$45,'Occupancy Raw Data'!AN$3,FALSE))/100</f>
        <v>0.81033194367969696</v>
      </c>
      <c r="I92" s="137">
        <f>(VLOOKUP($A92,'Occupancy Raw Data'!$B$8:$BE$45,'Occupancy Raw Data'!AO$3,FALSE))/100</f>
        <v>0.88321009989774202</v>
      </c>
      <c r="J92" s="157">
        <f>(VLOOKUP($A92,'Occupancy Raw Data'!$B$8:$BE$45,'Occupancy Raw Data'!AP$3,FALSE))/100</f>
        <v>0.8467710217887201</v>
      </c>
      <c r="K92" s="158">
        <f>(VLOOKUP($A92,'Occupancy Raw Data'!$B$8:$BE$45,'Occupancy Raw Data'!AR$3,FALSE))/100</f>
        <v>0.68254654965108796</v>
      </c>
      <c r="M92" s="159">
        <f>VLOOKUP($A92,'ADR Raw Data'!$B$6:$BE$43,'ADR Raw Data'!AG$1,FALSE)</f>
        <v>130.80650934190299</v>
      </c>
      <c r="N92" s="160">
        <f>VLOOKUP($A92,'ADR Raw Data'!$B$6:$BE$43,'ADR Raw Data'!AH$1,FALSE)</f>
        <v>136.52140364317199</v>
      </c>
      <c r="O92" s="160">
        <f>VLOOKUP($A92,'ADR Raw Data'!$B$6:$BE$43,'ADR Raw Data'!AI$1,FALSE)</f>
        <v>140.422080465004</v>
      </c>
      <c r="P92" s="160">
        <f>VLOOKUP($A92,'ADR Raw Data'!$B$6:$BE$43,'ADR Raw Data'!AJ$1,FALSE)</f>
        <v>139.20444260712301</v>
      </c>
      <c r="Q92" s="160">
        <f>VLOOKUP($A92,'ADR Raw Data'!$B$6:$BE$43,'ADR Raw Data'!AK$1,FALSE)</f>
        <v>138.968711334397</v>
      </c>
      <c r="R92" s="161">
        <f>VLOOKUP($A92,'ADR Raw Data'!$B$6:$BE$43,'ADR Raw Data'!AL$1,FALSE)</f>
        <v>137.41035380892799</v>
      </c>
      <c r="S92" s="160">
        <f>VLOOKUP($A92,'ADR Raw Data'!$B$6:$BE$43,'ADR Raw Data'!AN$1,FALSE)</f>
        <v>202.307051758196</v>
      </c>
      <c r="T92" s="160">
        <f>VLOOKUP($A92,'ADR Raw Data'!$B$6:$BE$43,'ADR Raw Data'!AO$1,FALSE)</f>
        <v>218.472670514105</v>
      </c>
      <c r="U92" s="161">
        <f>VLOOKUP($A92,'ADR Raw Data'!$B$6:$BE$43,'ADR Raw Data'!AP$1,FALSE)</f>
        <v>210.73768848815601</v>
      </c>
      <c r="V92" s="162">
        <f>VLOOKUP($A92,'ADR Raw Data'!$B$6:$BE$43,'ADR Raw Data'!AR$1,FALSE)</f>
        <v>163.40186714259801</v>
      </c>
      <c r="X92" s="159">
        <f>VLOOKUP($A92,'RevPAR Raw Data'!$B$6:$BE$43,'RevPAR Raw Data'!AG$1,FALSE)</f>
        <v>70.434669999213398</v>
      </c>
      <c r="Y92" s="160">
        <f>VLOOKUP($A92,'RevPAR Raw Data'!$B$6:$BE$43,'RevPAR Raw Data'!AH$1,FALSE)</f>
        <v>84.596986356485402</v>
      </c>
      <c r="Z92" s="160">
        <f>VLOOKUP($A92,'RevPAR Raw Data'!$B$6:$BE$43,'RevPAR Raw Data'!AI$1,FALSE)</f>
        <v>92.164071375757004</v>
      </c>
      <c r="AA92" s="160">
        <f>VLOOKUP($A92,'RevPAR Raw Data'!$B$6:$BE$43,'RevPAR Raw Data'!AJ$1,FALSE)</f>
        <v>89.311809653504199</v>
      </c>
      <c r="AB92" s="160">
        <f>VLOOKUP($A92,'RevPAR Raw Data'!$B$6:$BE$43,'RevPAR Raw Data'!AK$1,FALSE)</f>
        <v>87.304991367104506</v>
      </c>
      <c r="AC92" s="161">
        <f>VLOOKUP($A92,'RevPAR Raw Data'!$B$6:$BE$43,'RevPAR Raw Data'!AL$1,FALSE)</f>
        <v>84.762505750412899</v>
      </c>
      <c r="AD92" s="160">
        <f>VLOOKUP($A92,'RevPAR Raw Data'!$B$6:$BE$43,'RevPAR Raw Data'!AN$1,FALSE)</f>
        <v>163.93586647132801</v>
      </c>
      <c r="AE92" s="160">
        <f>VLOOKUP($A92,'RevPAR Raw Data'!$B$6:$BE$43,'RevPAR Raw Data'!AO$1,FALSE)</f>
        <v>192.95726914968901</v>
      </c>
      <c r="AF92" s="161">
        <f>VLOOKUP($A92,'RevPAR Raw Data'!$B$6:$BE$43,'RevPAR Raw Data'!AP$1,FALSE)</f>
        <v>178.44656781050799</v>
      </c>
      <c r="AG92" s="162">
        <f>VLOOKUP($A92,'RevPAR Raw Data'!$B$6:$BE$43,'RevPAR Raw Data'!AR$1,FALSE)</f>
        <v>111.529380624726</v>
      </c>
    </row>
    <row r="93" spans="1:33" x14ac:dyDescent="0.2">
      <c r="A93" s="139" t="s">
        <v>14</v>
      </c>
      <c r="B93" s="127">
        <f>(VLOOKUP($A92,'Occupancy Raw Data'!$B$8:$BE$51,'Occupancy Raw Data'!AT$3,FALSE))/100</f>
        <v>0.12117682958697401</v>
      </c>
      <c r="C93" s="128">
        <f>(VLOOKUP($A92,'Occupancy Raw Data'!$B$8:$BE$51,'Occupancy Raw Data'!AU$3,FALSE))/100</f>
        <v>0.10851383543192</v>
      </c>
      <c r="D93" s="128">
        <f>(VLOOKUP($A92,'Occupancy Raw Data'!$B$8:$BE$51,'Occupancy Raw Data'!AV$3,FALSE))/100</f>
        <v>7.5434027082038696E-2</v>
      </c>
      <c r="E93" s="128">
        <f>(VLOOKUP($A92,'Occupancy Raw Data'!$B$8:$BE$51,'Occupancy Raw Data'!AW$3,FALSE))/100</f>
        <v>5.8223523599703593E-3</v>
      </c>
      <c r="F93" s="128">
        <f>(VLOOKUP($A92,'Occupancy Raw Data'!$B$8:$BE$51,'Occupancy Raw Data'!AX$3,FALSE))/100</f>
        <v>2.5854185839569901E-2</v>
      </c>
      <c r="G93" s="128">
        <f>(VLOOKUP($A92,'Occupancy Raw Data'!$B$8:$BE$51,'Occupancy Raw Data'!AY$3,FALSE))/100</f>
        <v>6.3603805959655701E-2</v>
      </c>
      <c r="H93" s="129">
        <f>(VLOOKUP($A92,'Occupancy Raw Data'!$B$8:$BE$51,'Occupancy Raw Data'!BA$3,FALSE))/100</f>
        <v>3.61040709276262E-2</v>
      </c>
      <c r="I93" s="129">
        <f>(VLOOKUP($A92,'Occupancy Raw Data'!$B$8:$BE$51,'Occupancy Raw Data'!BB$3,FALSE))/100</f>
        <v>6.1128477243786998E-2</v>
      </c>
      <c r="J93" s="128">
        <f>(VLOOKUP($A92,'Occupancy Raw Data'!$B$8:$BE$51,'Occupancy Raw Data'!BC$3,FALSE))/100</f>
        <v>4.90056143899609E-2</v>
      </c>
      <c r="K93" s="130">
        <f>(VLOOKUP($A92,'Occupancy Raw Data'!$B$8:$BE$51,'Occupancy Raw Data'!BE$3,FALSE))/100</f>
        <v>5.8383093108555197E-2</v>
      </c>
      <c r="M93" s="127">
        <f>(VLOOKUP($A92,'ADR Raw Data'!$B$6:$BE$49,'ADR Raw Data'!AT$1,FALSE))/100</f>
        <v>5.6675437580409202E-2</v>
      </c>
      <c r="N93" s="128">
        <f>(VLOOKUP($A92,'ADR Raw Data'!$B$6:$BE$49,'ADR Raw Data'!AU$1,FALSE))/100</f>
        <v>9.5752860125096803E-2</v>
      </c>
      <c r="O93" s="128">
        <f>(VLOOKUP($A92,'ADR Raw Data'!$B$6:$BE$49,'ADR Raw Data'!AV$1,FALSE))/100</f>
        <v>9.0885809070284485E-2</v>
      </c>
      <c r="P93" s="128">
        <f>(VLOOKUP($A92,'ADR Raw Data'!$B$6:$BE$49,'ADR Raw Data'!AW$1,FALSE))/100</f>
        <v>4.8952688994289E-2</v>
      </c>
      <c r="Q93" s="128">
        <f>(VLOOKUP($A92,'ADR Raw Data'!$B$6:$BE$49,'ADR Raw Data'!AX$1,FALSE))/100</f>
        <v>3.5146439264243198E-2</v>
      </c>
      <c r="R93" s="128">
        <f>(VLOOKUP($A92,'ADR Raw Data'!$B$6:$BE$49,'ADR Raw Data'!AY$1,FALSE))/100</f>
        <v>6.39303869286965E-2</v>
      </c>
      <c r="S93" s="129">
        <f>(VLOOKUP($A92,'ADR Raw Data'!$B$6:$BE$49,'ADR Raw Data'!BA$1,FALSE))/100</f>
        <v>2.3659202566971599E-2</v>
      </c>
      <c r="T93" s="129">
        <f>(VLOOKUP($A92,'ADR Raw Data'!$B$6:$BE$49,'ADR Raw Data'!BB$1,FALSE))/100</f>
        <v>2.27071169685602E-2</v>
      </c>
      <c r="U93" s="128">
        <f>(VLOOKUP($A92,'ADR Raw Data'!$B$6:$BE$49,'ADR Raw Data'!BC$1,FALSE))/100</f>
        <v>2.3617712711101101E-2</v>
      </c>
      <c r="V93" s="130">
        <f>(VLOOKUP($A92,'ADR Raw Data'!$B$6:$BE$49,'ADR Raw Data'!BE$1,FALSE))/100</f>
        <v>4.3492244241374295E-2</v>
      </c>
      <c r="X93" s="127">
        <f>(VLOOKUP($A92,'RevPAR Raw Data'!$B$6:$BE$49,'RevPAR Raw Data'!AT$1,FALSE))/100</f>
        <v>0.18472001700883101</v>
      </c>
      <c r="Y93" s="128">
        <f>(VLOOKUP($A92,'RevPAR Raw Data'!$B$6:$BE$49,'RevPAR Raw Data'!AU$1,FALSE))/100</f>
        <v>0.21465720566276703</v>
      </c>
      <c r="Z93" s="128">
        <f>(VLOOKUP($A92,'RevPAR Raw Data'!$B$6:$BE$49,'RevPAR Raw Data'!AV$1,FALSE))/100</f>
        <v>0.17317571873510398</v>
      </c>
      <c r="AA93" s="128">
        <f>(VLOOKUP($A92,'RevPAR Raw Data'!$B$6:$BE$49,'RevPAR Raw Data'!AW$1,FALSE))/100</f>
        <v>5.50600611585522E-2</v>
      </c>
      <c r="AB93" s="128">
        <f>(VLOOKUP($A92,'RevPAR Raw Data'!$B$6:$BE$49,'RevPAR Raw Data'!AX$1,FALSE))/100</f>
        <v>6.1909307676150001E-2</v>
      </c>
      <c r="AC93" s="128">
        <f>(VLOOKUP($A92,'RevPAR Raw Data'!$B$6:$BE$49,'RevPAR Raw Data'!AY$1,FALSE))/100</f>
        <v>0.13160040881349</v>
      </c>
      <c r="AD93" s="129">
        <f>(VLOOKUP($A92,'RevPAR Raw Data'!$B$6:$BE$49,'RevPAR Raw Data'!BA$1,FALSE))/100</f>
        <v>6.0617467022166902E-2</v>
      </c>
      <c r="AE93" s="129">
        <f>(VLOOKUP($A92,'RevPAR Raw Data'!$B$6:$BE$49,'RevPAR Raw Data'!BB$1,FALSE))/100</f>
        <v>8.5223645695231914E-2</v>
      </c>
      <c r="AF93" s="128">
        <f>(VLOOKUP($A92,'RevPAR Raw Data'!$B$6:$BE$49,'RevPAR Raw Data'!BC$1,FALSE))/100</f>
        <v>7.3780727622955095E-2</v>
      </c>
      <c r="AG93" s="130">
        <f>(VLOOKUP($A92,'RevPAR Raw Data'!$B$6:$BE$49,'RevPAR Raw Data'!BE$1,FALSE))/100</f>
        <v>0.10441454909497301</v>
      </c>
    </row>
    <row r="94" spans="1:33" x14ac:dyDescent="0.2">
      <c r="A94" s="177"/>
      <c r="B94" s="155"/>
      <c r="C94" s="156"/>
      <c r="D94" s="156"/>
      <c r="E94" s="156"/>
      <c r="F94" s="156"/>
      <c r="G94" s="157"/>
      <c r="H94" s="137"/>
      <c r="I94" s="137"/>
      <c r="J94" s="157"/>
      <c r="K94" s="158"/>
      <c r="M94" s="159"/>
      <c r="N94" s="160"/>
      <c r="O94" s="160"/>
      <c r="P94" s="160"/>
      <c r="Q94" s="160"/>
      <c r="R94" s="161"/>
      <c r="S94" s="160"/>
      <c r="T94" s="160"/>
      <c r="U94" s="161"/>
      <c r="V94" s="162"/>
      <c r="X94" s="159"/>
      <c r="Y94" s="160"/>
      <c r="Z94" s="160"/>
      <c r="AA94" s="160"/>
      <c r="AB94" s="160"/>
      <c r="AC94" s="161"/>
      <c r="AD94" s="160"/>
      <c r="AE94" s="160"/>
      <c r="AF94" s="161"/>
      <c r="AG94" s="162"/>
    </row>
    <row r="95" spans="1:33" x14ac:dyDescent="0.2">
      <c r="A95" s="154" t="s">
        <v>46</v>
      </c>
      <c r="B95" s="155">
        <f>(VLOOKUP($A95,'Occupancy Raw Data'!$B$8:$BE$45,'Occupancy Raw Data'!AG$3,FALSE))/100</f>
        <v>0.41002537245462201</v>
      </c>
      <c r="C95" s="156">
        <f>(VLOOKUP($A95,'Occupancy Raw Data'!$B$8:$BE$45,'Occupancy Raw Data'!AH$3,FALSE))/100</f>
        <v>0.47130960900396801</v>
      </c>
      <c r="D95" s="156">
        <f>(VLOOKUP($A95,'Occupancy Raw Data'!$B$8:$BE$45,'Occupancy Raw Data'!AI$3,FALSE))/100</f>
        <v>0.47726237720382497</v>
      </c>
      <c r="E95" s="156">
        <f>(VLOOKUP($A95,'Occupancy Raw Data'!$B$8:$BE$45,'Occupancy Raw Data'!AJ$3,FALSE))/100</f>
        <v>0.49787983560571397</v>
      </c>
      <c r="F95" s="156">
        <f>(VLOOKUP($A95,'Occupancy Raw Data'!$B$8:$BE$45,'Occupancy Raw Data'!AK$3,FALSE))/100</f>
        <v>0.54381075826312297</v>
      </c>
      <c r="G95" s="157">
        <f>(VLOOKUP($A95,'Occupancy Raw Data'!$B$8:$BE$45,'Occupancy Raw Data'!AL$3,FALSE))/100</f>
        <v>0.480096784264751</v>
      </c>
      <c r="H95" s="137">
        <f>(VLOOKUP($A95,'Occupancy Raw Data'!$B$8:$BE$45,'Occupancy Raw Data'!AN$3,FALSE))/100</f>
        <v>0.67190537913156101</v>
      </c>
      <c r="I95" s="137">
        <f>(VLOOKUP($A95,'Occupancy Raw Data'!$B$8:$BE$45,'Occupancy Raw Data'!AO$3,FALSE))/100</f>
        <v>0.70421257290991501</v>
      </c>
      <c r="J95" s="157">
        <f>(VLOOKUP($A95,'Occupancy Raw Data'!$B$8:$BE$45,'Occupancy Raw Data'!AP$3,FALSE))/100</f>
        <v>0.68805897602073796</v>
      </c>
      <c r="K95" s="158">
        <f>(VLOOKUP($A95,'Occupancy Raw Data'!$B$8:$BE$45,'Occupancy Raw Data'!AR$3,FALSE))/100</f>
        <v>0.53966787955296391</v>
      </c>
      <c r="M95" s="159">
        <f>VLOOKUP($A95,'ADR Raw Data'!$B$6:$BE$43,'ADR Raw Data'!AG$1,FALSE)</f>
        <v>120.528623562078</v>
      </c>
      <c r="N95" s="160">
        <f>VLOOKUP($A95,'ADR Raw Data'!$B$6:$BE$43,'ADR Raw Data'!AH$1,FALSE)</f>
        <v>124.705936227482</v>
      </c>
      <c r="O95" s="160">
        <f>VLOOKUP($A95,'ADR Raw Data'!$B$6:$BE$43,'ADR Raw Data'!AI$1,FALSE)</f>
        <v>125.270603871319</v>
      </c>
      <c r="P95" s="160">
        <f>VLOOKUP($A95,'ADR Raw Data'!$B$6:$BE$43,'ADR Raw Data'!AJ$1,FALSE)</f>
        <v>127.89277908805001</v>
      </c>
      <c r="Q95" s="160">
        <f>VLOOKUP($A95,'ADR Raw Data'!$B$6:$BE$43,'ADR Raw Data'!AK$1,FALSE)</f>
        <v>137.06158979859299</v>
      </c>
      <c r="R95" s="161">
        <f>VLOOKUP($A95,'ADR Raw Data'!$B$6:$BE$43,'ADR Raw Data'!AL$1,FALSE)</f>
        <v>127.57303541429501</v>
      </c>
      <c r="S95" s="160">
        <f>VLOOKUP($A95,'ADR Raw Data'!$B$6:$BE$43,'ADR Raw Data'!AN$1,FALSE)</f>
        <v>166.94644321196</v>
      </c>
      <c r="T95" s="160">
        <f>VLOOKUP($A95,'ADR Raw Data'!$B$6:$BE$43,'ADR Raw Data'!AO$1,FALSE)</f>
        <v>172.670595435302</v>
      </c>
      <c r="U95" s="161">
        <f>VLOOKUP($A95,'ADR Raw Data'!$B$6:$BE$43,'ADR Raw Data'!AP$1,FALSE)</f>
        <v>169.87571243553799</v>
      </c>
      <c r="V95" s="162">
        <f>VLOOKUP($A95,'ADR Raw Data'!$B$6:$BE$43,'ADR Raw Data'!AR$1,FALSE)</f>
        <v>143.02266763559999</v>
      </c>
      <c r="X95" s="159">
        <f>VLOOKUP($A95,'RevPAR Raw Data'!$B$6:$BE$43,'RevPAR Raw Data'!AG$1,FALSE)</f>
        <v>49.419793767484201</v>
      </c>
      <c r="Y95" s="160">
        <f>VLOOKUP($A95,'RevPAR Raw Data'!$B$6:$BE$43,'RevPAR Raw Data'!AH$1,FALSE)</f>
        <v>58.775106043848801</v>
      </c>
      <c r="Z95" s="160">
        <f>VLOOKUP($A95,'RevPAR Raw Data'!$B$6:$BE$43,'RevPAR Raw Data'!AI$1,FALSE)</f>
        <v>59.786946197384601</v>
      </c>
      <c r="AA95" s="160">
        <f>VLOOKUP($A95,'RevPAR Raw Data'!$B$6:$BE$43,'RevPAR Raw Data'!AJ$1,FALSE)</f>
        <v>63.675235827516403</v>
      </c>
      <c r="AB95" s="160">
        <f>VLOOKUP($A95,'RevPAR Raw Data'!$B$6:$BE$43,'RevPAR Raw Data'!AK$1,FALSE)</f>
        <v>74.535567077122394</v>
      </c>
      <c r="AC95" s="161">
        <f>VLOOKUP($A95,'RevPAR Raw Data'!$B$6:$BE$43,'RevPAR Raw Data'!AL$1,FALSE)</f>
        <v>61.247404061296699</v>
      </c>
      <c r="AD95" s="160">
        <f>VLOOKUP($A95,'RevPAR Raw Data'!$B$6:$BE$43,'RevPAR Raw Data'!AN$1,FALSE)</f>
        <v>112.172213220998</v>
      </c>
      <c r="AE95" s="160">
        <f>VLOOKUP($A95,'RevPAR Raw Data'!$B$6:$BE$43,'RevPAR Raw Data'!AO$1,FALSE)</f>
        <v>121.596804277381</v>
      </c>
      <c r="AF95" s="161">
        <f>VLOOKUP($A95,'RevPAR Raw Data'!$B$6:$BE$43,'RevPAR Raw Data'!AP$1,FALSE)</f>
        <v>116.884508749189</v>
      </c>
      <c r="AG95" s="162">
        <f>VLOOKUP($A95,'RevPAR Raw Data'!$B$6:$BE$43,'RevPAR Raw Data'!AR$1,FALSE)</f>
        <v>77.184739770912998</v>
      </c>
    </row>
    <row r="96" spans="1:33" x14ac:dyDescent="0.2">
      <c r="A96" s="139" t="s">
        <v>14</v>
      </c>
      <c r="B96" s="127">
        <f>(VLOOKUP($A95,'Occupancy Raw Data'!$B$8:$BE$51,'Occupancy Raw Data'!AT$3,FALSE))/100</f>
        <v>-1.2656576927487199E-2</v>
      </c>
      <c r="C96" s="128">
        <f>(VLOOKUP($A95,'Occupancy Raw Data'!$B$8:$BE$51,'Occupancy Raw Data'!AU$3,FALSE))/100</f>
        <v>6.5090708508561509E-2</v>
      </c>
      <c r="D96" s="128">
        <f>(VLOOKUP($A95,'Occupancy Raw Data'!$B$8:$BE$51,'Occupancy Raw Data'!AV$3,FALSE))/100</f>
        <v>6.1045995005740102E-2</v>
      </c>
      <c r="E96" s="128">
        <f>(VLOOKUP($A95,'Occupancy Raw Data'!$B$8:$BE$51,'Occupancy Raw Data'!AW$3,FALSE))/100</f>
        <v>5.94810790411976E-2</v>
      </c>
      <c r="F96" s="128">
        <f>(VLOOKUP($A95,'Occupancy Raw Data'!$B$8:$BE$51,'Occupancy Raw Data'!AX$3,FALSE))/100</f>
        <v>4.1803960163055501E-2</v>
      </c>
      <c r="G96" s="128">
        <f>(VLOOKUP($A95,'Occupancy Raw Data'!$B$8:$BE$51,'Occupancy Raw Data'!AY$3,FALSE))/100</f>
        <v>4.3911440178362501E-2</v>
      </c>
      <c r="H96" s="129">
        <f>(VLOOKUP($A95,'Occupancy Raw Data'!$B$8:$BE$51,'Occupancy Raw Data'!BA$3,FALSE))/100</f>
        <v>-4.2641347153089697E-2</v>
      </c>
      <c r="I96" s="129">
        <f>(VLOOKUP($A95,'Occupancy Raw Data'!$B$8:$BE$51,'Occupancy Raw Data'!BB$3,FALSE))/100</f>
        <v>-3.1426426566135902E-2</v>
      </c>
      <c r="J96" s="128">
        <f>(VLOOKUP($A95,'Occupancy Raw Data'!$B$8:$BE$51,'Occupancy Raw Data'!BC$3,FALSE))/100</f>
        <v>-3.6934879556929499E-2</v>
      </c>
      <c r="K96" s="130">
        <f>(VLOOKUP($A95,'Occupancy Raw Data'!$B$8:$BE$51,'Occupancy Raw Data'!BE$3,FALSE))/100</f>
        <v>1.3215313269880799E-2</v>
      </c>
      <c r="M96" s="127">
        <f>(VLOOKUP($A95,'ADR Raw Data'!$B$6:$BE$49,'ADR Raw Data'!AT$1,FALSE))/100</f>
        <v>4.1371838376723202E-2</v>
      </c>
      <c r="N96" s="128">
        <f>(VLOOKUP($A95,'ADR Raw Data'!$B$6:$BE$49,'ADR Raw Data'!AU$1,FALSE))/100</f>
        <v>0.11710183310085799</v>
      </c>
      <c r="O96" s="128">
        <f>(VLOOKUP($A95,'ADR Raw Data'!$B$6:$BE$49,'ADR Raw Data'!AV$1,FALSE))/100</f>
        <v>9.1880659793589101E-2</v>
      </c>
      <c r="P96" s="128">
        <f>(VLOOKUP($A95,'ADR Raw Data'!$B$6:$BE$49,'ADR Raw Data'!AW$1,FALSE))/100</f>
        <v>9.5226399585908492E-2</v>
      </c>
      <c r="Q96" s="128">
        <f>(VLOOKUP($A95,'ADR Raw Data'!$B$6:$BE$49,'ADR Raw Data'!AX$1,FALSE))/100</f>
        <v>3.8263155985905802E-2</v>
      </c>
      <c r="R96" s="128">
        <f>(VLOOKUP($A95,'ADR Raw Data'!$B$6:$BE$49,'ADR Raw Data'!AY$1,FALSE))/100</f>
        <v>7.5145187598017096E-2</v>
      </c>
      <c r="S96" s="129">
        <f>(VLOOKUP($A95,'ADR Raw Data'!$B$6:$BE$49,'ADR Raw Data'!BA$1,FALSE))/100</f>
        <v>-2.3618894448329302E-2</v>
      </c>
      <c r="T96" s="129">
        <f>(VLOOKUP($A95,'ADR Raw Data'!$B$6:$BE$49,'ADR Raw Data'!BB$1,FALSE))/100</f>
        <v>-5.4700386730216301E-2</v>
      </c>
      <c r="U96" s="128">
        <f>(VLOOKUP($A95,'ADR Raw Data'!$B$6:$BE$49,'ADR Raw Data'!BC$1,FALSE))/100</f>
        <v>-3.9852568385324E-2</v>
      </c>
      <c r="V96" s="130">
        <f>(VLOOKUP($A95,'ADR Raw Data'!$B$6:$BE$49,'ADR Raw Data'!BE$1,FALSE))/100</f>
        <v>1.4429087277594399E-2</v>
      </c>
      <c r="X96" s="127">
        <f>(VLOOKUP($A95,'RevPAR Raw Data'!$B$6:$BE$49,'RevPAR Raw Data'!AT$1,FALSE))/100</f>
        <v>2.8191635594189298E-2</v>
      </c>
      <c r="Y96" s="128">
        <f>(VLOOKUP($A95,'RevPAR Raw Data'!$B$6:$BE$49,'RevPAR Raw Data'!AU$1,FALSE))/100</f>
        <v>0.18981478289360598</v>
      </c>
      <c r="Z96" s="128">
        <f>(VLOOKUP($A95,'RevPAR Raw Data'!$B$6:$BE$49,'RevPAR Raw Data'!AV$1,FALSE))/100</f>
        <v>0.15853560109821199</v>
      </c>
      <c r="AA96" s="128">
        <f>(VLOOKUP($A95,'RevPAR Raw Data'!$B$6:$BE$49,'RevPAR Raw Data'!AW$1,FALSE))/100</f>
        <v>0.16037164762768399</v>
      </c>
      <c r="AB96" s="128">
        <f>(VLOOKUP($A95,'RevPAR Raw Data'!$B$6:$BE$49,'RevPAR Raw Data'!AX$1,FALSE))/100</f>
        <v>8.1666667597508999E-2</v>
      </c>
      <c r="AC96" s="128">
        <f>(VLOOKUP($A95,'RevPAR Raw Data'!$B$6:$BE$49,'RevPAR Raw Data'!AY$1,FALSE))/100</f>
        <v>0.122356361186281</v>
      </c>
      <c r="AD96" s="129">
        <f>(VLOOKUP($A95,'RevPAR Raw Data'!$B$6:$BE$49,'RevPAR Raw Data'!BA$1,FALSE))/100</f>
        <v>-6.5253100123875599E-2</v>
      </c>
      <c r="AE96" s="129">
        <f>(VLOOKUP($A95,'RevPAR Raw Data'!$B$6:$BE$49,'RevPAR Raw Data'!BB$1,FALSE))/100</f>
        <v>-8.4407775609635805E-2</v>
      </c>
      <c r="AF96" s="128">
        <f>(VLOOKUP($A95,'RevPAR Raw Data'!$B$6:$BE$49,'RevPAR Raw Data'!BC$1,FALSE))/100</f>
        <v>-7.5315498128907296E-2</v>
      </c>
      <c r="AG96" s="130">
        <f>(VLOOKUP($A95,'RevPAR Raw Data'!$B$6:$BE$49,'RevPAR Raw Data'!BE$1,FALSE))/100</f>
        <v>2.7835085456047102E-2</v>
      </c>
    </row>
    <row r="97" spans="1:33" x14ac:dyDescent="0.2">
      <c r="A97" s="167"/>
      <c r="B97" s="168"/>
      <c r="C97" s="169"/>
      <c r="D97" s="169"/>
      <c r="E97" s="169"/>
      <c r="F97" s="169"/>
      <c r="G97" s="170"/>
      <c r="H97" s="169"/>
      <c r="I97" s="169"/>
      <c r="J97" s="170"/>
      <c r="K97" s="171"/>
      <c r="M97" s="168"/>
      <c r="N97" s="169"/>
      <c r="O97" s="169"/>
      <c r="P97" s="169"/>
      <c r="Q97" s="169"/>
      <c r="R97" s="170"/>
      <c r="S97" s="169"/>
      <c r="T97" s="169"/>
      <c r="U97" s="170"/>
      <c r="V97" s="171"/>
      <c r="X97" s="168"/>
      <c r="Y97" s="169"/>
      <c r="Z97" s="169"/>
      <c r="AA97" s="169"/>
      <c r="AB97" s="169"/>
      <c r="AC97" s="170"/>
      <c r="AD97" s="169"/>
      <c r="AE97" s="169"/>
      <c r="AF97" s="170"/>
      <c r="AG97" s="171"/>
    </row>
    <row r="98" spans="1:33" x14ac:dyDescent="0.2">
      <c r="A98" s="172" t="s">
        <v>47</v>
      </c>
      <c r="B98" s="155">
        <f>(VLOOKUP($A98,'Occupancy Raw Data'!$B$8:$BE$45,'Occupancy Raw Data'!AG$3,FALSE))/100</f>
        <v>0.458750035016948</v>
      </c>
      <c r="C98" s="156">
        <f>(VLOOKUP($A98,'Occupancy Raw Data'!$B$8:$BE$45,'Occupancy Raw Data'!AH$3,FALSE))/100</f>
        <v>0.57216012550074202</v>
      </c>
      <c r="D98" s="156">
        <f>(VLOOKUP($A98,'Occupancy Raw Data'!$B$8:$BE$45,'Occupancy Raw Data'!AI$3,FALSE))/100</f>
        <v>0.61930694456116697</v>
      </c>
      <c r="E98" s="156">
        <f>(VLOOKUP($A98,'Occupancy Raw Data'!$B$8:$BE$45,'Occupancy Raw Data'!AJ$3,FALSE))/100</f>
        <v>0.672336610919685</v>
      </c>
      <c r="F98" s="156">
        <f>(VLOOKUP($A98,'Occupancy Raw Data'!$B$8:$BE$45,'Occupancy Raw Data'!AK$3,FALSE))/100</f>
        <v>0.66893342877594808</v>
      </c>
      <c r="G98" s="157">
        <f>(VLOOKUP($A98,'Occupancy Raw Data'!$B$8:$BE$45,'Occupancy Raw Data'!AL$3,FALSE))/100</f>
        <v>0.598323618099458</v>
      </c>
      <c r="H98" s="137">
        <f>(VLOOKUP($A98,'Occupancy Raw Data'!$B$8:$BE$45,'Occupancy Raw Data'!AN$3,FALSE))/100</f>
        <v>0.73957028453829599</v>
      </c>
      <c r="I98" s="137">
        <f>(VLOOKUP($A98,'Occupancy Raw Data'!$B$8:$BE$45,'Occupancy Raw Data'!AO$3,FALSE))/100</f>
        <v>0.71273264137437298</v>
      </c>
      <c r="J98" s="157">
        <f>(VLOOKUP($A98,'Occupancy Raw Data'!$B$8:$BE$45,'Occupancy Raw Data'!AP$3,FALSE))/100</f>
        <v>0.72615146295633493</v>
      </c>
      <c r="K98" s="158">
        <f>(VLOOKUP($A98,'Occupancy Raw Data'!$B$8:$BE$45,'Occupancy Raw Data'!AR$3,FALSE))/100</f>
        <v>0.63488453184131599</v>
      </c>
      <c r="M98" s="159">
        <f>VLOOKUP($A98,'ADR Raw Data'!$B$6:$BE$43,'ADR Raw Data'!AG$1,FALSE)</f>
        <v>112.52618661455701</v>
      </c>
      <c r="N98" s="160">
        <f>VLOOKUP($A98,'ADR Raw Data'!$B$6:$BE$43,'ADR Raw Data'!AH$1,FALSE)</f>
        <v>112.173421593779</v>
      </c>
      <c r="O98" s="160">
        <f>VLOOKUP($A98,'ADR Raw Data'!$B$6:$BE$43,'ADR Raw Data'!AI$1,FALSE)</f>
        <v>116.910733600513</v>
      </c>
      <c r="P98" s="160">
        <f>VLOOKUP($A98,'ADR Raw Data'!$B$6:$BE$43,'ADR Raw Data'!AJ$1,FALSE)</f>
        <v>130.14710429826101</v>
      </c>
      <c r="Q98" s="160">
        <f>VLOOKUP($A98,'ADR Raw Data'!$B$6:$BE$43,'ADR Raw Data'!AK$1,FALSE)</f>
        <v>146.34844067683201</v>
      </c>
      <c r="R98" s="161">
        <f>VLOOKUP($A98,'ADR Raw Data'!$B$6:$BE$43,'ADR Raw Data'!AL$1,FALSE)</f>
        <v>124.898687033961</v>
      </c>
      <c r="S98" s="160">
        <f>VLOOKUP($A98,'ADR Raw Data'!$B$6:$BE$43,'ADR Raw Data'!AN$1,FALSE)</f>
        <v>180.15073740803101</v>
      </c>
      <c r="T98" s="160">
        <f>VLOOKUP($A98,'ADR Raw Data'!$B$6:$BE$43,'ADR Raw Data'!AO$1,FALSE)</f>
        <v>171.63888715397599</v>
      </c>
      <c r="U98" s="161">
        <f>VLOOKUP($A98,'ADR Raw Data'!$B$6:$BE$43,'ADR Raw Data'!AP$1,FALSE)</f>
        <v>175.97345909624701</v>
      </c>
      <c r="V98" s="162">
        <f>VLOOKUP($A98,'ADR Raw Data'!$B$6:$BE$43,'ADR Raw Data'!AR$1,FALSE)</f>
        <v>141.60691845583301</v>
      </c>
      <c r="X98" s="159">
        <f>VLOOKUP($A98,'RevPAR Raw Data'!$B$6:$BE$43,'RevPAR Raw Data'!AG$1,FALSE)</f>
        <v>51.621392049751996</v>
      </c>
      <c r="Y98" s="160">
        <f>VLOOKUP($A98,'RevPAR Raw Data'!$B$6:$BE$43,'RevPAR Raw Data'!AH$1,FALSE)</f>
        <v>64.181158976944801</v>
      </c>
      <c r="Z98" s="160">
        <f>VLOOKUP($A98,'RevPAR Raw Data'!$B$6:$BE$43,'RevPAR Raw Data'!AI$1,FALSE)</f>
        <v>72.403629212538803</v>
      </c>
      <c r="AA98" s="160">
        <f>VLOOKUP($A98,'RevPAR Raw Data'!$B$6:$BE$43,'RevPAR Raw Data'!AJ$1,FALSE)</f>
        <v>87.502663024903995</v>
      </c>
      <c r="AB98" s="160">
        <f>VLOOKUP($A98,'RevPAR Raw Data'!$B$6:$BE$43,'RevPAR Raw Data'!AK$1,FALSE)</f>
        <v>97.897364217966995</v>
      </c>
      <c r="AC98" s="161">
        <f>VLOOKUP($A98,'RevPAR Raw Data'!$B$6:$BE$43,'RevPAR Raw Data'!AL$1,FALSE)</f>
        <v>74.729834322031905</v>
      </c>
      <c r="AD98" s="160">
        <f>VLOOKUP($A98,'RevPAR Raw Data'!$B$6:$BE$43,'RevPAR Raw Data'!AN$1,FALSE)</f>
        <v>133.234132124642</v>
      </c>
      <c r="AE98" s="160">
        <f>VLOOKUP($A98,'RevPAR Raw Data'!$B$6:$BE$43,'RevPAR Raw Data'!AO$1,FALSE)</f>
        <v>122.33263740381101</v>
      </c>
      <c r="AF98" s="161">
        <f>VLOOKUP($A98,'RevPAR Raw Data'!$B$6:$BE$43,'RevPAR Raw Data'!AP$1,FALSE)</f>
        <v>127.783384764226</v>
      </c>
      <c r="AG98" s="162">
        <f>VLOOKUP($A98,'RevPAR Raw Data'!$B$6:$BE$43,'RevPAR Raw Data'!AR$1,FALSE)</f>
        <v>89.904042129323003</v>
      </c>
    </row>
    <row r="99" spans="1:33" x14ac:dyDescent="0.2">
      <c r="A99" s="139" t="s">
        <v>14</v>
      </c>
      <c r="B99" s="127">
        <f>(VLOOKUP($A98,'Occupancy Raw Data'!$B$8:$BE$51,'Occupancy Raw Data'!AT$3,FALSE))/100</f>
        <v>4.4056502251503503E-2</v>
      </c>
      <c r="C99" s="128">
        <f>(VLOOKUP($A98,'Occupancy Raw Data'!$B$8:$BE$51,'Occupancy Raw Data'!AU$3,FALSE))/100</f>
        <v>1.3222619930721401E-2</v>
      </c>
      <c r="D99" s="128">
        <f>(VLOOKUP($A98,'Occupancy Raw Data'!$B$8:$BE$51,'Occupancy Raw Data'!AV$3,FALSE))/100</f>
        <v>1.16887111509071E-2</v>
      </c>
      <c r="E99" s="128">
        <f>(VLOOKUP($A98,'Occupancy Raw Data'!$B$8:$BE$51,'Occupancy Raw Data'!AW$3,FALSE))/100</f>
        <v>3.02472904429371E-2</v>
      </c>
      <c r="F99" s="128">
        <f>(VLOOKUP($A98,'Occupancy Raw Data'!$B$8:$BE$51,'Occupancy Raw Data'!AX$3,FALSE))/100</f>
        <v>2.0974397040543602E-2</v>
      </c>
      <c r="G99" s="128">
        <f>(VLOOKUP($A98,'Occupancy Raw Data'!$B$8:$BE$51,'Occupancy Raw Data'!AY$3,FALSE))/100</f>
        <v>2.3094731504168901E-2</v>
      </c>
      <c r="H99" s="129">
        <f>(VLOOKUP($A98,'Occupancy Raw Data'!$B$8:$BE$51,'Occupancy Raw Data'!BA$3,FALSE))/100</f>
        <v>4.2162602132471194E-2</v>
      </c>
      <c r="I99" s="129">
        <f>(VLOOKUP($A98,'Occupancy Raw Data'!$B$8:$BE$51,'Occupancy Raw Data'!BB$3,FALSE))/100</f>
        <v>2.2752082344609098E-2</v>
      </c>
      <c r="J99" s="128">
        <f>(VLOOKUP($A98,'Occupancy Raw Data'!$B$8:$BE$51,'Occupancy Raw Data'!BC$3,FALSE))/100</f>
        <v>3.2545473681309903E-2</v>
      </c>
      <c r="K99" s="130">
        <f>(VLOOKUP($A98,'Occupancy Raw Data'!$B$8:$BE$51,'Occupancy Raw Data'!BE$3,FALSE))/100</f>
        <v>2.62158921464587E-2</v>
      </c>
      <c r="M99" s="127">
        <f>(VLOOKUP($A98,'ADR Raw Data'!$B$6:$BE$49,'ADR Raw Data'!AT$1,FALSE))/100</f>
        <v>2.2360286710491797E-2</v>
      </c>
      <c r="N99" s="128">
        <f>(VLOOKUP($A98,'ADR Raw Data'!$B$6:$BE$49,'ADR Raw Data'!AU$1,FALSE))/100</f>
        <v>2.38564676119143E-2</v>
      </c>
      <c r="O99" s="128">
        <f>(VLOOKUP($A98,'ADR Raw Data'!$B$6:$BE$49,'ADR Raw Data'!AV$1,FALSE))/100</f>
        <v>2.7486811180260098E-2</v>
      </c>
      <c r="P99" s="128">
        <f>(VLOOKUP($A98,'ADR Raw Data'!$B$6:$BE$49,'ADR Raw Data'!AW$1,FALSE))/100</f>
        <v>6.4383561878667797E-2</v>
      </c>
      <c r="Q99" s="128">
        <f>(VLOOKUP($A98,'ADR Raw Data'!$B$6:$BE$49,'ADR Raw Data'!AX$1,FALSE))/100</f>
        <v>4.7199773010111107E-2</v>
      </c>
      <c r="R99" s="128">
        <f>(VLOOKUP($A98,'ADR Raw Data'!$B$6:$BE$49,'ADR Raw Data'!AY$1,FALSE))/100</f>
        <v>3.9738610747268005E-2</v>
      </c>
      <c r="S99" s="129">
        <f>(VLOOKUP($A98,'ADR Raw Data'!$B$6:$BE$49,'ADR Raw Data'!BA$1,FALSE))/100</f>
        <v>4.7672591955202598E-2</v>
      </c>
      <c r="T99" s="129">
        <f>(VLOOKUP($A98,'ADR Raw Data'!$B$6:$BE$49,'ADR Raw Data'!BB$1,FALSE))/100</f>
        <v>3.5454375722958099E-2</v>
      </c>
      <c r="U99" s="128">
        <f>(VLOOKUP($A98,'ADR Raw Data'!$B$6:$BE$49,'ADR Raw Data'!BC$1,FALSE))/100</f>
        <v>4.1967775055785202E-2</v>
      </c>
      <c r="V99" s="130">
        <f>(VLOOKUP($A98,'ADR Raw Data'!$B$6:$BE$49,'ADR Raw Data'!BE$1,FALSE))/100</f>
        <v>4.1497038688390699E-2</v>
      </c>
      <c r="X99" s="127">
        <f>(VLOOKUP($A98,'RevPAR Raw Data'!$B$6:$BE$49,'RevPAR Raw Data'!AT$1,FALSE))/100</f>
        <v>6.7401904983800401E-2</v>
      </c>
      <c r="Y99" s="128">
        <f>(VLOOKUP($A98,'RevPAR Raw Data'!$B$6:$BE$49,'RevPAR Raw Data'!AU$1,FALSE))/100</f>
        <v>3.7394532546757703E-2</v>
      </c>
      <c r="Z99" s="128">
        <f>(VLOOKUP($A98,'RevPAR Raw Data'!$B$6:$BE$49,'RevPAR Raw Data'!AV$1,FALSE))/100</f>
        <v>3.9496807727512899E-2</v>
      </c>
      <c r="AA99" s="128">
        <f>(VLOOKUP($A98,'RevPAR Raw Data'!$B$6:$BE$49,'RevPAR Raw Data'!AW$1,FALSE))/100</f>
        <v>9.6578280617499901E-2</v>
      </c>
      <c r="AB99" s="128">
        <f>(VLOOKUP($A98,'RevPAR Raw Data'!$B$6:$BE$49,'RevPAR Raw Data'!AX$1,FALSE))/100</f>
        <v>6.9164156829992302E-2</v>
      </c>
      <c r="AC99" s="128">
        <f>(VLOOKUP($A98,'RevPAR Raw Data'!$B$6:$BE$49,'RevPAR Raw Data'!AY$1,FALSE))/100</f>
        <v>6.3751094796993799E-2</v>
      </c>
      <c r="AD99" s="129">
        <f>(VLOOKUP($A98,'RevPAR Raw Data'!$B$6:$BE$49,'RevPAR Raw Data'!BA$1,FALSE))/100</f>
        <v>9.1845194614904702E-2</v>
      </c>
      <c r="AE99" s="129">
        <f>(VLOOKUP($A98,'RevPAR Raw Data'!$B$6:$BE$49,'RevPAR Raw Data'!BB$1,FALSE))/100</f>
        <v>5.9013118943492697E-2</v>
      </c>
      <c r="AF99" s="128">
        <f>(VLOOKUP($A98,'RevPAR Raw Data'!$B$6:$BE$49,'RevPAR Raw Data'!BC$1,FALSE))/100</f>
        <v>7.5879109855636409E-2</v>
      </c>
      <c r="AG99" s="130">
        <f>(VLOOKUP($A98,'RevPAR Raw Data'!$B$6:$BE$49,'RevPAR Raw Data'!BE$1,FALSE))/100</f>
        <v>6.8800812725501703E-2</v>
      </c>
    </row>
    <row r="100" spans="1:33" x14ac:dyDescent="0.2">
      <c r="A100" s="172"/>
      <c r="B100" s="155"/>
      <c r="C100" s="156"/>
      <c r="D100" s="156"/>
      <c r="E100" s="156"/>
      <c r="F100" s="156"/>
      <c r="G100" s="157"/>
      <c r="H100" s="137"/>
      <c r="I100" s="137"/>
      <c r="J100" s="157"/>
      <c r="K100" s="158"/>
      <c r="M100" s="159"/>
      <c r="N100" s="160"/>
      <c r="O100" s="160"/>
      <c r="P100" s="160"/>
      <c r="Q100" s="160"/>
      <c r="R100" s="161"/>
      <c r="S100" s="160"/>
      <c r="T100" s="160"/>
      <c r="U100" s="161"/>
      <c r="V100" s="162"/>
      <c r="X100" s="159"/>
      <c r="Y100" s="160"/>
      <c r="Z100" s="160"/>
      <c r="AA100" s="160"/>
      <c r="AB100" s="160"/>
      <c r="AC100" s="161"/>
      <c r="AD100" s="160"/>
      <c r="AE100" s="160"/>
      <c r="AF100" s="161"/>
      <c r="AG100" s="162"/>
    </row>
    <row r="101" spans="1:33" x14ac:dyDescent="0.2">
      <c r="A101" s="154" t="s">
        <v>49</v>
      </c>
      <c r="B101" s="155">
        <f>(VLOOKUP($A101,'Occupancy Raw Data'!$B$8:$BE$45,'Occupancy Raw Data'!AG$3,FALSE))/100</f>
        <v>0.43781031190324599</v>
      </c>
      <c r="C101" s="156">
        <f>(VLOOKUP($A101,'Occupancy Raw Data'!$B$8:$BE$45,'Occupancy Raw Data'!AH$3,FALSE))/100</f>
        <v>0.54709102482495198</v>
      </c>
      <c r="D101" s="156">
        <f>(VLOOKUP($A101,'Occupancy Raw Data'!$B$8:$BE$45,'Occupancy Raw Data'!AI$3,FALSE))/100</f>
        <v>0.57723742838956005</v>
      </c>
      <c r="E101" s="156">
        <f>(VLOOKUP($A101,'Occupancy Raw Data'!$B$8:$BE$45,'Occupancy Raw Data'!AJ$3,FALSE))/100</f>
        <v>0.61295989815404195</v>
      </c>
      <c r="F101" s="156">
        <f>(VLOOKUP($A101,'Occupancy Raw Data'!$B$8:$BE$45,'Occupancy Raw Data'!AK$3,FALSE))/100</f>
        <v>0.59263029315960902</v>
      </c>
      <c r="G101" s="157">
        <f>(VLOOKUP($A101,'Occupancy Raw Data'!$B$8:$BE$45,'Occupancy Raw Data'!AL$3,FALSE))/100</f>
        <v>0.55354997046782994</v>
      </c>
      <c r="H101" s="137">
        <f>(VLOOKUP($A101,'Occupancy Raw Data'!$B$8:$BE$45,'Occupancy Raw Data'!AN$3,FALSE))/100</f>
        <v>0.66355354234527597</v>
      </c>
      <c r="I101" s="137">
        <f>(VLOOKUP($A101,'Occupancy Raw Data'!$B$8:$BE$45,'Occupancy Raw Data'!AO$3,FALSE))/100</f>
        <v>0.65759873778501599</v>
      </c>
      <c r="J101" s="157">
        <f>(VLOOKUP($A101,'Occupancy Raw Data'!$B$8:$BE$45,'Occupancy Raw Data'!AP$3,FALSE))/100</f>
        <v>0.66057614006514598</v>
      </c>
      <c r="K101" s="158">
        <f>(VLOOKUP($A101,'Occupancy Raw Data'!$B$8:$BE$45,'Occupancy Raw Data'!AR$3,FALSE))/100</f>
        <v>0.58413821694037504</v>
      </c>
      <c r="M101" s="159">
        <f>VLOOKUP($A101,'ADR Raw Data'!$B$6:$BE$43,'ADR Raw Data'!AG$1,FALSE)</f>
        <v>104.674606571677</v>
      </c>
      <c r="N101" s="160">
        <f>VLOOKUP($A101,'ADR Raw Data'!$B$6:$BE$43,'ADR Raw Data'!AH$1,FALSE)</f>
        <v>106.46841159771</v>
      </c>
      <c r="O101" s="160">
        <f>VLOOKUP($A101,'ADR Raw Data'!$B$6:$BE$43,'ADR Raw Data'!AI$1,FALSE)</f>
        <v>107.539849587578</v>
      </c>
      <c r="P101" s="160">
        <f>VLOOKUP($A101,'ADR Raw Data'!$B$6:$BE$43,'ADR Raw Data'!AJ$1,FALSE)</f>
        <v>113.847078175625</v>
      </c>
      <c r="Q101" s="160">
        <f>VLOOKUP($A101,'ADR Raw Data'!$B$6:$BE$43,'ADR Raw Data'!AK$1,FALSE)</f>
        <v>123.461623582961</v>
      </c>
      <c r="R101" s="161">
        <f>VLOOKUP($A101,'ADR Raw Data'!$B$6:$BE$43,'ADR Raw Data'!AL$1,FALSE)</f>
        <v>111.68220944671801</v>
      </c>
      <c r="S101" s="160">
        <f>VLOOKUP($A101,'ADR Raw Data'!$B$6:$BE$43,'ADR Raw Data'!AN$1,FALSE)</f>
        <v>151.58782857142799</v>
      </c>
      <c r="T101" s="160">
        <f>VLOOKUP($A101,'ADR Raw Data'!$B$6:$BE$43,'ADR Raw Data'!AO$1,FALSE)</f>
        <v>150.85755891799801</v>
      </c>
      <c r="U101" s="161">
        <f>VLOOKUP($A101,'ADR Raw Data'!$B$6:$BE$43,'ADR Raw Data'!AP$1,FALSE)</f>
        <v>151.224339509977</v>
      </c>
      <c r="V101" s="162">
        <f>VLOOKUP($A101,'ADR Raw Data'!$B$6:$BE$43,'ADR Raw Data'!AR$1,FALSE)</f>
        <v>124.462240850147</v>
      </c>
      <c r="X101" s="159">
        <f>VLOOKUP($A101,'RevPAR Raw Data'!$B$6:$BE$43,'RevPAR Raw Data'!AG$1,FALSE)</f>
        <v>45.827622151495802</v>
      </c>
      <c r="Y101" s="160">
        <f>VLOOKUP($A101,'RevPAR Raw Data'!$B$6:$BE$43,'RevPAR Raw Data'!AH$1,FALSE)</f>
        <v>58.247912412476097</v>
      </c>
      <c r="Z101" s="160">
        <f>VLOOKUP($A101,'RevPAR Raw Data'!$B$6:$BE$43,'RevPAR Raw Data'!AI$1,FALSE)</f>
        <v>62.076026225334097</v>
      </c>
      <c r="AA101" s="160">
        <f>VLOOKUP($A101,'RevPAR Raw Data'!$B$6:$BE$43,'RevPAR Raw Data'!AJ$1,FALSE)</f>
        <v>69.783693443666394</v>
      </c>
      <c r="AB101" s="160">
        <f>VLOOKUP($A101,'RevPAR Raw Data'!$B$6:$BE$43,'RevPAR Raw Data'!AK$1,FALSE)</f>
        <v>73.167098177931507</v>
      </c>
      <c r="AC101" s="161">
        <f>VLOOKUP($A101,'RevPAR Raw Data'!$B$6:$BE$43,'RevPAR Raw Data'!AL$1,FALSE)</f>
        <v>61.821683741012997</v>
      </c>
      <c r="AD101" s="160">
        <f>VLOOKUP($A101,'RevPAR Raw Data'!$B$6:$BE$43,'RevPAR Raw Data'!AN$1,FALSE)</f>
        <v>100.586640625</v>
      </c>
      <c r="AE101" s="160">
        <f>VLOOKUP($A101,'RevPAR Raw Data'!$B$6:$BE$43,'RevPAR Raw Data'!AO$1,FALSE)</f>
        <v>99.203740329804504</v>
      </c>
      <c r="AF101" s="161">
        <f>VLOOKUP($A101,'RevPAR Raw Data'!$B$6:$BE$43,'RevPAR Raw Data'!AP$1,FALSE)</f>
        <v>99.895190477402195</v>
      </c>
      <c r="AG101" s="162">
        <f>VLOOKUP($A101,'RevPAR Raw Data'!$B$6:$BE$43,'RevPAR Raw Data'!AR$1,FALSE)</f>
        <v>72.703151446608501</v>
      </c>
    </row>
    <row r="102" spans="1:33" x14ac:dyDescent="0.2">
      <c r="A102" s="139" t="s">
        <v>14</v>
      </c>
      <c r="B102" s="127">
        <f>(VLOOKUP($A101,'Occupancy Raw Data'!$B$8:$BE$51,'Occupancy Raw Data'!AT$3,FALSE))/100</f>
        <v>9.9598949257925506E-2</v>
      </c>
      <c r="C102" s="128">
        <f>(VLOOKUP($A101,'Occupancy Raw Data'!$B$8:$BE$51,'Occupancy Raw Data'!AU$3,FALSE))/100</f>
        <v>5.5364240630472204E-2</v>
      </c>
      <c r="D102" s="128">
        <f>(VLOOKUP($A101,'Occupancy Raw Data'!$B$8:$BE$51,'Occupancy Raw Data'!AV$3,FALSE))/100</f>
        <v>3.8358541123030297E-2</v>
      </c>
      <c r="E102" s="128">
        <f>(VLOOKUP($A101,'Occupancy Raw Data'!$B$8:$BE$51,'Occupancy Raw Data'!AW$3,FALSE))/100</f>
        <v>6.3833566256177102E-2</v>
      </c>
      <c r="F102" s="128">
        <f>(VLOOKUP($A101,'Occupancy Raw Data'!$B$8:$BE$51,'Occupancy Raw Data'!AX$3,FALSE))/100</f>
        <v>5.0012229911724902E-2</v>
      </c>
      <c r="G102" s="128">
        <f>(VLOOKUP($A101,'Occupancy Raw Data'!$B$8:$BE$51,'Occupancy Raw Data'!AY$3,FALSE))/100</f>
        <v>5.9185230620066399E-2</v>
      </c>
      <c r="H102" s="129">
        <f>(VLOOKUP($A101,'Occupancy Raw Data'!$B$8:$BE$51,'Occupancy Raw Data'!BA$3,FALSE))/100</f>
        <v>6.1165169815072001E-2</v>
      </c>
      <c r="I102" s="129">
        <f>(VLOOKUP($A101,'Occupancy Raw Data'!$B$8:$BE$51,'Occupancy Raw Data'!BB$3,FALSE))/100</f>
        <v>5.91715011256502E-2</v>
      </c>
      <c r="J102" s="128">
        <f>(VLOOKUP($A101,'Occupancy Raw Data'!$B$8:$BE$51,'Occupancy Raw Data'!BC$3,FALSE))/100</f>
        <v>6.0171891214026101E-2</v>
      </c>
      <c r="K102" s="130">
        <f>(VLOOKUP($A101,'Occupancy Raw Data'!$B$8:$BE$51,'Occupancy Raw Data'!BE$3,FALSE))/100</f>
        <v>5.9508083211271504E-2</v>
      </c>
      <c r="M102" s="127">
        <f>(VLOOKUP($A101,'ADR Raw Data'!$B$6:$BE$49,'ADR Raw Data'!AT$1,FALSE))/100</f>
        <v>5.4226614673648497E-2</v>
      </c>
      <c r="N102" s="128">
        <f>(VLOOKUP($A101,'ADR Raw Data'!$B$6:$BE$49,'ADR Raw Data'!AU$1,FALSE))/100</f>
        <v>2.36678194291241E-2</v>
      </c>
      <c r="O102" s="128">
        <f>(VLOOKUP($A101,'ADR Raw Data'!$B$6:$BE$49,'ADR Raw Data'!AV$1,FALSE))/100</f>
        <v>1.1847608447142199E-2</v>
      </c>
      <c r="P102" s="128">
        <f>(VLOOKUP($A101,'ADR Raw Data'!$B$6:$BE$49,'ADR Raw Data'!AW$1,FALSE))/100</f>
        <v>4.1674117334932398E-2</v>
      </c>
      <c r="Q102" s="128">
        <f>(VLOOKUP($A101,'ADR Raw Data'!$B$6:$BE$49,'ADR Raw Data'!AX$1,FALSE))/100</f>
        <v>6.9865697904683999E-2</v>
      </c>
      <c r="R102" s="128">
        <f>(VLOOKUP($A101,'ADR Raw Data'!$B$6:$BE$49,'ADR Raw Data'!AY$1,FALSE))/100</f>
        <v>3.9878906306262597E-2</v>
      </c>
      <c r="S102" s="129">
        <f>(VLOOKUP($A101,'ADR Raw Data'!$B$6:$BE$49,'ADR Raw Data'!BA$1,FALSE))/100</f>
        <v>7.4722409400137704E-2</v>
      </c>
      <c r="T102" s="129">
        <f>(VLOOKUP($A101,'ADR Raw Data'!$B$6:$BE$49,'ADR Raw Data'!BB$1,FALSE))/100</f>
        <v>6.4053986745975802E-2</v>
      </c>
      <c r="U102" s="128">
        <f>(VLOOKUP($A101,'ADR Raw Data'!$B$6:$BE$49,'ADR Raw Data'!BC$1,FALSE))/100</f>
        <v>6.9395925231913708E-2</v>
      </c>
      <c r="V102" s="130">
        <f>(VLOOKUP($A101,'ADR Raw Data'!$B$6:$BE$49,'ADR Raw Data'!BE$1,FALSE))/100</f>
        <v>5.13421634200599E-2</v>
      </c>
      <c r="X102" s="127">
        <f>(VLOOKUP($A101,'RevPAR Raw Data'!$B$6:$BE$49,'RevPAR Raw Data'!AT$1,FALSE))/100</f>
        <v>0.159226477774883</v>
      </c>
      <c r="Y102" s="128">
        <f>(VLOOKUP($A101,'RevPAR Raw Data'!$B$6:$BE$49,'RevPAR Raw Data'!AU$1,FALSE))/100</f>
        <v>8.0342410909668913E-2</v>
      </c>
      <c r="Z102" s="128">
        <f>(VLOOKUP($A101,'RevPAR Raw Data'!$B$6:$BE$49,'RevPAR Raw Data'!AV$1,FALSE))/100</f>
        <v>5.0660606546001796E-2</v>
      </c>
      <c r="AA102" s="128">
        <f>(VLOOKUP($A101,'RevPAR Raw Data'!$B$6:$BE$49,'RevPAR Raw Data'!AW$1,FALSE))/100</f>
        <v>0.108167891121176</v>
      </c>
      <c r="AB102" s="128">
        <f>(VLOOKUP($A101,'RevPAR Raw Data'!$B$6:$BE$49,'RevPAR Raw Data'!AX$1,FALSE))/100</f>
        <v>0.12337206716296099</v>
      </c>
      <c r="AC102" s="128">
        <f>(VLOOKUP($A101,'RevPAR Raw Data'!$B$6:$BE$49,'RevPAR Raw Data'!AY$1,FALSE))/100</f>
        <v>0.10142437919294099</v>
      </c>
      <c r="AD102" s="129">
        <f>(VLOOKUP($A101,'RevPAR Raw Data'!$B$6:$BE$49,'RevPAR Raw Data'!BA$1,FALSE))/100</f>
        <v>0.14045798807516</v>
      </c>
      <c r="AE102" s="129">
        <f>(VLOOKUP($A101,'RevPAR Raw Data'!$B$6:$BE$49,'RevPAR Raw Data'!BB$1,FALSE))/100</f>
        <v>0.127015658420467</v>
      </c>
      <c r="AF102" s="128">
        <f>(VLOOKUP($A101,'RevPAR Raw Data'!$B$6:$BE$49,'RevPAR Raw Data'!BC$1,FALSE))/100</f>
        <v>0.133743500509691</v>
      </c>
      <c r="AG102" s="130">
        <f>(VLOOKUP($A101,'RevPAR Raw Data'!$B$6:$BE$49,'RevPAR Raw Data'!BE$1,FALSE))/100</f>
        <v>0.113905520364379</v>
      </c>
    </row>
    <row r="103" spans="1:33" x14ac:dyDescent="0.2">
      <c r="A103" s="177"/>
      <c r="B103" s="155"/>
      <c r="C103" s="156"/>
      <c r="D103" s="156"/>
      <c r="E103" s="156"/>
      <c r="F103" s="156"/>
      <c r="G103" s="157"/>
      <c r="H103" s="137"/>
      <c r="I103" s="137"/>
      <c r="J103" s="157"/>
      <c r="K103" s="158"/>
      <c r="M103" s="159"/>
      <c r="N103" s="160"/>
      <c r="O103" s="160"/>
      <c r="P103" s="160"/>
      <c r="Q103" s="160"/>
      <c r="R103" s="161"/>
      <c r="S103" s="160"/>
      <c r="T103" s="160"/>
      <c r="U103" s="161"/>
      <c r="V103" s="162"/>
      <c r="X103" s="159"/>
      <c r="Y103" s="160"/>
      <c r="Z103" s="160"/>
      <c r="AA103" s="160"/>
      <c r="AB103" s="160"/>
      <c r="AC103" s="161"/>
      <c r="AD103" s="160"/>
      <c r="AE103" s="160"/>
      <c r="AF103" s="161"/>
      <c r="AG103" s="162"/>
    </row>
    <row r="104" spans="1:33" x14ac:dyDescent="0.2">
      <c r="A104" s="154" t="s">
        <v>53</v>
      </c>
      <c r="B104" s="155">
        <f>(VLOOKUP($A104,'Occupancy Raw Data'!$B$8:$BE$54,'Occupancy Raw Data'!AG$3,FALSE))/100</f>
        <v>0.45121718194672605</v>
      </c>
      <c r="C104" s="156">
        <f>(VLOOKUP($A104,'Occupancy Raw Data'!$B$8:$BE$54,'Occupancy Raw Data'!AH$3,FALSE))/100</f>
        <v>0.53884663889631901</v>
      </c>
      <c r="D104" s="156">
        <f>(VLOOKUP($A104,'Occupancy Raw Data'!$B$8:$BE$54,'Occupancy Raw Data'!AI$3,FALSE))/100</f>
        <v>0.57610731073489496</v>
      </c>
      <c r="E104" s="156">
        <f>(VLOOKUP($A104,'Occupancy Raw Data'!$B$8:$BE$54,'Occupancy Raw Data'!AJ$3,FALSE))/100</f>
        <v>0.63687086788703295</v>
      </c>
      <c r="F104" s="156">
        <f>(VLOOKUP($A104,'Occupancy Raw Data'!$B$8:$BE$54,'Occupancy Raw Data'!AK$3,FALSE))/100</f>
        <v>0.66181845872677403</v>
      </c>
      <c r="G104" s="157">
        <f>(VLOOKUP($A104,'Occupancy Raw Data'!$B$8:$BE$54,'Occupancy Raw Data'!AL$3,FALSE))/100</f>
        <v>0.57303791280970207</v>
      </c>
      <c r="H104" s="137">
        <f>(VLOOKUP($A104,'Occupancy Raw Data'!$B$8:$BE$54,'Occupancy Raw Data'!AN$3,FALSE))/100</f>
        <v>0.7664483703929329</v>
      </c>
      <c r="I104" s="137">
        <f>(VLOOKUP($A104,'Occupancy Raw Data'!$B$8:$BE$54,'Occupancy Raw Data'!AO$3,FALSE))/100</f>
        <v>0.7441745354858359</v>
      </c>
      <c r="J104" s="157">
        <f>(VLOOKUP($A104,'Occupancy Raw Data'!$B$8:$BE$54,'Occupancy Raw Data'!AP$3,FALSE))/100</f>
        <v>0.75531145293938395</v>
      </c>
      <c r="K104" s="158">
        <f>(VLOOKUP($A104,'Occupancy Raw Data'!$B$8:$BE$54,'Occupancy Raw Data'!AR$3,FALSE))/100</f>
        <v>0.62522620734765</v>
      </c>
      <c r="M104" s="159">
        <f>VLOOKUP($A104,'ADR Raw Data'!$B$6:$BE$54,'ADR Raw Data'!AG$1,FALSE)</f>
        <v>96.897184720928195</v>
      </c>
      <c r="N104" s="160">
        <f>VLOOKUP($A104,'ADR Raw Data'!$B$6:$BE$54,'ADR Raw Data'!AH$1,FALSE)</f>
        <v>99.576720567375801</v>
      </c>
      <c r="O104" s="160">
        <f>VLOOKUP($A104,'ADR Raw Data'!$B$6:$BE$54,'ADR Raw Data'!AI$1,FALSE)</f>
        <v>101.721643781094</v>
      </c>
      <c r="P104" s="160">
        <f>VLOOKUP($A104,'ADR Raw Data'!$B$6:$BE$54,'ADR Raw Data'!AJ$1,FALSE)</f>
        <v>106.25204920492</v>
      </c>
      <c r="Q104" s="160">
        <f>VLOOKUP($A104,'ADR Raw Data'!$B$6:$BE$54,'ADR Raw Data'!AK$1,FALSE)</f>
        <v>119.29746979634101</v>
      </c>
      <c r="R104" s="161">
        <f>VLOOKUP($A104,'ADR Raw Data'!$B$6:$BE$54,'ADR Raw Data'!AL$1,FALSE)</f>
        <v>105.63741513281499</v>
      </c>
      <c r="S104" s="160">
        <f>VLOOKUP($A104,'ADR Raw Data'!$B$6:$BE$54,'ADR Raw Data'!AN$1,FALSE)</f>
        <v>141.94270541480299</v>
      </c>
      <c r="T104" s="160">
        <f>VLOOKUP($A104,'ADR Raw Data'!$B$6:$BE$54,'ADR Raw Data'!AO$1,FALSE)</f>
        <v>138.13243438219399</v>
      </c>
      <c r="U104" s="161">
        <f>VLOOKUP($A104,'ADR Raw Data'!$B$6:$BE$54,'ADR Raw Data'!AP$1,FALSE)</f>
        <v>140.065660743541</v>
      </c>
      <c r="V104" s="162">
        <f>VLOOKUP($A104,'ADR Raw Data'!$B$6:$BE$54,'ADR Raw Data'!AR$1,FALSE)</f>
        <v>117.54581104407799</v>
      </c>
      <c r="X104" s="159">
        <f>VLOOKUP($A104,'RevPAR Raw Data'!$B$6:$BE$54,'RevPAR Raw Data'!AG$1,FALSE)</f>
        <v>43.721674628348602</v>
      </c>
      <c r="Y104" s="160">
        <f>VLOOKUP($A104,'RevPAR Raw Data'!$B$6:$BE$54,'RevPAR Raw Data'!AH$1,FALSE)</f>
        <v>53.656581190048499</v>
      </c>
      <c r="Z104" s="160">
        <f>VLOOKUP($A104,'RevPAR Raw Data'!$B$6:$BE$54,'RevPAR Raw Data'!AI$1,FALSE)</f>
        <v>58.6025826422593</v>
      </c>
      <c r="AA104" s="160">
        <f>VLOOKUP($A104,'RevPAR Raw Data'!$B$6:$BE$54,'RevPAR Raw Data'!AJ$1,FALSE)</f>
        <v>67.668834791913397</v>
      </c>
      <c r="AB104" s="160">
        <f>VLOOKUP($A104,'RevPAR Raw Data'!$B$6:$BE$54,'RevPAR Raw Data'!AK$1,FALSE)</f>
        <v>78.953267590618296</v>
      </c>
      <c r="AC104" s="161">
        <f>VLOOKUP($A104,'RevPAR Raw Data'!$B$6:$BE$54,'RevPAR Raw Data'!AL$1,FALSE)</f>
        <v>60.534243882320503</v>
      </c>
      <c r="AD104" s="160">
        <f>VLOOKUP($A104,'RevPAR Raw Data'!$B$6:$BE$54,'RevPAR Raw Data'!AN$1,FALSE)</f>
        <v>108.79175525434</v>
      </c>
      <c r="AE104" s="160">
        <f>VLOOKUP($A104,'RevPAR Raw Data'!$B$6:$BE$54,'RevPAR Raw Data'!AO$1,FALSE)</f>
        <v>102.794640191897</v>
      </c>
      <c r="AF104" s="161">
        <f>VLOOKUP($A104,'RevPAR Raw Data'!$B$6:$BE$54,'RevPAR Raw Data'!AP$1,FALSE)</f>
        <v>105.79319772311899</v>
      </c>
      <c r="AG104" s="162">
        <f>VLOOKUP($A104,'RevPAR Raw Data'!$B$6:$BE$54,'RevPAR Raw Data'!AR$1,FALSE)</f>
        <v>73.492721628692905</v>
      </c>
    </row>
    <row r="105" spans="1:33" x14ac:dyDescent="0.2">
      <c r="A105" s="139" t="s">
        <v>14</v>
      </c>
      <c r="B105" s="127">
        <f>(VLOOKUP($A104,'Occupancy Raw Data'!$B$8:$BE$54,'Occupancy Raw Data'!AT$3,FALSE))/100</f>
        <v>-3.1049902613941499E-2</v>
      </c>
      <c r="C105" s="128">
        <f>(VLOOKUP($A104,'Occupancy Raw Data'!$B$8:$BE$54,'Occupancy Raw Data'!AU$3,FALSE))/100</f>
        <v>-3.5968516701171904E-2</v>
      </c>
      <c r="D105" s="128">
        <f>(VLOOKUP($A104,'Occupancy Raw Data'!$B$8:$BE$54,'Occupancy Raw Data'!AV$3,FALSE))/100</f>
        <v>-3.5557012077098001E-2</v>
      </c>
      <c r="E105" s="128">
        <f>(VLOOKUP($A104,'Occupancy Raw Data'!$B$8:$BE$54,'Occupancy Raw Data'!AW$3,FALSE))/100</f>
        <v>-1.0539982068012299E-2</v>
      </c>
      <c r="F105" s="128">
        <f>(VLOOKUP($A104,'Occupancy Raw Data'!$B$8:$BE$54,'Occupancy Raw Data'!AX$3,FALSE))/100</f>
        <v>-3.12615872942862E-2</v>
      </c>
      <c r="G105" s="128">
        <f>(VLOOKUP($A104,'Occupancy Raw Data'!$B$8:$BE$54,'Occupancy Raw Data'!AY$3,FALSE))/100</f>
        <v>-2.8355853858548E-2</v>
      </c>
      <c r="H105" s="129">
        <f>(VLOOKUP($A104,'Occupancy Raw Data'!$B$8:$BE$54,'Occupancy Raw Data'!BA$3,FALSE))/100</f>
        <v>1.31814807593638E-2</v>
      </c>
      <c r="I105" s="129">
        <f>(VLOOKUP($A104,'Occupancy Raw Data'!$B$8:$BE$54,'Occupancy Raw Data'!BB$3,FALSE))/100</f>
        <v>-1.08873538343832E-2</v>
      </c>
      <c r="J105" s="128">
        <f>(VLOOKUP($A104,'Occupancy Raw Data'!$B$8:$BE$54,'Occupancy Raw Data'!BC$3,FALSE))/100</f>
        <v>1.17985310451857E-3</v>
      </c>
      <c r="K105" s="130">
        <f>(VLOOKUP($A104,'Occupancy Raw Data'!$B$8:$BE$54,'Occupancy Raw Data'!BE$3,FALSE))/100</f>
        <v>-1.8185531845872599E-2</v>
      </c>
      <c r="M105" s="127">
        <f>(VLOOKUP($A104,'ADR Raw Data'!$B$6:$BE$52,'ADR Raw Data'!AT$1,FALSE))/100</f>
        <v>-7.4100761324332699E-3</v>
      </c>
      <c r="N105" s="128">
        <f>(VLOOKUP($A104,'ADR Raw Data'!$B$6:$BE$52,'ADR Raw Data'!AU$1,FALSE))/100</f>
        <v>-2.23259576729921E-2</v>
      </c>
      <c r="O105" s="128">
        <f>(VLOOKUP($A104,'ADR Raw Data'!$B$6:$BE$52,'ADR Raw Data'!AV$1,FALSE))/100</f>
        <v>-4.4608245416217301E-2</v>
      </c>
      <c r="P105" s="128">
        <f>(VLOOKUP($A104,'ADR Raw Data'!$B$6:$BE$52,'ADR Raw Data'!AW$1,FALSE))/100</f>
        <v>-3.4775255596260199E-2</v>
      </c>
      <c r="Q105" s="128">
        <f>(VLOOKUP($A104,'ADR Raw Data'!$B$6:$BE$52,'ADR Raw Data'!AX$1,FALSE))/100</f>
        <v>1.9924919808685899E-2</v>
      </c>
      <c r="R105" s="128">
        <f>(VLOOKUP($A104,'ADR Raw Data'!$B$6:$BE$52,'ADR Raw Data'!AY$1,FALSE))/100</f>
        <v>-1.6567334784975501E-2</v>
      </c>
      <c r="S105" s="129">
        <f>(VLOOKUP($A104,'ADR Raw Data'!$B$6:$BE$52,'ADR Raw Data'!BA$1,FALSE))/100</f>
        <v>4.13571960758531E-2</v>
      </c>
      <c r="T105" s="129">
        <f>(VLOOKUP($A104,'ADR Raw Data'!$B$6:$BE$52,'ADR Raw Data'!BB$1,FALSE))/100</f>
        <v>2.7445716147542099E-2</v>
      </c>
      <c r="U105" s="128">
        <f>(VLOOKUP($A104,'ADR Raw Data'!$B$6:$BE$52,'ADR Raw Data'!BC$1,FALSE))/100</f>
        <v>3.4637424905746499E-2</v>
      </c>
      <c r="V105" s="130">
        <f>(VLOOKUP($A104,'ADR Raw Data'!$B$6:$BE$52,'ADR Raw Data'!BE$1,FALSE))/100</f>
        <v>5.6889172231119204E-3</v>
      </c>
      <c r="X105" s="127">
        <f>(VLOOKUP($A104,'RevPAR Raw Data'!$B$6:$BE$52,'RevPAR Raw Data'!AT$1,FALSE))/100</f>
        <v>-3.8229896604100803E-2</v>
      </c>
      <c r="Y105" s="128">
        <f>(VLOOKUP($A104,'RevPAR Raw Data'!$B$6:$BE$52,'RevPAR Raw Data'!AU$1,FALSE))/100</f>
        <v>-5.7491442792733397E-2</v>
      </c>
      <c r="Z105" s="128">
        <f>(VLOOKUP($A104,'RevPAR Raw Data'!$B$6:$BE$52,'RevPAR Raw Data'!AV$1,FALSE))/100</f>
        <v>-7.8579121572312796E-2</v>
      </c>
      <c r="AA105" s="128">
        <f>(VLOOKUP($A104,'RevPAR Raw Data'!$B$6:$BE$52,'RevPAR Raw Data'!AW$1,FALSE))/100</f>
        <v>-4.49487070938775E-2</v>
      </c>
      <c r="AB105" s="128">
        <f>(VLOOKUP($A104,'RevPAR Raw Data'!$B$6:$BE$52,'RevPAR Raw Data'!AX$1,FALSE))/100</f>
        <v>-1.19595521055311E-2</v>
      </c>
      <c r="AC105" s="128">
        <f>(VLOOKUP($A104,'RevPAR Raw Data'!$B$6:$BE$52,'RevPAR Raw Data'!AY$1,FALSE))/100</f>
        <v>-4.4453407719535099E-2</v>
      </c>
      <c r="AD105" s="129">
        <f>(VLOOKUP($A104,'RevPAR Raw Data'!$B$6:$BE$52,'RevPAR Raw Data'!BA$1,FALSE))/100</f>
        <v>5.5083825919552104E-2</v>
      </c>
      <c r="AE105" s="129">
        <f>(VLOOKUP($A104,'RevPAR Raw Data'!$B$6:$BE$52,'RevPAR Raw Data'!BB$1,FALSE))/100</f>
        <v>1.62595510902224E-2</v>
      </c>
      <c r="AF105" s="128">
        <f>(VLOOKUP($A104,'RevPAR Raw Data'!$B$6:$BE$52,'RevPAR Raw Data'!BC$1,FALSE))/100</f>
        <v>3.5858145083572698E-2</v>
      </c>
      <c r="AG105" s="130">
        <f>(VLOOKUP($A104,'RevPAR Raw Data'!$B$6:$BE$52,'RevPAR Raw Data'!BE$1,FALSE))/100</f>
        <v>-1.2600070608090099E-2</v>
      </c>
    </row>
    <row r="106" spans="1:33" x14ac:dyDescent="0.2">
      <c r="A106" s="177"/>
      <c r="B106" s="155"/>
      <c r="C106" s="156"/>
      <c r="D106" s="156"/>
      <c r="E106" s="156"/>
      <c r="F106" s="156"/>
      <c r="G106" s="157"/>
      <c r="H106" s="137"/>
      <c r="I106" s="137"/>
      <c r="J106" s="157"/>
      <c r="K106" s="158"/>
      <c r="M106" s="159"/>
      <c r="N106" s="160"/>
      <c r="O106" s="160"/>
      <c r="P106" s="160"/>
      <c r="Q106" s="160"/>
      <c r="R106" s="161"/>
      <c r="S106" s="160"/>
      <c r="T106" s="160"/>
      <c r="U106" s="161"/>
      <c r="V106" s="162"/>
      <c r="X106" s="159"/>
      <c r="Y106" s="160"/>
      <c r="Z106" s="160"/>
      <c r="AA106" s="160"/>
      <c r="AB106" s="160"/>
      <c r="AC106" s="161"/>
      <c r="AD106" s="160"/>
      <c r="AE106" s="160"/>
      <c r="AF106" s="161"/>
      <c r="AG106" s="162"/>
    </row>
    <row r="107" spans="1:33" x14ac:dyDescent="0.2">
      <c r="A107" s="154" t="s">
        <v>52</v>
      </c>
      <c r="B107" s="155">
        <f>(VLOOKUP($A107,'Occupancy Raw Data'!$B$8:$BE$45,'Occupancy Raw Data'!AG$3,FALSE))/100</f>
        <v>0.460078389923812</v>
      </c>
      <c r="C107" s="156">
        <f>(VLOOKUP($A107,'Occupancy Raw Data'!$B$8:$BE$45,'Occupancy Raw Data'!AH$3,FALSE))/100</f>
        <v>0.56850310476945398</v>
      </c>
      <c r="D107" s="156">
        <f>(VLOOKUP($A107,'Occupancy Raw Data'!$B$8:$BE$45,'Occupancy Raw Data'!AI$3,FALSE))/100</f>
        <v>0.60598053463689605</v>
      </c>
      <c r="E107" s="156">
        <f>(VLOOKUP($A107,'Occupancy Raw Data'!$B$8:$BE$45,'Occupancy Raw Data'!AJ$3,FALSE))/100</f>
        <v>0.66129387413572904</v>
      </c>
      <c r="F107" s="156">
        <f>(VLOOKUP($A107,'Occupancy Raw Data'!$B$8:$BE$45,'Occupancy Raw Data'!AK$3,FALSE))/100</f>
        <v>0.67999824776590101</v>
      </c>
      <c r="G107" s="157">
        <f>(VLOOKUP($A107,'Occupancy Raw Data'!$B$8:$BE$45,'Occupancy Raw Data'!AL$3,FALSE))/100</f>
        <v>0.59526113887520193</v>
      </c>
      <c r="H107" s="137">
        <f>(VLOOKUP($A107,'Occupancy Raw Data'!$B$8:$BE$45,'Occupancy Raw Data'!AN$3,FALSE))/100</f>
        <v>0.74903627124583805</v>
      </c>
      <c r="I107" s="137">
        <f>(VLOOKUP($A107,'Occupancy Raw Data'!$B$8:$BE$45,'Occupancy Raw Data'!AO$3,FALSE))/100</f>
        <v>0.73028736639214897</v>
      </c>
      <c r="J107" s="157">
        <f>(VLOOKUP($A107,'Occupancy Raw Data'!$B$8:$BE$45,'Occupancy Raw Data'!AP$3,FALSE))/100</f>
        <v>0.73966181881899407</v>
      </c>
      <c r="K107" s="158">
        <f>(VLOOKUP($A107,'Occupancy Raw Data'!$B$8:$BE$45,'Occupancy Raw Data'!AR$3,FALSE))/100</f>
        <v>0.63664381841920203</v>
      </c>
      <c r="M107" s="159">
        <f>VLOOKUP($A107,'ADR Raw Data'!$B$6:$BE$43,'ADR Raw Data'!AG$1,FALSE)</f>
        <v>93.459493634536202</v>
      </c>
      <c r="N107" s="160">
        <f>VLOOKUP($A107,'ADR Raw Data'!$B$6:$BE$43,'ADR Raw Data'!AH$1,FALSE)</f>
        <v>96.549427531179703</v>
      </c>
      <c r="O107" s="160">
        <f>VLOOKUP($A107,'ADR Raw Data'!$B$6:$BE$43,'ADR Raw Data'!AI$1,FALSE)</f>
        <v>100.847906976744</v>
      </c>
      <c r="P107" s="160">
        <f>VLOOKUP($A107,'ADR Raw Data'!$B$6:$BE$43,'ADR Raw Data'!AJ$1,FALSE)</f>
        <v>105.960697256259</v>
      </c>
      <c r="Q107" s="160">
        <f>VLOOKUP($A107,'ADR Raw Data'!$B$6:$BE$43,'ADR Raw Data'!AK$1,FALSE)</f>
        <v>125.068853314436</v>
      </c>
      <c r="R107" s="161">
        <f>VLOOKUP($A107,'ADR Raw Data'!$B$6:$BE$43,'ADR Raw Data'!AL$1,FALSE)</f>
        <v>105.57896282610299</v>
      </c>
      <c r="S107" s="160">
        <f>VLOOKUP($A107,'ADR Raw Data'!$B$6:$BE$43,'ADR Raw Data'!AN$1,FALSE)</f>
        <v>153.27822504240001</v>
      </c>
      <c r="T107" s="160">
        <f>VLOOKUP($A107,'ADR Raw Data'!$B$6:$BE$43,'ADR Raw Data'!AO$1,FALSE)</f>
        <v>144.717166336752</v>
      </c>
      <c r="U107" s="161">
        <f>VLOOKUP($A107,'ADR Raw Data'!$B$6:$BE$43,'ADR Raw Data'!AP$1,FALSE)</f>
        <v>149.051946994373</v>
      </c>
      <c r="V107" s="162">
        <f>VLOOKUP($A107,'ADR Raw Data'!$B$6:$BE$43,'ADR Raw Data'!AR$1,FALSE)</f>
        <v>120.053527039684</v>
      </c>
      <c r="X107" s="159">
        <f>VLOOKUP($A107,'RevPAR Raw Data'!$B$6:$BE$43,'RevPAR Raw Data'!AG$1,FALSE)</f>
        <v>42.998693354472103</v>
      </c>
      <c r="Y107" s="160">
        <f>VLOOKUP($A107,'RevPAR Raw Data'!$B$6:$BE$43,'RevPAR Raw Data'!AH$1,FALSE)</f>
        <v>54.888649315189099</v>
      </c>
      <c r="Z107" s="160">
        <f>VLOOKUP($A107,'RevPAR Raw Data'!$B$6:$BE$43,'RevPAR Raw Data'!AI$1,FALSE)</f>
        <v>61.111868586779401</v>
      </c>
      <c r="AA107" s="160">
        <f>VLOOKUP($A107,'RevPAR Raw Data'!$B$6:$BE$43,'RevPAR Raw Data'!AJ$1,FALSE)</f>
        <v>70.071159994715202</v>
      </c>
      <c r="AB107" s="160">
        <f>VLOOKUP($A107,'RevPAR Raw Data'!$B$6:$BE$43,'RevPAR Raw Data'!AK$1,FALSE)</f>
        <v>85.046601103907406</v>
      </c>
      <c r="AC107" s="161">
        <f>VLOOKUP($A107,'RevPAR Raw Data'!$B$6:$BE$43,'RevPAR Raw Data'!AL$1,FALSE)</f>
        <v>62.847053653128697</v>
      </c>
      <c r="AD107" s="160">
        <f>VLOOKUP($A107,'RevPAR Raw Data'!$B$6:$BE$43,'RevPAR Raw Data'!AN$1,FALSE)</f>
        <v>114.810950148939</v>
      </c>
      <c r="AE107" s="160">
        <f>VLOOKUP($A107,'RevPAR Raw Data'!$B$6:$BE$43,'RevPAR Raw Data'!AO$1,FALSE)</f>
        <v>105.685118275801</v>
      </c>
      <c r="AF107" s="161">
        <f>VLOOKUP($A107,'RevPAR Raw Data'!$B$6:$BE$43,'RevPAR Raw Data'!AP$1,FALSE)</f>
        <v>110.24803421237</v>
      </c>
      <c r="AG107" s="162">
        <f>VLOOKUP($A107,'RevPAR Raw Data'!$B$6:$BE$43,'RevPAR Raw Data'!AR$1,FALSE)</f>
        <v>76.431335869237699</v>
      </c>
    </row>
    <row r="108" spans="1:33" x14ac:dyDescent="0.2">
      <c r="A108" s="139" t="s">
        <v>14</v>
      </c>
      <c r="B108" s="127">
        <f>(VLOOKUP($A107,'Occupancy Raw Data'!$B$8:$BE$51,'Occupancy Raw Data'!AT$3,FALSE))/100</f>
        <v>0.113565529751901</v>
      </c>
      <c r="C108" s="128">
        <f>(VLOOKUP($A107,'Occupancy Raw Data'!$B$8:$BE$51,'Occupancy Raw Data'!AU$3,FALSE))/100</f>
        <v>6.9461286199963598E-2</v>
      </c>
      <c r="D108" s="128">
        <f>(VLOOKUP($A107,'Occupancy Raw Data'!$B$8:$BE$51,'Occupancy Raw Data'!AV$3,FALSE))/100</f>
        <v>7.7661901051733997E-2</v>
      </c>
      <c r="E108" s="128">
        <f>(VLOOKUP($A107,'Occupancy Raw Data'!$B$8:$BE$51,'Occupancy Raw Data'!AW$3,FALSE))/100</f>
        <v>7.18212914511802E-2</v>
      </c>
      <c r="F108" s="128">
        <f>(VLOOKUP($A107,'Occupancy Raw Data'!$B$8:$BE$51,'Occupancy Raw Data'!AX$3,FALSE))/100</f>
        <v>6.9623759081280698E-2</v>
      </c>
      <c r="G108" s="128">
        <f>(VLOOKUP($A107,'Occupancy Raw Data'!$B$8:$BE$51,'Occupancy Raw Data'!AY$3,FALSE))/100</f>
        <v>7.8390997943549298E-2</v>
      </c>
      <c r="H108" s="129">
        <f>(VLOOKUP($A107,'Occupancy Raw Data'!$B$8:$BE$51,'Occupancy Raw Data'!BA$3,FALSE))/100</f>
        <v>6.01075730992107E-2</v>
      </c>
      <c r="I108" s="129">
        <f>(VLOOKUP($A107,'Occupancy Raw Data'!$B$8:$BE$51,'Occupancy Raw Data'!BB$3,FALSE))/100</f>
        <v>9.6379134551322892E-3</v>
      </c>
      <c r="J108" s="128">
        <f>(VLOOKUP($A107,'Occupancy Raw Data'!$B$8:$BE$51,'Occupancy Raw Data'!BC$3,FALSE))/100</f>
        <v>3.4577139313899996E-2</v>
      </c>
      <c r="K108" s="130">
        <f>(VLOOKUP($A107,'Occupancy Raw Data'!$B$8:$BE$51,'Occupancy Raw Data'!BE$3,FALSE))/100</f>
        <v>6.3603614309281201E-2</v>
      </c>
      <c r="M108" s="127">
        <f>(VLOOKUP($A107,'ADR Raw Data'!$B$6:$BE$49,'ADR Raw Data'!AT$1,FALSE))/100</f>
        <v>-4.59354141206473E-3</v>
      </c>
      <c r="N108" s="128">
        <f>(VLOOKUP($A107,'ADR Raw Data'!$B$6:$BE$49,'ADR Raw Data'!AU$1,FALSE))/100</f>
        <v>5.3896342117787698E-3</v>
      </c>
      <c r="O108" s="128">
        <f>(VLOOKUP($A107,'ADR Raw Data'!$B$6:$BE$49,'ADR Raw Data'!AV$1,FALSE))/100</f>
        <v>3.6599911380183002E-2</v>
      </c>
      <c r="P108" s="128">
        <f>(VLOOKUP($A107,'ADR Raw Data'!$B$6:$BE$49,'ADR Raw Data'!AW$1,FALSE))/100</f>
        <v>2.2587631669417799E-2</v>
      </c>
      <c r="Q108" s="128">
        <f>(VLOOKUP($A107,'ADR Raw Data'!$B$6:$BE$49,'ADR Raw Data'!AX$1,FALSE))/100</f>
        <v>1.0808697597208699E-3</v>
      </c>
      <c r="R108" s="128">
        <f>(VLOOKUP($A107,'ADR Raw Data'!$B$6:$BE$49,'ADR Raw Data'!AY$1,FALSE))/100</f>
        <v>1.1999239789386001E-2</v>
      </c>
      <c r="S108" s="129">
        <f>(VLOOKUP($A107,'ADR Raw Data'!$B$6:$BE$49,'ADR Raw Data'!BA$1,FALSE))/100</f>
        <v>5.2883213177888903E-2</v>
      </c>
      <c r="T108" s="129">
        <f>(VLOOKUP($A107,'ADR Raw Data'!$B$6:$BE$49,'ADR Raw Data'!BB$1,FALSE))/100</f>
        <v>4.1102720512160698E-2</v>
      </c>
      <c r="U108" s="128">
        <f>(VLOOKUP($A107,'ADR Raw Data'!$B$6:$BE$49,'ADR Raw Data'!BC$1,FALSE))/100</f>
        <v>4.7793950724295299E-2</v>
      </c>
      <c r="V108" s="130">
        <f>(VLOOKUP($A107,'ADR Raw Data'!$B$6:$BE$49,'ADR Raw Data'!BE$1,FALSE))/100</f>
        <v>2.36778444164664E-2</v>
      </c>
      <c r="X108" s="127">
        <f>(VLOOKUP($A107,'RevPAR Raw Data'!$B$6:$BE$49,'RevPAR Raw Data'!AT$1,FALSE))/100</f>
        <v>0.10845032037593799</v>
      </c>
      <c r="Y108" s="128">
        <f>(VLOOKUP($A107,'RevPAR Raw Data'!$B$6:$BE$49,'RevPAR Raw Data'!AU$1,FALSE))/100</f>
        <v>7.52252913362398E-2</v>
      </c>
      <c r="Z108" s="128">
        <f>(VLOOKUP($A107,'RevPAR Raw Data'!$B$6:$BE$49,'RevPAR Raw Data'!AV$1,FALSE))/100</f>
        <v>0.11710423112802699</v>
      </c>
      <c r="AA108" s="128">
        <f>(VLOOKUP($A107,'RevPAR Raw Data'!$B$6:$BE$49,'RevPAR Raw Data'!AW$1,FALSE))/100</f>
        <v>9.6031195997919205E-2</v>
      </c>
      <c r="AB108" s="128">
        <f>(VLOOKUP($A107,'RevPAR Raw Data'!$B$6:$BE$49,'RevPAR Raw Data'!AX$1,FALSE))/100</f>
        <v>7.0779883056750592E-2</v>
      </c>
      <c r="AC108" s="128">
        <f>(VLOOKUP($A107,'RevPAR Raw Data'!$B$6:$BE$49,'RevPAR Raw Data'!AY$1,FALSE))/100</f>
        <v>9.1330870114589291E-2</v>
      </c>
      <c r="AD108" s="129">
        <f>(VLOOKUP($A107,'RevPAR Raw Data'!$B$6:$BE$49,'RevPAR Raw Data'!BA$1,FALSE))/100</f>
        <v>0.11616946787891001</v>
      </c>
      <c r="AE108" s="129">
        <f>(VLOOKUP($A107,'RevPAR Raw Data'!$B$6:$BE$49,'RevPAR Raw Data'!BB$1,FALSE))/100</f>
        <v>5.11367784303597E-2</v>
      </c>
      <c r="AF108" s="128">
        <f>(VLOOKUP($A107,'RevPAR Raw Data'!$B$6:$BE$49,'RevPAR Raw Data'!BC$1,FALSE))/100</f>
        <v>8.4023668130750989E-2</v>
      </c>
      <c r="AG108" s="130">
        <f>(VLOOKUP($A107,'RevPAR Raw Data'!$B$6:$BE$49,'RevPAR Raw Data'!BE$1,FALSE))/100</f>
        <v>8.8787455209687796E-2</v>
      </c>
    </row>
    <row r="109" spans="1:33" x14ac:dyDescent="0.2">
      <c r="A109" s="172"/>
      <c r="B109" s="155"/>
      <c r="C109" s="156"/>
      <c r="D109" s="156"/>
      <c r="E109" s="156"/>
      <c r="F109" s="156"/>
      <c r="G109" s="157"/>
      <c r="H109" s="137"/>
      <c r="I109" s="137"/>
      <c r="J109" s="157"/>
      <c r="K109" s="158"/>
      <c r="M109" s="159"/>
      <c r="N109" s="160"/>
      <c r="O109" s="160"/>
      <c r="P109" s="160"/>
      <c r="Q109" s="160"/>
      <c r="R109" s="161"/>
      <c r="S109" s="160"/>
      <c r="T109" s="160"/>
      <c r="U109" s="161"/>
      <c r="V109" s="162"/>
      <c r="X109" s="159"/>
      <c r="Y109" s="160"/>
      <c r="Z109" s="160"/>
      <c r="AA109" s="160"/>
      <c r="AB109" s="160"/>
      <c r="AC109" s="161"/>
      <c r="AD109" s="160"/>
      <c r="AE109" s="160"/>
      <c r="AF109" s="161"/>
      <c r="AG109" s="162"/>
    </row>
    <row r="110" spans="1:33" x14ac:dyDescent="0.2">
      <c r="A110" s="154" t="s">
        <v>55</v>
      </c>
      <c r="B110" s="155">
        <f>(VLOOKUP($A110,'Occupancy Raw Data'!$B$8:$BE$45,'Occupancy Raw Data'!AG$3,FALSE))/100</f>
        <v>0.52877023292538394</v>
      </c>
      <c r="C110" s="156">
        <f>(VLOOKUP($A110,'Occupancy Raw Data'!$B$8:$BE$45,'Occupancy Raw Data'!AH$3,FALSE))/100</f>
        <v>0.60836952230556596</v>
      </c>
      <c r="D110" s="156">
        <f>(VLOOKUP($A110,'Occupancy Raw Data'!$B$8:$BE$45,'Occupancy Raw Data'!AI$3,FALSE))/100</f>
        <v>0.64868732727990508</v>
      </c>
      <c r="E110" s="156">
        <f>(VLOOKUP($A110,'Occupancy Raw Data'!$B$8:$BE$45,'Occupancy Raw Data'!AJ$3,FALSE))/100</f>
        <v>0.65189498618239194</v>
      </c>
      <c r="F110" s="156">
        <f>(VLOOKUP($A110,'Occupancy Raw Data'!$B$8:$BE$45,'Occupancy Raw Data'!AK$3,FALSE))/100</f>
        <v>0.69375122813912293</v>
      </c>
      <c r="G110" s="157">
        <f>(VLOOKUP($A110,'Occupancy Raw Data'!$B$8:$BE$45,'Occupancy Raw Data'!AL$3,FALSE))/100</f>
        <v>0.62635585532284099</v>
      </c>
      <c r="H110" s="137">
        <f>(VLOOKUP($A110,'Occupancy Raw Data'!$B$8:$BE$45,'Occupancy Raw Data'!AN$3,FALSE))/100</f>
        <v>0.83611711534682598</v>
      </c>
      <c r="I110" s="137">
        <f>(VLOOKUP($A110,'Occupancy Raw Data'!$B$8:$BE$45,'Occupancy Raw Data'!AO$3,FALSE))/100</f>
        <v>0.84697386519944895</v>
      </c>
      <c r="J110" s="157">
        <f>(VLOOKUP($A110,'Occupancy Raw Data'!$B$8:$BE$45,'Occupancy Raw Data'!AP$3,FALSE))/100</f>
        <v>0.84154549027313807</v>
      </c>
      <c r="K110" s="158">
        <f>(VLOOKUP($A110,'Occupancy Raw Data'!$B$8:$BE$45,'Occupancy Raw Data'!AR$3,FALSE))/100</f>
        <v>0.68799780473389405</v>
      </c>
      <c r="M110" s="159">
        <f>VLOOKUP($A110,'ADR Raw Data'!$B$6:$BE$43,'ADR Raw Data'!AG$1,FALSE)</f>
        <v>181.678489034064</v>
      </c>
      <c r="N110" s="160">
        <f>VLOOKUP($A110,'ADR Raw Data'!$B$6:$BE$43,'ADR Raw Data'!AH$1,FALSE)</f>
        <v>149.596211875405</v>
      </c>
      <c r="O110" s="160">
        <f>VLOOKUP($A110,'ADR Raw Data'!$B$6:$BE$43,'ADR Raw Data'!AI$1,FALSE)</f>
        <v>151.65186610878601</v>
      </c>
      <c r="P110" s="160">
        <f>VLOOKUP($A110,'ADR Raw Data'!$B$6:$BE$43,'ADR Raw Data'!AJ$1,FALSE)</f>
        <v>153.63797274791801</v>
      </c>
      <c r="Q110" s="160">
        <f>VLOOKUP($A110,'ADR Raw Data'!$B$6:$BE$43,'ADR Raw Data'!AK$1,FALSE)</f>
        <v>188.01931737714199</v>
      </c>
      <c r="R110" s="161">
        <f>VLOOKUP($A110,'ADR Raw Data'!$B$6:$BE$43,'ADR Raw Data'!AL$1,FALSE)</f>
        <v>164.81639341939501</v>
      </c>
      <c r="S110" s="160">
        <f>VLOOKUP($A110,'ADR Raw Data'!$B$6:$BE$43,'ADR Raw Data'!AN$1,FALSE)</f>
        <v>301.47410105757899</v>
      </c>
      <c r="T110" s="160">
        <f>VLOOKUP($A110,'ADR Raw Data'!$B$6:$BE$43,'ADR Raw Data'!AO$1,FALSE)</f>
        <v>308.79277768110802</v>
      </c>
      <c r="U110" s="161">
        <f>VLOOKUP($A110,'ADR Raw Data'!$B$6:$BE$43,'ADR Raw Data'!AP$1,FALSE)</f>
        <v>305.15704386912199</v>
      </c>
      <c r="V110" s="162">
        <f>VLOOKUP($A110,'ADR Raw Data'!$B$6:$BE$43,'ADR Raw Data'!AR$1,FALSE)</f>
        <v>213.98965842034701</v>
      </c>
      <c r="X110" s="159">
        <f>VLOOKUP($A110,'RevPAR Raw Data'!$B$6:$BE$43,'RevPAR Raw Data'!AG$1,FALSE)</f>
        <v>96.066176964074202</v>
      </c>
      <c r="Y110" s="160">
        <f>VLOOKUP($A110,'RevPAR Raw Data'!$B$6:$BE$43,'RevPAR Raw Data'!AH$1,FALSE)</f>
        <v>91.009775957362805</v>
      </c>
      <c r="Z110" s="160">
        <f>VLOOKUP($A110,'RevPAR Raw Data'!$B$6:$BE$43,'RevPAR Raw Data'!AI$1,FALSE)</f>
        <v>98.374643703118807</v>
      </c>
      <c r="AA110" s="160">
        <f>VLOOKUP($A110,'RevPAR Raw Data'!$B$6:$BE$43,'RevPAR Raw Data'!AJ$1,FALSE)</f>
        <v>100.15582412159399</v>
      </c>
      <c r="AB110" s="160">
        <f>VLOOKUP($A110,'RevPAR Raw Data'!$B$6:$BE$43,'RevPAR Raw Data'!AK$1,FALSE)</f>
        <v>130.43863234427101</v>
      </c>
      <c r="AC110" s="161">
        <f>VLOOKUP($A110,'RevPAR Raw Data'!$B$6:$BE$43,'RevPAR Raw Data'!AL$1,FALSE)</f>
        <v>103.233713071431</v>
      </c>
      <c r="AD110" s="160">
        <f>VLOOKUP($A110,'RevPAR Raw Data'!$B$6:$BE$43,'RevPAR Raw Data'!AN$1,FALSE)</f>
        <v>252.06765572803999</v>
      </c>
      <c r="AE110" s="160">
        <f>VLOOKUP($A110,'RevPAR Raw Data'!$B$6:$BE$43,'RevPAR Raw Data'!AO$1,FALSE)</f>
        <v>261.53941245824302</v>
      </c>
      <c r="AF110" s="161">
        <f>VLOOKUP($A110,'RevPAR Raw Data'!$B$6:$BE$43,'RevPAR Raw Data'!AP$1,FALSE)</f>
        <v>256.80353409314199</v>
      </c>
      <c r="AG110" s="162">
        <f>VLOOKUP($A110,'RevPAR Raw Data'!$B$6:$BE$43,'RevPAR Raw Data'!AR$1,FALSE)</f>
        <v>147.224415228954</v>
      </c>
    </row>
    <row r="111" spans="1:33" x14ac:dyDescent="0.2">
      <c r="A111" s="139" t="s">
        <v>14</v>
      </c>
      <c r="B111" s="127">
        <f>(VLOOKUP($A110,'Occupancy Raw Data'!$B$8:$BE$51,'Occupancy Raw Data'!AT$3,FALSE))/100</f>
        <v>6.8348404956708297E-2</v>
      </c>
      <c r="C111" s="128">
        <f>(VLOOKUP($A110,'Occupancy Raw Data'!$B$8:$BE$51,'Occupancy Raw Data'!AU$3,FALSE))/100</f>
        <v>1.0867500684654701E-2</v>
      </c>
      <c r="D111" s="128">
        <f>(VLOOKUP($A110,'Occupancy Raw Data'!$B$8:$BE$51,'Occupancy Raw Data'!AV$3,FALSE))/100</f>
        <v>-1.69486357319159E-2</v>
      </c>
      <c r="E111" s="128">
        <f>(VLOOKUP($A110,'Occupancy Raw Data'!$B$8:$BE$51,'Occupancy Raw Data'!AW$3,FALSE))/100</f>
        <v>-8.1962248556498404E-2</v>
      </c>
      <c r="F111" s="128">
        <f>(VLOOKUP($A110,'Occupancy Raw Data'!$B$8:$BE$51,'Occupancy Raw Data'!AX$3,FALSE))/100</f>
        <v>-4.8019418275332806E-2</v>
      </c>
      <c r="G111" s="128">
        <f>(VLOOKUP($A110,'Occupancy Raw Data'!$B$8:$BE$51,'Occupancy Raw Data'!AY$3,FALSE))/100</f>
        <v>-1.9935659206720798E-2</v>
      </c>
      <c r="H111" s="129">
        <f>(VLOOKUP($A110,'Occupancy Raw Data'!$B$8:$BE$51,'Occupancy Raw Data'!BA$3,FALSE))/100</f>
        <v>2.0675118915242797E-2</v>
      </c>
      <c r="I111" s="129">
        <f>(VLOOKUP($A110,'Occupancy Raw Data'!$B$8:$BE$51,'Occupancy Raw Data'!BB$3,FALSE))/100</f>
        <v>1.3386262971245299E-2</v>
      </c>
      <c r="J111" s="128">
        <f>(VLOOKUP($A110,'Occupancy Raw Data'!$B$8:$BE$51,'Occupancy Raw Data'!BC$3,FALSE))/100</f>
        <v>1.6994124023701599E-2</v>
      </c>
      <c r="K111" s="130">
        <f>(VLOOKUP($A110,'Occupancy Raw Data'!$B$8:$BE$51,'Occupancy Raw Data'!BE$3,FALSE))/100</f>
        <v>-7.1055245303270594E-3</v>
      </c>
      <c r="M111" s="127">
        <f>(VLOOKUP($A110,'ADR Raw Data'!$B$6:$BE$49,'ADR Raw Data'!AT$1,FALSE))/100</f>
        <v>1.9876262949185901E-3</v>
      </c>
      <c r="N111" s="128">
        <f>(VLOOKUP($A110,'ADR Raw Data'!$B$6:$BE$49,'ADR Raw Data'!AU$1,FALSE))/100</f>
        <v>4.2479796391222999E-2</v>
      </c>
      <c r="O111" s="128">
        <f>(VLOOKUP($A110,'ADR Raw Data'!$B$6:$BE$49,'ADR Raw Data'!AV$1,FALSE))/100</f>
        <v>3.2341285795720702E-2</v>
      </c>
      <c r="P111" s="128">
        <f>(VLOOKUP($A110,'ADR Raw Data'!$B$6:$BE$49,'ADR Raw Data'!AW$1,FALSE))/100</f>
        <v>9.7831437509154594E-3</v>
      </c>
      <c r="Q111" s="128">
        <f>(VLOOKUP($A110,'ADR Raw Data'!$B$6:$BE$49,'ADR Raw Data'!AX$1,FALSE))/100</f>
        <v>1.57637199166142E-2</v>
      </c>
      <c r="R111" s="128">
        <f>(VLOOKUP($A110,'ADR Raw Data'!$B$6:$BE$49,'ADR Raw Data'!AY$1,FALSE))/100</f>
        <v>2.07283464293644E-2</v>
      </c>
      <c r="S111" s="129">
        <f>(VLOOKUP($A110,'ADR Raw Data'!$B$6:$BE$49,'ADR Raw Data'!BA$1,FALSE))/100</f>
        <v>-6.7430454877473803E-3</v>
      </c>
      <c r="T111" s="129">
        <f>(VLOOKUP($A110,'ADR Raw Data'!$B$6:$BE$49,'ADR Raw Data'!BB$1,FALSE))/100</f>
        <v>-1.7830016920727702E-3</v>
      </c>
      <c r="U111" s="128">
        <f>(VLOOKUP($A110,'ADR Raw Data'!$B$6:$BE$49,'ADR Raw Data'!BC$1,FALSE))/100</f>
        <v>-4.2573639907810996E-3</v>
      </c>
      <c r="V111" s="130">
        <f>(VLOOKUP($A110,'ADR Raw Data'!$B$6:$BE$49,'ADR Raw Data'!BE$1,FALSE))/100</f>
        <v>1.44546747277785E-2</v>
      </c>
      <c r="X111" s="127">
        <f>(VLOOKUP($A110,'RevPAR Raw Data'!$B$6:$BE$49,'RevPAR Raw Data'!AT$1,FALSE))/100</f>
        <v>7.0471882338534603E-2</v>
      </c>
      <c r="Y111" s="128">
        <f>(VLOOKUP($A110,'RevPAR Raw Data'!$B$6:$BE$49,'RevPAR Raw Data'!AU$1,FALSE))/100</f>
        <v>5.3808946292243302E-2</v>
      </c>
      <c r="Z111" s="128">
        <f>(VLOOKUP($A110,'RevPAR Raw Data'!$B$6:$BE$49,'RevPAR Raw Data'!AV$1,FALSE))/100</f>
        <v>1.48445093917512E-2</v>
      </c>
      <c r="AA111" s="128">
        <f>(VLOOKUP($A110,'RevPAR Raw Data'!$B$6:$BE$49,'RevPAR Raw Data'!AW$1,FALSE))/100</f>
        <v>-7.2980953265359402E-2</v>
      </c>
      <c r="AB111" s="128">
        <f>(VLOOKUP($A110,'RevPAR Raw Data'!$B$6:$BE$49,'RevPAR Raw Data'!AX$1,FALSE))/100</f>
        <v>-3.3012663018969698E-2</v>
      </c>
      <c r="AC111" s="128">
        <f>(VLOOKUP($A110,'RevPAR Raw Data'!$B$6:$BE$49,'RevPAR Raw Data'!AY$1,FALSE))/100</f>
        <v>3.7945397230897701E-4</v>
      </c>
      <c r="AD111" s="129">
        <f>(VLOOKUP($A110,'RevPAR Raw Data'!$B$6:$BE$49,'RevPAR Raw Data'!BA$1,FALSE))/100</f>
        <v>1.3792660160185299E-2</v>
      </c>
      <c r="AE111" s="129">
        <f>(VLOOKUP($A110,'RevPAR Raw Data'!$B$6:$BE$49,'RevPAR Raw Data'!BB$1,FALSE))/100</f>
        <v>1.1579393549644299E-2</v>
      </c>
      <c r="AF111" s="128">
        <f>(VLOOKUP($A110,'RevPAR Raw Data'!$B$6:$BE$49,'RevPAR Raw Data'!BC$1,FALSE))/100</f>
        <v>1.2664409861247099E-2</v>
      </c>
      <c r="AG111" s="130">
        <f>(VLOOKUP($A110,'RevPAR Raw Data'!$B$6:$BE$49,'RevPAR Raw Data'!BE$1,FALSE))/100</f>
        <v>7.24644215159538E-3</v>
      </c>
    </row>
    <row r="112" spans="1:33" x14ac:dyDescent="0.2">
      <c r="A112" s="177"/>
      <c r="B112" s="155"/>
      <c r="C112" s="156"/>
      <c r="D112" s="156"/>
      <c r="E112" s="156"/>
      <c r="F112" s="156"/>
      <c r="G112" s="157"/>
      <c r="H112" s="137"/>
      <c r="I112" s="137"/>
      <c r="J112" s="157"/>
      <c r="K112" s="158"/>
      <c r="M112" s="159"/>
      <c r="N112" s="160"/>
      <c r="O112" s="160"/>
      <c r="P112" s="160"/>
      <c r="Q112" s="160"/>
      <c r="R112" s="161"/>
      <c r="S112" s="160"/>
      <c r="T112" s="160"/>
      <c r="U112" s="161"/>
      <c r="V112" s="162"/>
      <c r="X112" s="159"/>
      <c r="Y112" s="160"/>
      <c r="Z112" s="160"/>
      <c r="AA112" s="160"/>
      <c r="AB112" s="160"/>
      <c r="AC112" s="161"/>
      <c r="AD112" s="160"/>
      <c r="AE112" s="160"/>
      <c r="AF112" s="161"/>
      <c r="AG112" s="162"/>
    </row>
    <row r="113" spans="1:33" x14ac:dyDescent="0.2">
      <c r="A113" s="154" t="s">
        <v>54</v>
      </c>
      <c r="B113" s="155">
        <f>(VLOOKUP($A113,'Occupancy Raw Data'!$B$8:$BE$45,'Occupancy Raw Data'!AG$3,FALSE))/100</f>
        <v>0.47810834813499098</v>
      </c>
      <c r="C113" s="156">
        <f>(VLOOKUP($A113,'Occupancy Raw Data'!$B$8:$BE$45,'Occupancy Raw Data'!AH$3,FALSE))/100</f>
        <v>0.60435168738898704</v>
      </c>
      <c r="D113" s="156">
        <f>(VLOOKUP($A113,'Occupancy Raw Data'!$B$8:$BE$45,'Occupancy Raw Data'!AI$3,FALSE))/100</f>
        <v>0.68823268206039001</v>
      </c>
      <c r="E113" s="156">
        <f>(VLOOKUP($A113,'Occupancy Raw Data'!$B$8:$BE$45,'Occupancy Raw Data'!AJ$3,FALSE))/100</f>
        <v>0.77801953818827696</v>
      </c>
      <c r="F113" s="156">
        <f>(VLOOKUP($A113,'Occupancy Raw Data'!$B$8:$BE$45,'Occupancy Raw Data'!AK$3,FALSE))/100</f>
        <v>0.76651865008880904</v>
      </c>
      <c r="G113" s="157">
        <f>(VLOOKUP($A113,'Occupancy Raw Data'!$B$8:$BE$45,'Occupancy Raw Data'!AL$3,FALSE))/100</f>
        <v>0.66304618117229097</v>
      </c>
      <c r="H113" s="137">
        <f>(VLOOKUP($A113,'Occupancy Raw Data'!$B$8:$BE$45,'Occupancy Raw Data'!AN$3,FALSE))/100</f>
        <v>0.76598579040852499</v>
      </c>
      <c r="I113" s="137">
        <f>(VLOOKUP($A113,'Occupancy Raw Data'!$B$8:$BE$45,'Occupancy Raw Data'!AO$3,FALSE))/100</f>
        <v>0.70359680284191795</v>
      </c>
      <c r="J113" s="157">
        <f>(VLOOKUP($A113,'Occupancy Raw Data'!$B$8:$BE$45,'Occupancy Raw Data'!AP$3,FALSE))/100</f>
        <v>0.73479129662522202</v>
      </c>
      <c r="K113" s="158">
        <f>(VLOOKUP($A113,'Occupancy Raw Data'!$B$8:$BE$45,'Occupancy Raw Data'!AR$3,FALSE))/100</f>
        <v>0.68354478558741405</v>
      </c>
      <c r="M113" s="159">
        <f>VLOOKUP($A113,'ADR Raw Data'!$B$6:$BE$43,'ADR Raw Data'!AG$1,FALSE)</f>
        <v>102.897284294603</v>
      </c>
      <c r="N113" s="160">
        <f>VLOOKUP($A113,'ADR Raw Data'!$B$6:$BE$43,'ADR Raw Data'!AH$1,FALSE)</f>
        <v>109.591919911829</v>
      </c>
      <c r="O113" s="160">
        <f>VLOOKUP($A113,'ADR Raw Data'!$B$6:$BE$43,'ADR Raw Data'!AI$1,FALSE)</f>
        <v>117.539047035292</v>
      </c>
      <c r="P113" s="160">
        <f>VLOOKUP($A113,'ADR Raw Data'!$B$6:$BE$43,'ADR Raw Data'!AJ$1,FALSE)</f>
        <v>144.236242794361</v>
      </c>
      <c r="Q113" s="160">
        <f>VLOOKUP($A113,'ADR Raw Data'!$B$6:$BE$43,'ADR Raw Data'!AK$1,FALSE)</f>
        <v>143.738015873015</v>
      </c>
      <c r="R113" s="161">
        <f>VLOOKUP($A113,'ADR Raw Data'!$B$6:$BE$43,'ADR Raw Data'!AL$1,FALSE)</f>
        <v>126.301552659424</v>
      </c>
      <c r="S113" s="160">
        <f>VLOOKUP($A113,'ADR Raw Data'!$B$6:$BE$43,'ADR Raw Data'!AN$1,FALSE)</f>
        <v>155.75033797101401</v>
      </c>
      <c r="T113" s="160">
        <f>VLOOKUP($A113,'ADR Raw Data'!$B$6:$BE$43,'ADR Raw Data'!AO$1,FALSE)</f>
        <v>136.06368696749701</v>
      </c>
      <c r="U113" s="161">
        <f>VLOOKUP($A113,'ADR Raw Data'!$B$6:$BE$43,'ADR Raw Data'!AP$1,FALSE)</f>
        <v>146.32489651004599</v>
      </c>
      <c r="V113" s="162">
        <f>VLOOKUP($A113,'ADR Raw Data'!$B$6:$BE$43,'ADR Raw Data'!AR$1,FALSE)</f>
        <v>132.45141776639301</v>
      </c>
      <c r="X113" s="159">
        <f>VLOOKUP($A113,'RevPAR Raw Data'!$B$6:$BE$43,'RevPAR Raw Data'!AG$1,FALSE)</f>
        <v>49.196050621669599</v>
      </c>
      <c r="Y113" s="160">
        <f>VLOOKUP($A113,'RevPAR Raw Data'!$B$6:$BE$43,'RevPAR Raw Data'!AH$1,FALSE)</f>
        <v>66.232061722912903</v>
      </c>
      <c r="Z113" s="160">
        <f>VLOOKUP($A113,'RevPAR Raw Data'!$B$6:$BE$43,'RevPAR Raw Data'!AI$1,FALSE)</f>
        <v>80.894213587921797</v>
      </c>
      <c r="AA113" s="160">
        <f>VLOOKUP($A113,'RevPAR Raw Data'!$B$6:$BE$43,'RevPAR Raw Data'!AJ$1,FALSE)</f>
        <v>112.21861500887999</v>
      </c>
      <c r="AB113" s="160">
        <f>VLOOKUP($A113,'RevPAR Raw Data'!$B$6:$BE$43,'RevPAR Raw Data'!AK$1,FALSE)</f>
        <v>110.177869893428</v>
      </c>
      <c r="AC113" s="161">
        <f>VLOOKUP($A113,'RevPAR Raw Data'!$B$6:$BE$43,'RevPAR Raw Data'!AL$1,FALSE)</f>
        <v>83.743762166962597</v>
      </c>
      <c r="AD113" s="160">
        <f>VLOOKUP($A113,'RevPAR Raw Data'!$B$6:$BE$43,'RevPAR Raw Data'!AN$1,FALSE)</f>
        <v>119.302545737122</v>
      </c>
      <c r="AE113" s="160">
        <f>VLOOKUP($A113,'RevPAR Raw Data'!$B$6:$BE$43,'RevPAR Raw Data'!AO$1,FALSE)</f>
        <v>95.733975133214898</v>
      </c>
      <c r="AF113" s="161">
        <f>VLOOKUP($A113,'RevPAR Raw Data'!$B$6:$BE$43,'RevPAR Raw Data'!AP$1,FALSE)</f>
        <v>107.518260435168</v>
      </c>
      <c r="AG113" s="162">
        <f>VLOOKUP($A113,'RevPAR Raw Data'!$B$6:$BE$43,'RevPAR Raw Data'!AR$1,FALSE)</f>
        <v>90.536475957878693</v>
      </c>
    </row>
    <row r="114" spans="1:33" x14ac:dyDescent="0.2">
      <c r="A114" s="139" t="s">
        <v>14</v>
      </c>
      <c r="B114" s="127">
        <f>(VLOOKUP($A113,'Occupancy Raw Data'!$B$8:$BE$51,'Occupancy Raw Data'!AT$3,FALSE))/100</f>
        <v>1.6351441920501298E-2</v>
      </c>
      <c r="C114" s="128">
        <f>(VLOOKUP($A113,'Occupancy Raw Data'!$B$8:$BE$51,'Occupancy Raw Data'!AU$3,FALSE))/100</f>
        <v>-3.5292278052151002E-2</v>
      </c>
      <c r="D114" s="128">
        <f>(VLOOKUP($A113,'Occupancy Raw Data'!$B$8:$BE$51,'Occupancy Raw Data'!AV$3,FALSE))/100</f>
        <v>-2.94824780885341E-2</v>
      </c>
      <c r="E114" s="128">
        <f>(VLOOKUP($A113,'Occupancy Raw Data'!$B$8:$BE$51,'Occupancy Raw Data'!AW$3,FALSE))/100</f>
        <v>4.0780503510200301E-2</v>
      </c>
      <c r="F114" s="128">
        <f>(VLOOKUP($A113,'Occupancy Raw Data'!$B$8:$BE$51,'Occupancy Raw Data'!AX$3,FALSE))/100</f>
        <v>3.9424534857010599E-2</v>
      </c>
      <c r="G114" s="128">
        <f>(VLOOKUP($A113,'Occupancy Raw Data'!$B$8:$BE$51,'Occupancy Raw Data'!AY$3,FALSE))/100</f>
        <v>7.3636734177141509E-3</v>
      </c>
      <c r="H114" s="129">
        <f>(VLOOKUP($A113,'Occupancy Raw Data'!$B$8:$BE$51,'Occupancy Raw Data'!BA$3,FALSE))/100</f>
        <v>4.50422144570755E-2</v>
      </c>
      <c r="I114" s="129">
        <f>(VLOOKUP($A113,'Occupancy Raw Data'!$B$8:$BE$51,'Occupancy Raw Data'!BB$3,FALSE))/100</f>
        <v>-3.1316707988759103E-3</v>
      </c>
      <c r="J114" s="128">
        <f>(VLOOKUP($A113,'Occupancy Raw Data'!$B$8:$BE$51,'Occupancy Raw Data'!BC$3,FALSE))/100</f>
        <v>2.1410030860153098E-2</v>
      </c>
      <c r="K114" s="130">
        <f>(VLOOKUP($A113,'Occupancy Raw Data'!$B$8:$BE$51,'Occupancy Raw Data'!BE$3,FALSE))/100</f>
        <v>1.1636517838119899E-2</v>
      </c>
      <c r="M114" s="127">
        <f>(VLOOKUP($A113,'ADR Raw Data'!$B$6:$BE$49,'ADR Raw Data'!AT$1,FALSE))/100</f>
        <v>6.2806542454967695E-2</v>
      </c>
      <c r="N114" s="128">
        <f>(VLOOKUP($A113,'ADR Raw Data'!$B$6:$BE$49,'ADR Raw Data'!AU$1,FALSE))/100</f>
        <v>1.94653872045908E-2</v>
      </c>
      <c r="O114" s="128">
        <f>(VLOOKUP($A113,'ADR Raw Data'!$B$6:$BE$49,'ADR Raw Data'!AV$1,FALSE))/100</f>
        <v>2.74570541979153E-2</v>
      </c>
      <c r="P114" s="128">
        <f>(VLOOKUP($A113,'ADR Raw Data'!$B$6:$BE$49,'ADR Raw Data'!AW$1,FALSE))/100</f>
        <v>0.17617533158140802</v>
      </c>
      <c r="Q114" s="128">
        <f>(VLOOKUP($A113,'ADR Raw Data'!$B$6:$BE$49,'ADR Raw Data'!AX$1,FALSE))/100</f>
        <v>6.7481791373358899E-2</v>
      </c>
      <c r="R114" s="128">
        <f>(VLOOKUP($A113,'ADR Raw Data'!$B$6:$BE$49,'ADR Raw Data'!AY$1,FALSE))/100</f>
        <v>7.9681950271792396E-2</v>
      </c>
      <c r="S114" s="129">
        <f>(VLOOKUP($A113,'ADR Raw Data'!$B$6:$BE$49,'ADR Raw Data'!BA$1,FALSE))/100</f>
        <v>0.10076364664678</v>
      </c>
      <c r="T114" s="129">
        <f>(VLOOKUP($A113,'ADR Raw Data'!$B$6:$BE$49,'ADR Raw Data'!BB$1,FALSE))/100</f>
        <v>3.81835110911668E-2</v>
      </c>
      <c r="U114" s="128">
        <f>(VLOOKUP($A113,'ADR Raw Data'!$B$6:$BE$49,'ADR Raw Data'!BC$1,FALSE))/100</f>
        <v>7.2962370444898894E-2</v>
      </c>
      <c r="V114" s="130">
        <f>(VLOOKUP($A113,'ADR Raw Data'!$B$6:$BE$49,'ADR Raw Data'!BE$1,FALSE))/100</f>
        <v>7.7892291349789797E-2</v>
      </c>
      <c r="X114" s="127">
        <f>(VLOOKUP($A113,'RevPAR Raw Data'!$B$6:$BE$49,'RevPAR Raw Data'!AT$1,FALSE))/100</f>
        <v>8.0184961906648908E-2</v>
      </c>
      <c r="Y114" s="128">
        <f>(VLOOKUP($A113,'RevPAR Raw Data'!$B$6:$BE$49,'RevPAR Raw Data'!AU$1,FALSE))/100</f>
        <v>-1.65138687051774E-2</v>
      </c>
      <c r="Z114" s="128">
        <f>(VLOOKUP($A113,'RevPAR Raw Data'!$B$6:$BE$49,'RevPAR Raw Data'!AV$1,FALSE))/100</f>
        <v>-2.8349258893845403E-3</v>
      </c>
      <c r="AA114" s="128">
        <f>(VLOOKUP($A113,'RevPAR Raw Data'!$B$6:$BE$49,'RevPAR Raw Data'!AW$1,FALSE))/100</f>
        <v>0.22414035381957501</v>
      </c>
      <c r="AB114" s="128">
        <f>(VLOOKUP($A113,'RevPAR Raw Data'!$B$6:$BE$49,'RevPAR Raw Data'!AX$1,FALSE))/100</f>
        <v>0.10956676446658201</v>
      </c>
      <c r="AC114" s="128">
        <f>(VLOOKUP($A113,'RevPAR Raw Data'!$B$6:$BE$49,'RevPAR Raw Data'!AY$1,FALSE))/100</f>
        <v>8.7632375548594599E-2</v>
      </c>
      <c r="AD114" s="129">
        <f>(VLOOKUP($A113,'RevPAR Raw Data'!$B$6:$BE$49,'RevPAR Raw Data'!BA$1,FALSE))/100</f>
        <v>0.15034447888559702</v>
      </c>
      <c r="AE114" s="129">
        <f>(VLOOKUP($A113,'RevPAR Raw Data'!$B$6:$BE$49,'RevPAR Raw Data'!BB$1,FALSE))/100</f>
        <v>3.4932262105608097E-2</v>
      </c>
      <c r="AF114" s="128">
        <f>(VLOOKUP($A113,'RevPAR Raw Data'!$B$6:$BE$49,'RevPAR Raw Data'!BC$1,FALSE))/100</f>
        <v>9.5934527907907297E-2</v>
      </c>
      <c r="AG114" s="130">
        <f>(VLOOKUP($A113,'RevPAR Raw Data'!$B$6:$BE$49,'RevPAR Raw Data'!BE$1,FALSE))/100</f>
        <v>9.0435204225653598E-2</v>
      </c>
    </row>
    <row r="115" spans="1:33" x14ac:dyDescent="0.2">
      <c r="A115" s="177"/>
      <c r="B115" s="155"/>
      <c r="C115" s="156"/>
      <c r="D115" s="156"/>
      <c r="E115" s="156"/>
      <c r="F115" s="156"/>
      <c r="G115" s="157"/>
      <c r="H115" s="137"/>
      <c r="I115" s="137"/>
      <c r="J115" s="157"/>
      <c r="K115" s="158"/>
      <c r="M115" s="159"/>
      <c r="N115" s="160"/>
      <c r="O115" s="160"/>
      <c r="P115" s="160"/>
      <c r="Q115" s="160"/>
      <c r="R115" s="161"/>
      <c r="S115" s="160"/>
      <c r="T115" s="160"/>
      <c r="U115" s="161"/>
      <c r="V115" s="162"/>
      <c r="X115" s="159"/>
      <c r="Y115" s="160"/>
      <c r="Z115" s="160"/>
      <c r="AA115" s="160"/>
      <c r="AB115" s="160"/>
      <c r="AC115" s="161"/>
      <c r="AD115" s="160"/>
      <c r="AE115" s="160"/>
      <c r="AF115" s="161"/>
      <c r="AG115" s="162"/>
    </row>
    <row r="116" spans="1:33" x14ac:dyDescent="0.2">
      <c r="A116" s="154" t="s">
        <v>50</v>
      </c>
      <c r="B116" s="155">
        <f>(VLOOKUP($A116,'Occupancy Raw Data'!$B$8:$BE$45,'Occupancy Raw Data'!AG$3,FALSE))/100</f>
        <v>0.41795220810647299</v>
      </c>
      <c r="C116" s="156">
        <f>(VLOOKUP($A116,'Occupancy Raw Data'!$B$8:$BE$45,'Occupancy Raw Data'!AH$3,FALSE))/100</f>
        <v>0.59029038112522603</v>
      </c>
      <c r="D116" s="156">
        <f>(VLOOKUP($A116,'Occupancy Raw Data'!$B$8:$BE$45,'Occupancy Raw Data'!AI$3,FALSE))/100</f>
        <v>0.65592861464004804</v>
      </c>
      <c r="E116" s="156">
        <f>(VLOOKUP($A116,'Occupancy Raw Data'!$B$8:$BE$45,'Occupancy Raw Data'!AJ$3,FALSE))/100</f>
        <v>0.70810647307924901</v>
      </c>
      <c r="F116" s="156">
        <f>(VLOOKUP($A116,'Occupancy Raw Data'!$B$8:$BE$45,'Occupancy Raw Data'!AK$3,FALSE))/100</f>
        <v>0.70462794918330307</v>
      </c>
      <c r="G116" s="157">
        <f>(VLOOKUP($A116,'Occupancy Raw Data'!$B$8:$BE$45,'Occupancy Raw Data'!AL$3,FALSE))/100</f>
        <v>0.61538112522685995</v>
      </c>
      <c r="H116" s="137">
        <f>(VLOOKUP($A116,'Occupancy Raw Data'!$B$8:$BE$45,'Occupancy Raw Data'!AN$3,FALSE))/100</f>
        <v>0.7575620084694491</v>
      </c>
      <c r="I116" s="137">
        <f>(VLOOKUP($A116,'Occupancy Raw Data'!$B$8:$BE$45,'Occupancy Raw Data'!AO$3,FALSE))/100</f>
        <v>0.68814277071990304</v>
      </c>
      <c r="J116" s="157">
        <f>(VLOOKUP($A116,'Occupancy Raw Data'!$B$8:$BE$45,'Occupancy Raw Data'!AP$3,FALSE))/100</f>
        <v>0.72285238959467601</v>
      </c>
      <c r="K116" s="158">
        <f>(VLOOKUP($A116,'Occupancy Raw Data'!$B$8:$BE$45,'Occupancy Raw Data'!AR$3,FALSE))/100</f>
        <v>0.64608720076052095</v>
      </c>
      <c r="M116" s="159">
        <f>VLOOKUP($A116,'ADR Raw Data'!$B$6:$BE$43,'ADR Raw Data'!AG$1,FALSE)</f>
        <v>107.920490320246</v>
      </c>
      <c r="N116" s="160">
        <f>VLOOKUP($A116,'ADR Raw Data'!$B$6:$BE$43,'ADR Raw Data'!AH$1,FALSE)</f>
        <v>114.592172687676</v>
      </c>
      <c r="O116" s="160">
        <f>VLOOKUP($A116,'ADR Raw Data'!$B$6:$BE$43,'ADR Raw Data'!AI$1,FALSE)</f>
        <v>122.251222042886</v>
      </c>
      <c r="P116" s="160">
        <f>VLOOKUP($A116,'ADR Raw Data'!$B$6:$BE$43,'ADR Raw Data'!AJ$1,FALSE)</f>
        <v>148.49275736864499</v>
      </c>
      <c r="Q116" s="160">
        <f>VLOOKUP($A116,'ADR Raw Data'!$B$6:$BE$43,'ADR Raw Data'!AK$1,FALSE)</f>
        <v>195.722210774844</v>
      </c>
      <c r="R116" s="161">
        <f>VLOOKUP($A116,'ADR Raw Data'!$B$6:$BE$43,'ADR Raw Data'!AL$1,FALSE)</f>
        <v>141.699621273562</v>
      </c>
      <c r="S116" s="160">
        <f>VLOOKUP($A116,'ADR Raw Data'!$B$6:$BE$43,'ADR Raw Data'!AN$1,FALSE)</f>
        <v>217.55411858654401</v>
      </c>
      <c r="T116" s="160">
        <f>VLOOKUP($A116,'ADR Raw Data'!$B$6:$BE$43,'ADR Raw Data'!AO$1,FALSE)</f>
        <v>175.09896703296701</v>
      </c>
      <c r="U116" s="161">
        <f>VLOOKUP($A116,'ADR Raw Data'!$B$6:$BE$43,'ADR Raw Data'!AP$1,FALSE)</f>
        <v>197.345839522962</v>
      </c>
      <c r="V116" s="162">
        <f>VLOOKUP($A116,'ADR Raw Data'!$B$6:$BE$43,'ADR Raw Data'!AR$1,FALSE)</f>
        <v>159.48757921313501</v>
      </c>
      <c r="X116" s="159">
        <f>VLOOKUP($A116,'RevPAR Raw Data'!$B$6:$BE$43,'RevPAR Raw Data'!AG$1,FALSE)</f>
        <v>45.105607229279997</v>
      </c>
      <c r="Y116" s="160">
        <f>VLOOKUP($A116,'RevPAR Raw Data'!$B$6:$BE$43,'RevPAR Raw Data'!AH$1,FALSE)</f>
        <v>67.642657289776096</v>
      </c>
      <c r="Z116" s="160">
        <f>VLOOKUP($A116,'RevPAR Raw Data'!$B$6:$BE$43,'RevPAR Raw Data'!AI$1,FALSE)</f>
        <v>80.188074712643598</v>
      </c>
      <c r="AA116" s="160">
        <f>VLOOKUP($A116,'RevPAR Raw Data'!$B$6:$BE$43,'RevPAR Raw Data'!AJ$1,FALSE)</f>
        <v>105.14868269812401</v>
      </c>
      <c r="AB116" s="160">
        <f>VLOOKUP($A116,'RevPAR Raw Data'!$B$6:$BE$43,'RevPAR Raw Data'!AK$1,FALSE)</f>
        <v>137.91133998789999</v>
      </c>
      <c r="AC116" s="161">
        <f>VLOOKUP($A116,'RevPAR Raw Data'!$B$6:$BE$43,'RevPAR Raw Data'!AL$1,FALSE)</f>
        <v>87.199272383544994</v>
      </c>
      <c r="AD116" s="160">
        <f>VLOOKUP($A116,'RevPAR Raw Data'!$B$6:$BE$43,'RevPAR Raw Data'!AN$1,FALSE)</f>
        <v>164.81073502722299</v>
      </c>
      <c r="AE116" s="160">
        <f>VLOOKUP($A116,'RevPAR Raw Data'!$B$6:$BE$43,'RevPAR Raw Data'!AO$1,FALSE)</f>
        <v>120.493088324258</v>
      </c>
      <c r="AF116" s="161">
        <f>VLOOKUP($A116,'RevPAR Raw Data'!$B$6:$BE$43,'RevPAR Raw Data'!AP$1,FALSE)</f>
        <v>142.65191167574099</v>
      </c>
      <c r="AG116" s="162">
        <f>VLOOKUP($A116,'RevPAR Raw Data'!$B$6:$BE$43,'RevPAR Raw Data'!AR$1,FALSE)</f>
        <v>103.042883609886</v>
      </c>
    </row>
    <row r="117" spans="1:33" x14ac:dyDescent="0.2">
      <c r="A117" s="139" t="s">
        <v>14</v>
      </c>
      <c r="B117" s="127">
        <f>(VLOOKUP($A116,'Occupancy Raw Data'!$B$8:$BE$51,'Occupancy Raw Data'!AT$3,FALSE))/100</f>
        <v>1.29406000278517E-2</v>
      </c>
      <c r="C117" s="128">
        <f>(VLOOKUP($A116,'Occupancy Raw Data'!$B$8:$BE$51,'Occupancy Raw Data'!AU$3,FALSE))/100</f>
        <v>2.4987487761086599E-2</v>
      </c>
      <c r="D117" s="128">
        <f>(VLOOKUP($A116,'Occupancy Raw Data'!$B$8:$BE$51,'Occupancy Raw Data'!AV$3,FALSE))/100</f>
        <v>3.2279793799571396E-2</v>
      </c>
      <c r="E117" s="128">
        <f>(VLOOKUP($A116,'Occupancy Raw Data'!$B$8:$BE$51,'Occupancy Raw Data'!AW$3,FALSE))/100</f>
        <v>2.9685027967589202E-2</v>
      </c>
      <c r="F117" s="128">
        <f>(VLOOKUP($A116,'Occupancy Raw Data'!$B$8:$BE$51,'Occupancy Raw Data'!AX$3,FALSE))/100</f>
        <v>2.8192091074524601E-2</v>
      </c>
      <c r="G117" s="128">
        <f>(VLOOKUP($A116,'Occupancy Raw Data'!$B$8:$BE$51,'Occupancy Raw Data'!AY$3,FALSE))/100</f>
        <v>2.65524370223621E-2</v>
      </c>
      <c r="H117" s="129">
        <f>(VLOOKUP($A116,'Occupancy Raw Data'!$B$8:$BE$51,'Occupancy Raw Data'!BA$3,FALSE))/100</f>
        <v>4.6134067357429698E-2</v>
      </c>
      <c r="I117" s="129">
        <f>(VLOOKUP($A116,'Occupancy Raw Data'!$B$8:$BE$51,'Occupancy Raw Data'!BB$3,FALSE))/100</f>
        <v>2.5195509896715703E-2</v>
      </c>
      <c r="J117" s="128">
        <f>(VLOOKUP($A116,'Occupancy Raw Data'!$B$8:$BE$51,'Occupancy Raw Data'!BC$3,FALSE))/100</f>
        <v>3.6061859397000198E-2</v>
      </c>
      <c r="K117" s="130">
        <f>(VLOOKUP($A116,'Occupancy Raw Data'!$B$8:$BE$51,'Occupancy Raw Data'!BE$3,FALSE))/100</f>
        <v>2.9529134011206E-2</v>
      </c>
      <c r="M117" s="127">
        <f>(VLOOKUP($A116,'ADR Raw Data'!$B$6:$BE$49,'ADR Raw Data'!AT$1,FALSE))/100</f>
        <v>6.5452560551675001E-3</v>
      </c>
      <c r="N117" s="128">
        <f>(VLOOKUP($A116,'ADR Raw Data'!$B$6:$BE$49,'ADR Raw Data'!AU$1,FALSE))/100</f>
        <v>5.28601121913033E-2</v>
      </c>
      <c r="O117" s="128">
        <f>(VLOOKUP($A116,'ADR Raw Data'!$B$6:$BE$49,'ADR Raw Data'!AV$1,FALSE))/100</f>
        <v>8.8767314343504808E-2</v>
      </c>
      <c r="P117" s="128">
        <f>(VLOOKUP($A116,'ADR Raw Data'!$B$6:$BE$49,'ADR Raw Data'!AW$1,FALSE))/100</f>
        <v>5.1296480388652296E-2</v>
      </c>
      <c r="Q117" s="128">
        <f>(VLOOKUP($A116,'ADR Raw Data'!$B$6:$BE$49,'ADR Raw Data'!AX$1,FALSE))/100</f>
        <v>7.7673275662357599E-2</v>
      </c>
      <c r="R117" s="128">
        <f>(VLOOKUP($A116,'ADR Raw Data'!$B$6:$BE$49,'ADR Raw Data'!AY$1,FALSE))/100</f>
        <v>6.1791436749169301E-2</v>
      </c>
      <c r="S117" s="129">
        <f>(VLOOKUP($A116,'ADR Raw Data'!$B$6:$BE$49,'ADR Raw Data'!BA$1,FALSE))/100</f>
        <v>4.0120231233972306E-2</v>
      </c>
      <c r="T117" s="129">
        <f>(VLOOKUP($A116,'ADR Raw Data'!$B$6:$BE$49,'ADR Raw Data'!BB$1,FALSE))/100</f>
        <v>2.0834503994074001E-2</v>
      </c>
      <c r="U117" s="128">
        <f>(VLOOKUP($A116,'ADR Raw Data'!$B$6:$BE$49,'ADR Raw Data'!BC$1,FALSE))/100</f>
        <v>3.2912613874667297E-2</v>
      </c>
      <c r="V117" s="130">
        <f>(VLOOKUP($A116,'ADR Raw Data'!$B$6:$BE$49,'ADR Raw Data'!BE$1,FALSE))/100</f>
        <v>5.0859987591526996E-2</v>
      </c>
      <c r="X117" s="127">
        <f>(VLOOKUP($A116,'RevPAR Raw Data'!$B$6:$BE$49,'RevPAR Raw Data'!AT$1,FALSE))/100</f>
        <v>1.95705556237089E-2</v>
      </c>
      <c r="Y117" s="128">
        <f>(VLOOKUP($A116,'RevPAR Raw Data'!$B$6:$BE$49,'RevPAR Raw Data'!AU$1,FALSE))/100</f>
        <v>7.9168441358819799E-2</v>
      </c>
      <c r="Z117" s="128">
        <f>(VLOOKUP($A116,'RevPAR Raw Data'!$B$6:$BE$49,'RevPAR Raw Data'!AV$1,FALSE))/100</f>
        <v>0.12391249874622601</v>
      </c>
      <c r="AA117" s="128">
        <f>(VLOOKUP($A116,'RevPAR Raw Data'!$B$6:$BE$49,'RevPAR Raw Data'!AW$1,FALSE))/100</f>
        <v>8.2504245811217597E-2</v>
      </c>
      <c r="AB117" s="128">
        <f>(VLOOKUP($A116,'RevPAR Raw Data'!$B$6:$BE$49,'RevPAR Raw Data'!AX$1,FALSE))/100</f>
        <v>0.108055138798412</v>
      </c>
      <c r="AC117" s="128">
        <f>(VLOOKUP($A116,'RevPAR Raw Data'!$B$6:$BE$49,'RevPAR Raw Data'!AY$1,FALSE))/100</f>
        <v>8.9984587004335009E-2</v>
      </c>
      <c r="AD117" s="129">
        <f>(VLOOKUP($A116,'RevPAR Raw Data'!$B$6:$BE$49,'RevPAR Raw Data'!BA$1,FALSE))/100</f>
        <v>8.8105208041545702E-2</v>
      </c>
      <c r="AE117" s="129">
        <f>(VLOOKUP($A116,'RevPAR Raw Data'!$B$6:$BE$49,'RevPAR Raw Data'!BB$1,FALSE))/100</f>
        <v>4.6554949842365599E-2</v>
      </c>
      <c r="AF117" s="128">
        <f>(VLOOKUP($A116,'RevPAR Raw Data'!$B$6:$BE$49,'RevPAR Raw Data'!BC$1,FALSE))/100</f>
        <v>7.0161363325603604E-2</v>
      </c>
      <c r="AG117" s="130">
        <f>(VLOOKUP($A116,'RevPAR Raw Data'!$B$6:$BE$49,'RevPAR Raw Data'!BE$1,FALSE))/100</f>
        <v>8.1890972992131397E-2</v>
      </c>
    </row>
    <row r="118" spans="1:33" x14ac:dyDescent="0.2">
      <c r="A118" s="177"/>
      <c r="B118" s="155"/>
      <c r="C118" s="156"/>
      <c r="D118" s="156"/>
      <c r="E118" s="156"/>
      <c r="F118" s="156"/>
      <c r="G118" s="157"/>
      <c r="H118" s="137"/>
      <c r="I118" s="137"/>
      <c r="J118" s="157"/>
      <c r="K118" s="158"/>
      <c r="M118" s="159"/>
      <c r="N118" s="160"/>
      <c r="O118" s="160"/>
      <c r="P118" s="160"/>
      <c r="Q118" s="160"/>
      <c r="R118" s="161"/>
      <c r="S118" s="160"/>
      <c r="T118" s="160"/>
      <c r="U118" s="161"/>
      <c r="V118" s="162"/>
      <c r="X118" s="159"/>
      <c r="Y118" s="160"/>
      <c r="Z118" s="160"/>
      <c r="AA118" s="160"/>
      <c r="AB118" s="160"/>
      <c r="AC118" s="161"/>
      <c r="AD118" s="160"/>
      <c r="AE118" s="160"/>
      <c r="AF118" s="161"/>
      <c r="AG118" s="162"/>
    </row>
    <row r="119" spans="1:33" x14ac:dyDescent="0.2">
      <c r="A119" s="154" t="s">
        <v>51</v>
      </c>
      <c r="B119" s="155">
        <f>(VLOOKUP($A119,'Occupancy Raw Data'!$B$8:$BE$45,'Occupancy Raw Data'!AG$3,FALSE))/100</f>
        <v>0.43833366514035399</v>
      </c>
      <c r="C119" s="156">
        <f>(VLOOKUP($A119,'Occupancy Raw Data'!$B$8:$BE$45,'Occupancy Raw Data'!AH$3,FALSE))/100</f>
        <v>0.52593071869400698</v>
      </c>
      <c r="D119" s="156">
        <f>(VLOOKUP($A119,'Occupancy Raw Data'!$B$8:$BE$45,'Occupancy Raw Data'!AI$3,FALSE))/100</f>
        <v>0.58336651403543593</v>
      </c>
      <c r="E119" s="156">
        <f>(VLOOKUP($A119,'Occupancy Raw Data'!$B$8:$BE$45,'Occupancy Raw Data'!AJ$3,FALSE))/100</f>
        <v>0.69938283894087105</v>
      </c>
      <c r="F119" s="156">
        <f>(VLOOKUP($A119,'Occupancy Raw Data'!$B$8:$BE$45,'Occupancy Raw Data'!AK$3,FALSE))/100</f>
        <v>0.65483774636671299</v>
      </c>
      <c r="G119" s="157">
        <f>(VLOOKUP($A119,'Occupancy Raw Data'!$B$8:$BE$45,'Occupancy Raw Data'!AL$3,FALSE))/100</f>
        <v>0.58037029663547601</v>
      </c>
      <c r="H119" s="137">
        <f>(VLOOKUP($A119,'Occupancy Raw Data'!$B$8:$BE$45,'Occupancy Raw Data'!AN$3,FALSE))/100</f>
        <v>0.73088791558829302</v>
      </c>
      <c r="I119" s="137">
        <f>(VLOOKUP($A119,'Occupancy Raw Data'!$B$8:$BE$45,'Occupancy Raw Data'!AO$3,FALSE))/100</f>
        <v>0.6595162253633281</v>
      </c>
      <c r="J119" s="157">
        <f>(VLOOKUP($A119,'Occupancy Raw Data'!$B$8:$BE$45,'Occupancy Raw Data'!AP$3,FALSE))/100</f>
        <v>0.69520207047581095</v>
      </c>
      <c r="K119" s="158">
        <f>(VLOOKUP($A119,'Occupancy Raw Data'!$B$8:$BE$45,'Occupancy Raw Data'!AR$3,FALSE))/100</f>
        <v>0.61317937487557206</v>
      </c>
      <c r="M119" s="159">
        <f>VLOOKUP($A119,'ADR Raw Data'!$B$6:$BE$43,'ADR Raw Data'!AG$1,FALSE)</f>
        <v>100.838268422845</v>
      </c>
      <c r="N119" s="160">
        <f>VLOOKUP($A119,'ADR Raw Data'!$B$6:$BE$43,'ADR Raw Data'!AH$1,FALSE)</f>
        <v>103.268351471562</v>
      </c>
      <c r="O119" s="160">
        <f>VLOOKUP($A119,'ADR Raw Data'!$B$6:$BE$43,'ADR Raw Data'!AI$1,FALSE)</f>
        <v>117.963085061001</v>
      </c>
      <c r="P119" s="160">
        <f>VLOOKUP($A119,'ADR Raw Data'!$B$6:$BE$43,'ADR Raw Data'!AJ$1,FALSE)</f>
        <v>160.48347139197199</v>
      </c>
      <c r="Q119" s="160">
        <f>VLOOKUP($A119,'ADR Raw Data'!$B$6:$BE$43,'ADR Raw Data'!AK$1,FALSE)</f>
        <v>177.53884548149199</v>
      </c>
      <c r="R119" s="161">
        <f>VLOOKUP($A119,'ADR Raw Data'!$B$6:$BE$43,'ADR Raw Data'!AL$1,FALSE)</f>
        <v>136.40499708424801</v>
      </c>
      <c r="S119" s="160">
        <f>VLOOKUP($A119,'ADR Raw Data'!$B$6:$BE$43,'ADR Raw Data'!AN$1,FALSE)</f>
        <v>189.84649710588999</v>
      </c>
      <c r="T119" s="160">
        <f>VLOOKUP($A119,'ADR Raw Data'!$B$6:$BE$43,'ADR Raw Data'!AO$1,FALSE)</f>
        <v>167.46934646441699</v>
      </c>
      <c r="U119" s="161">
        <f>VLOOKUP($A119,'ADR Raw Data'!$B$6:$BE$43,'ADR Raw Data'!AP$1,FALSE)</f>
        <v>179.23224942726199</v>
      </c>
      <c r="V119" s="162">
        <f>VLOOKUP($A119,'ADR Raw Data'!$B$6:$BE$43,'ADR Raw Data'!AR$1,FALSE)</f>
        <v>150.27816639610299</v>
      </c>
      <c r="X119" s="159">
        <f>VLOOKUP($A119,'RevPAR Raw Data'!$B$6:$BE$43,'RevPAR Raw Data'!AG$1,FALSE)</f>
        <v>44.200807784192698</v>
      </c>
      <c r="Y119" s="160">
        <f>VLOOKUP($A119,'RevPAR Raw Data'!$B$6:$BE$43,'RevPAR Raw Data'!AH$1,FALSE)</f>
        <v>54.311998307784101</v>
      </c>
      <c r="Z119" s="160">
        <f>VLOOKUP($A119,'RevPAR Raw Data'!$B$6:$BE$43,'RevPAR Raw Data'!AI$1,FALSE)</f>
        <v>68.815713716902195</v>
      </c>
      <c r="AA119" s="160">
        <f>VLOOKUP($A119,'RevPAR Raw Data'!$B$6:$BE$43,'RevPAR Raw Data'!AJ$1,FALSE)</f>
        <v>112.239385825204</v>
      </c>
      <c r="AB119" s="160">
        <f>VLOOKUP($A119,'RevPAR Raw Data'!$B$6:$BE$43,'RevPAR Raw Data'!AK$1,FALSE)</f>
        <v>116.259137467648</v>
      </c>
      <c r="AC119" s="161">
        <f>VLOOKUP($A119,'RevPAR Raw Data'!$B$6:$BE$43,'RevPAR Raw Data'!AL$1,FALSE)</f>
        <v>79.165408620346398</v>
      </c>
      <c r="AD119" s="160">
        <f>VLOOKUP($A119,'RevPAR Raw Data'!$B$6:$BE$43,'RevPAR Raw Data'!AN$1,FALSE)</f>
        <v>138.75651055146301</v>
      </c>
      <c r="AE119" s="160">
        <f>VLOOKUP($A119,'RevPAR Raw Data'!$B$6:$BE$43,'RevPAR Raw Data'!AO$1,FALSE)</f>
        <v>110.448751244276</v>
      </c>
      <c r="AF119" s="161">
        <f>VLOOKUP($A119,'RevPAR Raw Data'!$B$6:$BE$43,'RevPAR Raw Data'!AP$1,FALSE)</f>
        <v>124.60263089786901</v>
      </c>
      <c r="AG119" s="162">
        <f>VLOOKUP($A119,'RevPAR Raw Data'!$B$6:$BE$43,'RevPAR Raw Data'!AR$1,FALSE)</f>
        <v>92.147472128210197</v>
      </c>
    </row>
    <row r="120" spans="1:33" x14ac:dyDescent="0.2">
      <c r="A120" s="139" t="s">
        <v>14</v>
      </c>
      <c r="B120" s="127">
        <f>(VLOOKUP($A119,'Occupancy Raw Data'!$B$8:$BE$51,'Occupancy Raw Data'!AT$3,FALSE))/100</f>
        <v>4.2549918885199906E-2</v>
      </c>
      <c r="C120" s="128">
        <f>(VLOOKUP($A119,'Occupancy Raw Data'!$B$8:$BE$51,'Occupancy Raw Data'!AU$3,FALSE))/100</f>
        <v>2.2321275875466201E-2</v>
      </c>
      <c r="D120" s="128">
        <f>(VLOOKUP($A119,'Occupancy Raw Data'!$B$8:$BE$51,'Occupancy Raw Data'!AV$3,FALSE))/100</f>
        <v>2.9041622992467299E-2</v>
      </c>
      <c r="E120" s="128">
        <f>(VLOOKUP($A119,'Occupancy Raw Data'!$B$8:$BE$51,'Occupancy Raw Data'!AW$3,FALSE))/100</f>
        <v>0.11576743964806101</v>
      </c>
      <c r="F120" s="128">
        <f>(VLOOKUP($A119,'Occupancy Raw Data'!$B$8:$BE$51,'Occupancy Raw Data'!AX$3,FALSE))/100</f>
        <v>7.2657654141298003E-2</v>
      </c>
      <c r="G120" s="128">
        <f>(VLOOKUP($A119,'Occupancy Raw Data'!$B$8:$BE$51,'Occupancy Raw Data'!AY$3,FALSE))/100</f>
        <v>5.9420388418261E-2</v>
      </c>
      <c r="H120" s="129">
        <f>(VLOOKUP($A119,'Occupancy Raw Data'!$B$8:$BE$51,'Occupancy Raw Data'!BA$3,FALSE))/100</f>
        <v>9.6176607574002496E-2</v>
      </c>
      <c r="I120" s="129">
        <f>(VLOOKUP($A119,'Occupancy Raw Data'!$B$8:$BE$51,'Occupancy Raw Data'!BB$3,FALSE))/100</f>
        <v>8.6962388389642889E-2</v>
      </c>
      <c r="J120" s="128">
        <f>(VLOOKUP($A119,'Occupancy Raw Data'!$B$8:$BE$51,'Occupancy Raw Data'!BC$3,FALSE))/100</f>
        <v>9.1786590492543105E-2</v>
      </c>
      <c r="K120" s="130">
        <f>(VLOOKUP($A119,'Occupancy Raw Data'!$B$8:$BE$51,'Occupancy Raw Data'!BE$3,FALSE))/100</f>
        <v>6.9692707344092095E-2</v>
      </c>
      <c r="M120" s="127">
        <f>(VLOOKUP($A119,'ADR Raw Data'!$B$6:$BE$49,'ADR Raw Data'!AT$1,FALSE))/100</f>
        <v>2.6357166055271102E-2</v>
      </c>
      <c r="N120" s="128">
        <f>(VLOOKUP($A119,'ADR Raw Data'!$B$6:$BE$49,'ADR Raw Data'!AU$1,FALSE))/100</f>
        <v>4.5977829571793603E-2</v>
      </c>
      <c r="O120" s="128">
        <f>(VLOOKUP($A119,'ADR Raw Data'!$B$6:$BE$49,'ADR Raw Data'!AV$1,FALSE))/100</f>
        <v>6.6182304825325791E-2</v>
      </c>
      <c r="P120" s="128">
        <f>(VLOOKUP($A119,'ADR Raw Data'!$B$6:$BE$49,'ADR Raw Data'!AW$1,FALSE))/100</f>
        <v>0.20766245115138901</v>
      </c>
      <c r="Q120" s="128">
        <f>(VLOOKUP($A119,'ADR Raw Data'!$B$6:$BE$49,'ADR Raw Data'!AX$1,FALSE))/100</f>
        <v>0.10605394670884299</v>
      </c>
      <c r="R120" s="128">
        <f>(VLOOKUP($A119,'ADR Raw Data'!$B$6:$BE$49,'ADR Raw Data'!AY$1,FALSE))/100</f>
        <v>0.11161971435838099</v>
      </c>
      <c r="S120" s="129">
        <f>(VLOOKUP($A119,'ADR Raw Data'!$B$6:$BE$49,'ADR Raw Data'!BA$1,FALSE))/100</f>
        <v>5.4332735687902901E-2</v>
      </c>
      <c r="T120" s="129">
        <f>(VLOOKUP($A119,'ADR Raw Data'!$B$6:$BE$49,'ADR Raw Data'!BB$1,FALSE))/100</f>
        <v>2.5889989014169199E-2</v>
      </c>
      <c r="U120" s="128">
        <f>(VLOOKUP($A119,'ADR Raw Data'!$B$6:$BE$49,'ADR Raw Data'!BC$1,FALSE))/100</f>
        <v>4.1748922625002301E-2</v>
      </c>
      <c r="V120" s="130">
        <f>(VLOOKUP($A119,'ADR Raw Data'!$B$6:$BE$49,'ADR Raw Data'!BE$1,FALSE))/100</f>
        <v>8.6075324498094408E-2</v>
      </c>
      <c r="X120" s="127">
        <f>(VLOOKUP($A119,'RevPAR Raw Data'!$B$6:$BE$49,'RevPAR Raw Data'!AT$1,FALSE))/100</f>
        <v>7.0028580218166603E-2</v>
      </c>
      <c r="Y120" s="128">
        <f>(VLOOKUP($A119,'RevPAR Raw Data'!$B$6:$BE$49,'RevPAR Raw Data'!AU$1,FALSE))/100</f>
        <v>6.9325389265287099E-2</v>
      </c>
      <c r="Z120" s="128">
        <f>(VLOOKUP($A119,'RevPAR Raw Data'!$B$6:$BE$49,'RevPAR Raw Data'!AV$1,FALSE))/100</f>
        <v>9.71459693633029E-2</v>
      </c>
      <c r="AA120" s="128">
        <f>(VLOOKUP($A119,'RevPAR Raw Data'!$B$6:$BE$49,'RevPAR Raw Data'!AW$1,FALSE))/100</f>
        <v>0.34747044108028802</v>
      </c>
      <c r="AB120" s="128">
        <f>(VLOOKUP($A119,'RevPAR Raw Data'!$B$6:$BE$49,'RevPAR Raw Data'!AX$1,FALSE))/100</f>
        <v>0.18641723183043202</v>
      </c>
      <c r="AC120" s="128">
        <f>(VLOOKUP($A119,'RevPAR Raw Data'!$B$6:$BE$49,'RevPAR Raw Data'!AY$1,FALSE))/100</f>
        <v>0.17767258955895202</v>
      </c>
      <c r="AD120" s="129">
        <f>(VLOOKUP($A119,'RevPAR Raw Data'!$B$6:$BE$49,'RevPAR Raw Data'!BA$1,FALSE))/100</f>
        <v>0.15573488146058201</v>
      </c>
      <c r="AE120" s="129">
        <f>(VLOOKUP($A119,'RevPAR Raw Data'!$B$6:$BE$49,'RevPAR Raw Data'!BB$1,FALSE))/100</f>
        <v>0.11510383268386599</v>
      </c>
      <c r="AF120" s="128">
        <f>(VLOOKUP($A119,'RevPAR Raw Data'!$B$6:$BE$49,'RevPAR Raw Data'!BC$1,FALSE))/100</f>
        <v>0.13736750438203099</v>
      </c>
      <c r="AG120" s="130">
        <f>(VLOOKUP($A119,'RevPAR Raw Data'!$B$6:$BE$49,'RevPAR Raw Data'!BE$1,FALSE))/100</f>
        <v>0.16176685424197998</v>
      </c>
    </row>
    <row r="121" spans="1:33" x14ac:dyDescent="0.2">
      <c r="A121" s="177"/>
      <c r="B121" s="155"/>
      <c r="C121" s="156"/>
      <c r="D121" s="156"/>
      <c r="E121" s="156"/>
      <c r="F121" s="156"/>
      <c r="G121" s="157"/>
      <c r="H121" s="137"/>
      <c r="I121" s="137"/>
      <c r="J121" s="157"/>
      <c r="K121" s="158"/>
      <c r="M121" s="159"/>
      <c r="N121" s="160"/>
      <c r="O121" s="160"/>
      <c r="P121" s="160"/>
      <c r="Q121" s="160"/>
      <c r="R121" s="161"/>
      <c r="S121" s="160"/>
      <c r="T121" s="160"/>
      <c r="U121" s="161"/>
      <c r="V121" s="162"/>
      <c r="X121" s="159"/>
      <c r="Y121" s="160"/>
      <c r="Z121" s="160"/>
      <c r="AA121" s="160"/>
      <c r="AB121" s="160"/>
      <c r="AC121" s="161"/>
      <c r="AD121" s="160"/>
      <c r="AE121" s="160"/>
      <c r="AF121" s="161"/>
      <c r="AG121" s="162"/>
    </row>
    <row r="122" spans="1:33" x14ac:dyDescent="0.2">
      <c r="A122" s="154" t="s">
        <v>48</v>
      </c>
      <c r="B122" s="155">
        <f>(VLOOKUP($A122,'Occupancy Raw Data'!$B$8:$BE$54,'Occupancy Raw Data'!AG$3,FALSE))/100</f>
        <v>0.46466704130373698</v>
      </c>
      <c r="C122" s="156">
        <f>(VLOOKUP($A122,'Occupancy Raw Data'!$B$8:$BE$54,'Occupancy Raw Data'!AH$3,FALSE))/100</f>
        <v>0.654327058162405</v>
      </c>
      <c r="D122" s="156">
        <f>(VLOOKUP($A122,'Occupancy Raw Data'!$B$8:$BE$54,'Occupancy Raw Data'!AI$3,FALSE))/100</f>
        <v>0.70188255127844901</v>
      </c>
      <c r="E122" s="156">
        <f>(VLOOKUP($A122,'Occupancy Raw Data'!$B$8:$BE$54,'Occupancy Raw Data'!AJ$3,FALSE))/100</f>
        <v>0.70946895195279491</v>
      </c>
      <c r="F122" s="156">
        <f>(VLOOKUP($A122,'Occupancy Raw Data'!$B$8:$BE$54,'Occupancy Raw Data'!AK$3,FALSE))/100</f>
        <v>0.67181792638381499</v>
      </c>
      <c r="G122" s="157">
        <f>(VLOOKUP($A122,'Occupancy Raw Data'!$B$8:$BE$54,'Occupancy Raw Data'!AL$3,FALSE))/100</f>
        <v>0.64043270581624001</v>
      </c>
      <c r="H122" s="137">
        <f>(VLOOKUP($A122,'Occupancy Raw Data'!$B$8:$BE$54,'Occupancy Raw Data'!AN$3,FALSE))/100</f>
        <v>0.70033717336330392</v>
      </c>
      <c r="I122" s="137">
        <f>(VLOOKUP($A122,'Occupancy Raw Data'!$B$8:$BE$54,'Occupancy Raw Data'!AO$3,FALSE))/100</f>
        <v>0.69921326215228907</v>
      </c>
      <c r="J122" s="157">
        <f>(VLOOKUP($A122,'Occupancy Raw Data'!$B$8:$BE$54,'Occupancy Raw Data'!AP$3,FALSE))/100</f>
        <v>0.69977521775779705</v>
      </c>
      <c r="K122" s="158">
        <f>(VLOOKUP($A122,'Occupancy Raw Data'!$B$8:$BE$54,'Occupancy Raw Data'!AR$3,FALSE))/100</f>
        <v>0.65738770922811296</v>
      </c>
      <c r="M122" s="159">
        <f>VLOOKUP($A122,'ADR Raw Data'!$B$6:$BE$54,'ADR Raw Data'!AG$1,FALSE)</f>
        <v>114.011891156462</v>
      </c>
      <c r="N122" s="160">
        <f>VLOOKUP($A122,'ADR Raw Data'!$B$6:$BE$54,'ADR Raw Data'!AH$1,FALSE)</f>
        <v>128.37227911969899</v>
      </c>
      <c r="O122" s="160">
        <f>VLOOKUP($A122,'ADR Raw Data'!$B$6:$BE$54,'ADR Raw Data'!AI$1,FALSE)</f>
        <v>130.659623698959</v>
      </c>
      <c r="P122" s="160">
        <f>VLOOKUP($A122,'ADR Raw Data'!$B$6:$BE$54,'ADR Raw Data'!AJ$1,FALSE)</f>
        <v>130.00408613861299</v>
      </c>
      <c r="Q122" s="160">
        <f>VLOOKUP($A122,'ADR Raw Data'!$B$6:$BE$54,'ADR Raw Data'!AK$1,FALSE)</f>
        <v>137.94811585110801</v>
      </c>
      <c r="R122" s="161">
        <f>VLOOKUP($A122,'ADR Raw Data'!$B$6:$BE$54,'ADR Raw Data'!AL$1,FALSE)</f>
        <v>129.16036612117699</v>
      </c>
      <c r="S122" s="160">
        <f>VLOOKUP($A122,'ADR Raw Data'!$B$6:$BE$54,'ADR Raw Data'!AN$1,FALSE)</f>
        <v>161.323511534603</v>
      </c>
      <c r="T122" s="160">
        <f>VLOOKUP($A122,'ADR Raw Data'!$B$6:$BE$54,'ADR Raw Data'!AO$1,FALSE)</f>
        <v>157.92466244725699</v>
      </c>
      <c r="U122" s="161">
        <f>VLOOKUP($A122,'ADR Raw Data'!$B$6:$BE$54,'ADR Raw Data'!AP$1,FALSE)</f>
        <v>159.62545171652201</v>
      </c>
      <c r="V122" s="162">
        <f>VLOOKUP($A122,'ADR Raw Data'!$B$6:$BE$54,'ADR Raw Data'!AR$1,FALSE)</f>
        <v>138.425918943672</v>
      </c>
      <c r="X122" s="159">
        <f>VLOOKUP($A122,'RevPAR Raw Data'!$B$6:$BE$54,'RevPAR Raw Data'!AG$1,FALSE)</f>
        <v>52.977568137117103</v>
      </c>
      <c r="Y122" s="160">
        <f>VLOOKUP($A122,'RevPAR Raw Data'!$B$6:$BE$54,'RevPAR Raw Data'!AH$1,FALSE)</f>
        <v>83.997455745996007</v>
      </c>
      <c r="Z122" s="160">
        <f>VLOOKUP($A122,'RevPAR Raw Data'!$B$6:$BE$54,'RevPAR Raw Data'!AI$1,FALSE)</f>
        <v>91.707710030907506</v>
      </c>
      <c r="AA122" s="160">
        <f>VLOOKUP($A122,'RevPAR Raw Data'!$B$6:$BE$54,'RevPAR Raw Data'!AJ$1,FALSE)</f>
        <v>92.233862742343305</v>
      </c>
      <c r="AB122" s="160">
        <f>VLOOKUP($A122,'RevPAR Raw Data'!$B$6:$BE$54,'RevPAR Raw Data'!AK$1,FALSE)</f>
        <v>92.676017139645893</v>
      </c>
      <c r="AC122" s="161">
        <f>VLOOKUP($A122,'RevPAR Raw Data'!$B$6:$BE$54,'RevPAR Raw Data'!AL$1,FALSE)</f>
        <v>82.718522759202003</v>
      </c>
      <c r="AD122" s="160">
        <f>VLOOKUP($A122,'RevPAR Raw Data'!$B$6:$BE$54,'RevPAR Raw Data'!AN$1,FALSE)</f>
        <v>112.980852065186</v>
      </c>
      <c r="AE122" s="160">
        <f>VLOOKUP($A122,'RevPAR Raw Data'!$B$6:$BE$54,'RevPAR Raw Data'!AO$1,FALSE)</f>
        <v>110.423018404046</v>
      </c>
      <c r="AF122" s="161">
        <f>VLOOKUP($A122,'RevPAR Raw Data'!$B$6:$BE$54,'RevPAR Raw Data'!AP$1,FALSE)</f>
        <v>111.701935234616</v>
      </c>
      <c r="AG122" s="162">
        <f>VLOOKUP($A122,'RevPAR Raw Data'!$B$6:$BE$54,'RevPAR Raw Data'!AR$1,FALSE)</f>
        <v>90.999497752177504</v>
      </c>
    </row>
    <row r="123" spans="1:33" x14ac:dyDescent="0.2">
      <c r="A123" s="139" t="s">
        <v>14</v>
      </c>
      <c r="B123" s="127">
        <f>(VLOOKUP($A122,'Occupancy Raw Data'!$B$8:$BE$54,'Occupancy Raw Data'!AT$3,FALSE))/100</f>
        <v>-2.6785173621291798E-2</v>
      </c>
      <c r="C123" s="128">
        <f>(VLOOKUP($A122,'Occupancy Raw Data'!$B$8:$BE$54,'Occupancy Raw Data'!AU$3,FALSE))/100</f>
        <v>-3.8733277929055301E-2</v>
      </c>
      <c r="D123" s="128">
        <f>(VLOOKUP($A122,'Occupancy Raw Data'!$B$8:$BE$54,'Occupancy Raw Data'!AV$3,FALSE))/100</f>
        <v>-1.1186670865938999E-2</v>
      </c>
      <c r="E123" s="128">
        <f>(VLOOKUP($A122,'Occupancy Raw Data'!$B$8:$BE$54,'Occupancy Raw Data'!AW$3,FALSE))/100</f>
        <v>-1.5737779167409E-2</v>
      </c>
      <c r="F123" s="128">
        <f>(VLOOKUP($A122,'Occupancy Raw Data'!$B$8:$BE$54,'Occupancy Raw Data'!AX$3,FALSE))/100</f>
        <v>-3.8999464907905297E-2</v>
      </c>
      <c r="G123" s="128">
        <f>(VLOOKUP($A122,'Occupancy Raw Data'!$B$8:$BE$54,'Occupancy Raw Data'!AY$3,FALSE))/100</f>
        <v>-2.60672409214836E-2</v>
      </c>
      <c r="H123" s="129">
        <f>(VLOOKUP($A122,'Occupancy Raw Data'!$B$8:$BE$54,'Occupancy Raw Data'!BA$3,FALSE))/100</f>
        <v>-3.64834125189126E-2</v>
      </c>
      <c r="I123" s="129">
        <f>(VLOOKUP($A122,'Occupancy Raw Data'!$B$8:$BE$54,'Occupancy Raw Data'!BB$3,FALSE))/100</f>
        <v>-2.6027741564759399E-2</v>
      </c>
      <c r="J123" s="128">
        <f>(VLOOKUP($A122,'Occupancy Raw Data'!$B$8:$BE$54,'Occupancy Raw Data'!BC$3,FALSE))/100</f>
        <v>-3.1287987170607601E-2</v>
      </c>
      <c r="K123" s="130">
        <f>(VLOOKUP($A122,'Occupancy Raw Data'!$B$8:$BE$54,'Occupancy Raw Data'!BE$3,FALSE))/100</f>
        <v>-2.7662152162288099E-2</v>
      </c>
      <c r="M123" s="127">
        <f>(VLOOKUP($A122,'ADR Raw Data'!$B$6:$BE$52,'ADR Raw Data'!AT$1,FALSE))/100</f>
        <v>-1.2009722382675501E-2</v>
      </c>
      <c r="N123" s="128">
        <f>(VLOOKUP($A122,'ADR Raw Data'!$B$6:$BE$52,'ADR Raw Data'!AU$1,FALSE))/100</f>
        <v>2.9527499245187699E-2</v>
      </c>
      <c r="O123" s="128">
        <f>(VLOOKUP($A122,'ADR Raw Data'!$B$6:$BE$52,'ADR Raw Data'!AV$1,FALSE))/100</f>
        <v>5.3493461035845298E-2</v>
      </c>
      <c r="P123" s="128">
        <f>(VLOOKUP($A122,'ADR Raw Data'!$B$6:$BE$52,'ADR Raw Data'!AW$1,FALSE))/100</f>
        <v>4.3618254536237897E-2</v>
      </c>
      <c r="Q123" s="128">
        <f>(VLOOKUP($A122,'ADR Raw Data'!$B$6:$BE$52,'ADR Raw Data'!AX$1,FALSE))/100</f>
        <v>3.0759296606920498E-2</v>
      </c>
      <c r="R123" s="128">
        <f>(VLOOKUP($A122,'ADR Raw Data'!$B$6:$BE$52,'ADR Raw Data'!AY$1,FALSE))/100</f>
        <v>3.2334597291219E-2</v>
      </c>
      <c r="S123" s="129">
        <f>(VLOOKUP($A122,'ADR Raw Data'!$B$6:$BE$52,'ADR Raw Data'!BA$1,FALSE))/100</f>
        <v>7.7803826433675199E-2</v>
      </c>
      <c r="T123" s="129">
        <f>(VLOOKUP($A122,'ADR Raw Data'!$B$6:$BE$52,'ADR Raw Data'!BB$1,FALSE))/100</f>
        <v>9.4799037507990902E-2</v>
      </c>
      <c r="U123" s="128">
        <f>(VLOOKUP($A122,'ADR Raw Data'!$B$6:$BE$52,'ADR Raw Data'!BC$1,FALSE))/100</f>
        <v>8.6029450897266602E-2</v>
      </c>
      <c r="V123" s="130">
        <f>(VLOOKUP($A122,'ADR Raw Data'!$B$6:$BE$52,'ADR Raw Data'!BE$1,FALSE))/100</f>
        <v>5.0350259341549901E-2</v>
      </c>
      <c r="X123" s="127">
        <f>(VLOOKUP($A122,'RevPAR Raw Data'!$B$6:$BE$52,'RevPAR Raw Data'!AT$1,FALSE))/100</f>
        <v>-3.8473213504803795E-2</v>
      </c>
      <c r="Y123" s="128">
        <f>(VLOOKUP($A122,'RevPAR Raw Data'!$B$6:$BE$52,'RevPAR Raw Data'!AU$1,FALSE))/100</f>
        <v>-1.0349475518681399E-2</v>
      </c>
      <c r="Z123" s="128">
        <f>(VLOOKUP($A122,'RevPAR Raw Data'!$B$6:$BE$52,'RevPAR Raw Data'!AV$1,FALSE))/100</f>
        <v>4.17083764278183E-2</v>
      </c>
      <c r="AA123" s="128">
        <f>(VLOOKUP($A122,'RevPAR Raw Data'!$B$6:$BE$52,'RevPAR Raw Data'!AW$1,FALSE))/100</f>
        <v>2.7194020911269701E-2</v>
      </c>
      <c r="AB123" s="128">
        <f>(VLOOKUP($A122,'RevPAR Raw Data'!$B$6:$BE$52,'RevPAR Raw Data'!AX$1,FALSE))/100</f>
        <v>-9.4397644095982509E-3</v>
      </c>
      <c r="AC123" s="128">
        <f>(VLOOKUP($A122,'RevPAR Raw Data'!$B$6:$BE$52,'RevPAR Raw Data'!AY$1,FALSE))/100</f>
        <v>5.4244826320460002E-3</v>
      </c>
      <c r="AD123" s="129">
        <f>(VLOOKUP($A122,'RevPAR Raw Data'!$B$6:$BE$52,'RevPAR Raw Data'!BA$1,FALSE))/100</f>
        <v>3.8481864819432901E-2</v>
      </c>
      <c r="AE123" s="129">
        <f>(VLOOKUP($A122,'RevPAR Raw Data'!$B$6:$BE$52,'RevPAR Raw Data'!BB$1,FALSE))/100</f>
        <v>6.63038910943856E-2</v>
      </c>
      <c r="AF123" s="128">
        <f>(VLOOKUP($A122,'RevPAR Raw Data'!$B$6:$BE$52,'RevPAR Raw Data'!BC$1,FALSE))/100</f>
        <v>5.2049775370690804E-2</v>
      </c>
      <c r="AG123" s="130">
        <f>(VLOOKUP($A122,'RevPAR Raw Data'!$B$6:$BE$52,'RevPAR Raw Data'!BE$1,FALSE))/100</f>
        <v>2.1295310643945096E-2</v>
      </c>
    </row>
    <row r="124" spans="1:33" x14ac:dyDescent="0.2">
      <c r="A124" s="167"/>
      <c r="B124" s="168"/>
      <c r="C124" s="169"/>
      <c r="D124" s="169"/>
      <c r="E124" s="169"/>
      <c r="F124" s="169"/>
      <c r="G124" s="170"/>
      <c r="H124" s="169"/>
      <c r="I124" s="169"/>
      <c r="J124" s="170"/>
      <c r="K124" s="171"/>
      <c r="M124" s="168"/>
      <c r="N124" s="169"/>
      <c r="O124" s="169"/>
      <c r="P124" s="169"/>
      <c r="Q124" s="169"/>
      <c r="R124" s="170"/>
      <c r="S124" s="169"/>
      <c r="T124" s="169"/>
      <c r="U124" s="170"/>
      <c r="V124" s="171"/>
      <c r="X124" s="168"/>
      <c r="Y124" s="169"/>
      <c r="Z124" s="169"/>
      <c r="AA124" s="169"/>
      <c r="AB124" s="169"/>
      <c r="AC124" s="170"/>
      <c r="AD124" s="169"/>
      <c r="AE124" s="169"/>
      <c r="AF124" s="170"/>
      <c r="AG124" s="171"/>
    </row>
    <row r="125" spans="1:33" x14ac:dyDescent="0.2">
      <c r="A125" s="154" t="s">
        <v>56</v>
      </c>
      <c r="B125" s="155">
        <f>(VLOOKUP($A125,'Occupancy Raw Data'!$B$8:$BE$45,'Occupancy Raw Data'!AG$3,FALSE))/100</f>
        <v>0.50176641729010796</v>
      </c>
      <c r="C125" s="156">
        <f>(VLOOKUP($A125,'Occupancy Raw Data'!$B$8:$BE$45,'Occupancy Raw Data'!AH$3,FALSE))/100</f>
        <v>0.63362427265170407</v>
      </c>
      <c r="D125" s="156">
        <f>(VLOOKUP($A125,'Occupancy Raw Data'!$B$8:$BE$45,'Occupancy Raw Data'!AI$3,FALSE))/100</f>
        <v>0.67047658631199691</v>
      </c>
      <c r="E125" s="156">
        <f>(VLOOKUP($A125,'Occupancy Raw Data'!$B$8:$BE$45,'Occupancy Raw Data'!AJ$3,FALSE))/100</f>
        <v>0.66150595732889894</v>
      </c>
      <c r="F125" s="156">
        <f>(VLOOKUP($A125,'Occupancy Raw Data'!$B$8:$BE$45,'Occupancy Raw Data'!AK$3,FALSE))/100</f>
        <v>0.64864119188853608</v>
      </c>
      <c r="G125" s="157">
        <f>(VLOOKUP($A125,'Occupancy Raw Data'!$B$8:$BE$45,'Occupancy Raw Data'!AL$3,FALSE))/100</f>
        <v>0.62322471692367298</v>
      </c>
      <c r="H125" s="137">
        <f>(VLOOKUP($A125,'Occupancy Raw Data'!$B$8:$BE$45,'Occupancy Raw Data'!AN$3,FALSE))/100</f>
        <v>0.73537729341978209</v>
      </c>
      <c r="I125" s="137">
        <f>(VLOOKUP($A125,'Occupancy Raw Data'!$B$8:$BE$45,'Occupancy Raw Data'!AO$3,FALSE))/100</f>
        <v>0.71661608497723805</v>
      </c>
      <c r="J125" s="157">
        <f>(VLOOKUP($A125,'Occupancy Raw Data'!$B$8:$BE$45,'Occupancy Raw Data'!AP$3,FALSE))/100</f>
        <v>0.72599668919851001</v>
      </c>
      <c r="K125" s="158">
        <f>(VLOOKUP($A125,'Occupancy Raw Data'!$B$8:$BE$45,'Occupancy Raw Data'!AR$3,FALSE))/100</f>
        <v>0.65266006835377999</v>
      </c>
      <c r="M125" s="159">
        <f>VLOOKUP($A125,'ADR Raw Data'!$B$6:$BE$43,'ADR Raw Data'!AG$1,FALSE)</f>
        <v>103.511909988265</v>
      </c>
      <c r="N125" s="160">
        <f>VLOOKUP($A125,'ADR Raw Data'!$B$6:$BE$43,'ADR Raw Data'!AH$1,FALSE)</f>
        <v>112.272333551984</v>
      </c>
      <c r="O125" s="160">
        <f>VLOOKUP($A125,'ADR Raw Data'!$B$6:$BE$43,'ADR Raw Data'!AI$1,FALSE)</f>
        <v>113.78527017253801</v>
      </c>
      <c r="P125" s="160">
        <f>VLOOKUP($A125,'ADR Raw Data'!$B$6:$BE$43,'ADR Raw Data'!AJ$1,FALSE)</f>
        <v>112.679895282475</v>
      </c>
      <c r="Q125" s="160">
        <f>VLOOKUP($A125,'ADR Raw Data'!$B$6:$BE$43,'ADR Raw Data'!AK$1,FALSE)</f>
        <v>111.14396692896599</v>
      </c>
      <c r="R125" s="161">
        <f>VLOOKUP($A125,'ADR Raw Data'!$B$6:$BE$43,'ADR Raw Data'!AL$1,FALSE)</f>
        <v>111.038929213957</v>
      </c>
      <c r="S125" s="160">
        <f>VLOOKUP($A125,'ADR Raw Data'!$B$6:$BE$43,'ADR Raw Data'!AN$1,FALSE)</f>
        <v>125.59479107067401</v>
      </c>
      <c r="T125" s="160">
        <f>VLOOKUP($A125,'ADR Raw Data'!$B$6:$BE$43,'ADR Raw Data'!AO$1,FALSE)</f>
        <v>124.71747100437901</v>
      </c>
      <c r="U125" s="161">
        <f>VLOOKUP($A125,'ADR Raw Data'!$B$6:$BE$43,'ADR Raw Data'!AP$1,FALSE)</f>
        <v>125.16179896441901</v>
      </c>
      <c r="V125" s="162">
        <f>VLOOKUP($A125,'ADR Raw Data'!$B$6:$BE$43,'ADR Raw Data'!AR$1,FALSE)</f>
        <v>115.53843781214999</v>
      </c>
      <c r="X125" s="159">
        <f>VLOOKUP($A125,'RevPAR Raw Data'!$B$6:$BE$43,'RevPAR Raw Data'!AG$1,FALSE)</f>
        <v>51.938800221667996</v>
      </c>
      <c r="Y125" s="160">
        <f>VLOOKUP($A125,'RevPAR Raw Data'!$B$6:$BE$43,'RevPAR Raw Data'!AH$1,FALSE)</f>
        <v>71.138475685785494</v>
      </c>
      <c r="Z125" s="160">
        <f>VLOOKUP($A125,'RevPAR Raw Data'!$B$6:$BE$43,'RevPAR Raw Data'!AI$1,FALSE)</f>
        <v>76.290359517871906</v>
      </c>
      <c r="AA125" s="160">
        <f>VLOOKUP($A125,'RevPAR Raw Data'!$B$6:$BE$43,'RevPAR Raw Data'!AJ$1,FALSE)</f>
        <v>74.538422000554107</v>
      </c>
      <c r="AB125" s="160">
        <f>VLOOKUP($A125,'RevPAR Raw Data'!$B$6:$BE$43,'RevPAR Raw Data'!AK$1,FALSE)</f>
        <v>72.092555180024803</v>
      </c>
      <c r="AC125" s="161">
        <f>VLOOKUP($A125,'RevPAR Raw Data'!$B$6:$BE$43,'RevPAR Raw Data'!AL$1,FALSE)</f>
        <v>69.202205226876302</v>
      </c>
      <c r="AD125" s="160">
        <f>VLOOKUP($A125,'RevPAR Raw Data'!$B$6:$BE$43,'RevPAR Raw Data'!AN$1,FALSE)</f>
        <v>92.359557525175802</v>
      </c>
      <c r="AE125" s="160">
        <f>VLOOKUP($A125,'RevPAR Raw Data'!$B$6:$BE$43,'RevPAR Raw Data'!AO$1,FALSE)</f>
        <v>89.374545799420602</v>
      </c>
      <c r="AF125" s="161">
        <f>VLOOKUP($A125,'RevPAR Raw Data'!$B$6:$BE$43,'RevPAR Raw Data'!AP$1,FALSE)</f>
        <v>90.867051662298195</v>
      </c>
      <c r="AG125" s="162">
        <f>VLOOKUP($A125,'RevPAR Raw Data'!$B$6:$BE$43,'RevPAR Raw Data'!AR$1,FALSE)</f>
        <v>75.407324719966795</v>
      </c>
    </row>
    <row r="126" spans="1:33" x14ac:dyDescent="0.2">
      <c r="A126" s="139" t="s">
        <v>14</v>
      </c>
      <c r="B126" s="127">
        <f>(VLOOKUP($A125,'Occupancy Raw Data'!$B$8:$BE$51,'Occupancy Raw Data'!AT$3,FALSE))/100</f>
        <v>0.171440968843355</v>
      </c>
      <c r="C126" s="128">
        <f>(VLOOKUP($A125,'Occupancy Raw Data'!$B$8:$BE$51,'Occupancy Raw Data'!AU$3,FALSE))/100</f>
        <v>6.4528317791065701E-2</v>
      </c>
      <c r="D126" s="128">
        <f>(VLOOKUP($A125,'Occupancy Raw Data'!$B$8:$BE$51,'Occupancy Raw Data'!AV$3,FALSE))/100</f>
        <v>5.8475497436256303E-2</v>
      </c>
      <c r="E126" s="128">
        <f>(VLOOKUP($A125,'Occupancy Raw Data'!$B$8:$BE$51,'Occupancy Raw Data'!AW$3,FALSE))/100</f>
        <v>2.3354394570566601E-2</v>
      </c>
      <c r="F126" s="128">
        <f>(VLOOKUP($A125,'Occupancy Raw Data'!$B$8:$BE$51,'Occupancy Raw Data'!AX$3,FALSE))/100</f>
        <v>5.2218427890815898E-2</v>
      </c>
      <c r="G126" s="128">
        <f>(VLOOKUP($A125,'Occupancy Raw Data'!$B$8:$BE$51,'Occupancy Raw Data'!AY$3,FALSE))/100</f>
        <v>6.7246653128852904E-2</v>
      </c>
      <c r="H126" s="129">
        <f>(VLOOKUP($A125,'Occupancy Raw Data'!$B$8:$BE$51,'Occupancy Raw Data'!BA$3,FALSE))/100</f>
        <v>0.12719864984992099</v>
      </c>
      <c r="I126" s="129">
        <f>(VLOOKUP($A125,'Occupancy Raw Data'!$B$8:$BE$51,'Occupancy Raw Data'!BB$3,FALSE))/100</f>
        <v>0.10969489756116101</v>
      </c>
      <c r="J126" s="128">
        <f>(VLOOKUP($A125,'Occupancy Raw Data'!$B$8:$BE$51,'Occupancy Raw Data'!BC$3,FALSE))/100</f>
        <v>0.11849137755235101</v>
      </c>
      <c r="K126" s="130">
        <f>(VLOOKUP($A125,'Occupancy Raw Data'!$B$8:$BE$51,'Occupancy Raw Data'!BE$3,FALSE))/100</f>
        <v>8.314789475061779E-2</v>
      </c>
      <c r="M126" s="127">
        <f>(VLOOKUP($A125,'ADR Raw Data'!$B$6:$BE$49,'ADR Raw Data'!AT$1,FALSE))/100</f>
        <v>0.10344524875338899</v>
      </c>
      <c r="N126" s="128">
        <f>(VLOOKUP($A125,'ADR Raw Data'!$B$6:$BE$49,'ADR Raw Data'!AU$1,FALSE))/100</f>
        <v>8.6965783336848401E-2</v>
      </c>
      <c r="O126" s="128">
        <f>(VLOOKUP($A125,'ADR Raw Data'!$B$6:$BE$49,'ADR Raw Data'!AV$1,FALSE))/100</f>
        <v>7.67022157176767E-2</v>
      </c>
      <c r="P126" s="128">
        <f>(VLOOKUP($A125,'ADR Raw Data'!$B$6:$BE$49,'ADR Raw Data'!AW$1,FALSE))/100</f>
        <v>7.3502465845816004E-2</v>
      </c>
      <c r="Q126" s="128">
        <f>(VLOOKUP($A125,'ADR Raw Data'!$B$6:$BE$49,'ADR Raw Data'!AX$1,FALSE))/100</f>
        <v>8.0273020783836996E-2</v>
      </c>
      <c r="R126" s="128">
        <f>(VLOOKUP($A125,'ADR Raw Data'!$B$6:$BE$49,'ADR Raw Data'!AY$1,FALSE))/100</f>
        <v>8.1173876502374093E-2</v>
      </c>
      <c r="S126" s="129">
        <f>(VLOOKUP($A125,'ADR Raw Data'!$B$6:$BE$49,'ADR Raw Data'!BA$1,FALSE))/100</f>
        <v>8.7980296951611608E-2</v>
      </c>
      <c r="T126" s="129">
        <f>(VLOOKUP($A125,'ADR Raw Data'!$B$6:$BE$49,'ADR Raw Data'!BB$1,FALSE))/100</f>
        <v>9.0880663486701097E-2</v>
      </c>
      <c r="U126" s="128">
        <f>(VLOOKUP($A125,'ADR Raw Data'!$B$6:$BE$49,'ADR Raw Data'!BC$1,FALSE))/100</f>
        <v>8.9445952393022998E-2</v>
      </c>
      <c r="V126" s="130">
        <f>(VLOOKUP($A125,'ADR Raw Data'!$B$6:$BE$49,'ADR Raw Data'!BE$1,FALSE))/100</f>
        <v>8.5368756406326601E-2</v>
      </c>
      <c r="X126" s="127">
        <f>(VLOOKUP($A125,'RevPAR Raw Data'!$B$6:$BE$49,'RevPAR Raw Data'!AT$1,FALSE))/100</f>
        <v>0.29262097126526798</v>
      </c>
      <c r="Y126" s="128">
        <f>(VLOOKUP($A125,'RevPAR Raw Data'!$B$6:$BE$49,'RevPAR Raw Data'!AU$1,FALSE))/100</f>
        <v>0.15710585683202299</v>
      </c>
      <c r="Z126" s="128">
        <f>(VLOOKUP($A125,'RevPAR Raw Data'!$B$6:$BE$49,'RevPAR Raw Data'!AV$1,FALSE))/100</f>
        <v>0.13966291337248701</v>
      </c>
      <c r="AA126" s="128">
        <f>(VLOOKUP($A125,'RevPAR Raw Data'!$B$6:$BE$49,'RevPAR Raw Data'!AW$1,FALSE))/100</f>
        <v>9.8573466005655502E-2</v>
      </c>
      <c r="AB126" s="128">
        <f>(VLOOKUP($A125,'RevPAR Raw Data'!$B$6:$BE$49,'RevPAR Raw Data'!AX$1,FALSE))/100</f>
        <v>0.136683179622031</v>
      </c>
      <c r="AC126" s="128">
        <f>(VLOOKUP($A125,'RevPAR Raw Data'!$B$6:$BE$49,'RevPAR Raw Data'!AY$1,FALSE))/100</f>
        <v>0.153879201147506</v>
      </c>
      <c r="AD126" s="129">
        <f>(VLOOKUP($A125,'RevPAR Raw Data'!$B$6:$BE$49,'RevPAR Raw Data'!BA$1,FALSE))/100</f>
        <v>0.226369921787172</v>
      </c>
      <c r="AE126" s="129">
        <f>(VLOOKUP($A125,'RevPAR Raw Data'!$B$6:$BE$49,'RevPAR Raw Data'!BB$1,FALSE))/100</f>
        <v>0.21054470611932602</v>
      </c>
      <c r="AF126" s="128">
        <f>(VLOOKUP($A125,'RevPAR Raw Data'!$B$6:$BE$49,'RevPAR Raw Data'!BC$1,FALSE))/100</f>
        <v>0.21853590406090601</v>
      </c>
      <c r="AG126" s="130">
        <f>(VLOOKUP($A125,'RevPAR Raw Data'!$B$6:$BE$49,'RevPAR Raw Data'!BE$1,FALSE))/100</f>
        <v>0.175614883529608</v>
      </c>
    </row>
    <row r="127" spans="1:33" x14ac:dyDescent="0.2">
      <c r="A127" s="167"/>
      <c r="B127" s="168"/>
      <c r="C127" s="169"/>
      <c r="D127" s="169"/>
      <c r="E127" s="169"/>
      <c r="F127" s="169"/>
      <c r="G127" s="170"/>
      <c r="H127" s="169"/>
      <c r="I127" s="169"/>
      <c r="J127" s="170"/>
      <c r="K127" s="171"/>
      <c r="M127" s="168"/>
      <c r="N127" s="169"/>
      <c r="O127" s="169"/>
      <c r="P127" s="169"/>
      <c r="Q127" s="169"/>
      <c r="R127" s="170"/>
      <c r="S127" s="169"/>
      <c r="T127" s="169"/>
      <c r="U127" s="170"/>
      <c r="V127" s="171"/>
      <c r="X127" s="168"/>
      <c r="Y127" s="169"/>
      <c r="Z127" s="169"/>
      <c r="AA127" s="169"/>
      <c r="AB127" s="169"/>
      <c r="AC127" s="170"/>
      <c r="AD127" s="169"/>
      <c r="AE127" s="169"/>
      <c r="AF127" s="170"/>
      <c r="AG127" s="171"/>
    </row>
    <row r="128" spans="1:33" x14ac:dyDescent="0.2">
      <c r="A128" s="172" t="s">
        <v>57</v>
      </c>
      <c r="B128" s="155">
        <f>(VLOOKUP($A128,'Occupancy Raw Data'!$B$8:$BE$45,'Occupancy Raw Data'!AG$3,FALSE))/100</f>
        <v>0.51213885295385897</v>
      </c>
      <c r="C128" s="156">
        <f>(VLOOKUP($A128,'Occupancy Raw Data'!$B$8:$BE$45,'Occupancy Raw Data'!AH$3,FALSE))/100</f>
        <v>0.66048943510133595</v>
      </c>
      <c r="D128" s="156">
        <f>(VLOOKUP($A128,'Occupancy Raw Data'!$B$8:$BE$45,'Occupancy Raw Data'!AI$3,FALSE))/100</f>
        <v>0.72411599827511797</v>
      </c>
      <c r="E128" s="156">
        <f>(VLOOKUP($A128,'Occupancy Raw Data'!$B$8:$BE$45,'Occupancy Raw Data'!AJ$3,FALSE))/100</f>
        <v>0.71889823199655001</v>
      </c>
      <c r="F128" s="156">
        <f>(VLOOKUP($A128,'Occupancy Raw Data'!$B$8:$BE$45,'Occupancy Raw Data'!AK$3,FALSE))/100</f>
        <v>0.673553985959774</v>
      </c>
      <c r="G128" s="157">
        <f>(VLOOKUP($A128,'Occupancy Raw Data'!$B$8:$BE$45,'Occupancy Raw Data'!AL$3,FALSE))/100</f>
        <v>0.65784323023995694</v>
      </c>
      <c r="H128" s="137">
        <f>(VLOOKUP($A128,'Occupancy Raw Data'!$B$8:$BE$45,'Occupancy Raw Data'!AN$3,FALSE))/100</f>
        <v>0.76239286790990102</v>
      </c>
      <c r="I128" s="137">
        <f>(VLOOKUP($A128,'Occupancy Raw Data'!$B$8:$BE$45,'Occupancy Raw Data'!AO$3,FALSE))/100</f>
        <v>0.80360911322623707</v>
      </c>
      <c r="J128" s="157">
        <f>(VLOOKUP($A128,'Occupancy Raw Data'!$B$8:$BE$45,'Occupancy Raw Data'!AP$3,FALSE))/100</f>
        <v>0.78300099056806904</v>
      </c>
      <c r="K128" s="158">
        <f>(VLOOKUP($A128,'Occupancy Raw Data'!$B$8:$BE$45,'Occupancy Raw Data'!AR$3,FALSE))/100</f>
        <v>0.6936281300602759</v>
      </c>
      <c r="M128" s="159">
        <f>VLOOKUP($A128,'ADR Raw Data'!$B$6:$BE$43,'ADR Raw Data'!AG$1,FALSE)</f>
        <v>102.393510535511</v>
      </c>
      <c r="N128" s="160">
        <f>VLOOKUP($A128,'ADR Raw Data'!$B$6:$BE$43,'ADR Raw Data'!AH$1,FALSE)</f>
        <v>112.396488897775</v>
      </c>
      <c r="O128" s="160">
        <f>VLOOKUP($A128,'ADR Raw Data'!$B$6:$BE$43,'ADR Raw Data'!AI$1,FALSE)</f>
        <v>117.93196515952199</v>
      </c>
      <c r="P128" s="160">
        <f>VLOOKUP($A128,'ADR Raw Data'!$B$6:$BE$43,'ADR Raw Data'!AJ$1,FALSE)</f>
        <v>115.94903838944199</v>
      </c>
      <c r="Q128" s="160">
        <f>VLOOKUP($A128,'ADR Raw Data'!$B$6:$BE$43,'ADR Raw Data'!AK$1,FALSE)</f>
        <v>112.02079533705199</v>
      </c>
      <c r="R128" s="161">
        <f>VLOOKUP($A128,'ADR Raw Data'!$B$6:$BE$43,'ADR Raw Data'!AL$1,FALSE)</f>
        <v>112.75696132005601</v>
      </c>
      <c r="S128" s="160">
        <f>VLOOKUP($A128,'ADR Raw Data'!$B$6:$BE$43,'ADR Raw Data'!AN$1,FALSE)</f>
        <v>129.10986107078199</v>
      </c>
      <c r="T128" s="160">
        <f>VLOOKUP($A128,'ADR Raw Data'!$B$6:$BE$43,'ADR Raw Data'!AO$1,FALSE)</f>
        <v>132.82732386649801</v>
      </c>
      <c r="U128" s="161">
        <f>VLOOKUP($A128,'ADR Raw Data'!$B$6:$BE$43,'ADR Raw Data'!AP$1,FALSE)</f>
        <v>131.017513178955</v>
      </c>
      <c r="V128" s="162">
        <f>VLOOKUP($A128,'ADR Raw Data'!$B$6:$BE$43,'ADR Raw Data'!AR$1,FALSE)</f>
        <v>118.65070894462799</v>
      </c>
      <c r="X128" s="159">
        <f>VLOOKUP($A128,'RevPAR Raw Data'!$B$6:$BE$43,'RevPAR Raw Data'!AG$1,FALSE)</f>
        <v>52.439695035575603</v>
      </c>
      <c r="Y128" s="160">
        <f>VLOOKUP($A128,'RevPAR Raw Data'!$B$6:$BE$43,'RevPAR Raw Data'!AH$1,FALSE)</f>
        <v>74.236693459465201</v>
      </c>
      <c r="Z128" s="160">
        <f>VLOOKUP($A128,'RevPAR Raw Data'!$B$6:$BE$43,'RevPAR Raw Data'!AI$1,FALSE)</f>
        <v>85.396422680034405</v>
      </c>
      <c r="AA128" s="160">
        <f>VLOOKUP($A128,'RevPAR Raw Data'!$B$6:$BE$43,'RevPAR Raw Data'!AJ$1,FALSE)</f>
        <v>83.355558699870599</v>
      </c>
      <c r="AB128" s="160">
        <f>VLOOKUP($A128,'RevPAR Raw Data'!$B$6:$BE$43,'RevPAR Raw Data'!AK$1,FALSE)</f>
        <v>75.452053209655801</v>
      </c>
      <c r="AC128" s="161">
        <f>VLOOKUP($A128,'RevPAR Raw Data'!$B$6:$BE$43,'RevPAR Raw Data'!AL$1,FALSE)</f>
        <v>74.176403666827596</v>
      </c>
      <c r="AD128" s="160">
        <f>VLOOKUP($A128,'RevPAR Raw Data'!$B$6:$BE$43,'RevPAR Raw Data'!AN$1,FALSE)</f>
        <v>98.432437257203105</v>
      </c>
      <c r="AE128" s="160">
        <f>VLOOKUP($A128,'RevPAR Raw Data'!$B$6:$BE$43,'RevPAR Raw Data'!AO$1,FALSE)</f>
        <v>106.741247944571</v>
      </c>
      <c r="AF128" s="161">
        <f>VLOOKUP($A128,'RevPAR Raw Data'!$B$6:$BE$43,'RevPAR Raw Data'!AP$1,FALSE)</f>
        <v>102.586842600887</v>
      </c>
      <c r="AG128" s="162">
        <f>VLOOKUP($A128,'RevPAR Raw Data'!$B$6:$BE$43,'RevPAR Raw Data'!AR$1,FALSE)</f>
        <v>82.2994693755887</v>
      </c>
    </row>
    <row r="129" spans="1:33" x14ac:dyDescent="0.2">
      <c r="A129" s="139" t="s">
        <v>14</v>
      </c>
      <c r="B129" s="127">
        <f>(VLOOKUP($A128,'Occupancy Raw Data'!$B$8:$BE$51,'Occupancy Raw Data'!AT$3,FALSE))/100</f>
        <v>4.5196511737730302E-2</v>
      </c>
      <c r="C129" s="128">
        <f>(VLOOKUP($A128,'Occupancy Raw Data'!$B$8:$BE$51,'Occupancy Raw Data'!AU$3,FALSE))/100</f>
        <v>6.3233239099927008E-2</v>
      </c>
      <c r="D129" s="128">
        <f>(VLOOKUP($A128,'Occupancy Raw Data'!$B$8:$BE$51,'Occupancy Raw Data'!AV$3,FALSE))/100</f>
        <v>6.731069080536671E-2</v>
      </c>
      <c r="E129" s="128">
        <f>(VLOOKUP($A128,'Occupancy Raw Data'!$B$8:$BE$51,'Occupancy Raw Data'!AW$3,FALSE))/100</f>
        <v>7.2086665532106103E-2</v>
      </c>
      <c r="F129" s="128">
        <f>(VLOOKUP($A128,'Occupancy Raw Data'!$B$8:$BE$51,'Occupancy Raw Data'!AX$3,FALSE))/100</f>
        <v>8.1462393016734094E-2</v>
      </c>
      <c r="G129" s="128">
        <f>(VLOOKUP($A128,'Occupancy Raw Data'!$B$8:$BE$51,'Occupancy Raw Data'!AY$3,FALSE))/100</f>
        <v>6.6906255048521809E-2</v>
      </c>
      <c r="H129" s="129">
        <f>(VLOOKUP($A128,'Occupancy Raw Data'!$B$8:$BE$51,'Occupancy Raw Data'!BA$3,FALSE))/100</f>
        <v>3.9580339834148603E-2</v>
      </c>
      <c r="I129" s="129">
        <f>(VLOOKUP($A128,'Occupancy Raw Data'!$B$8:$BE$51,'Occupancy Raw Data'!BB$3,FALSE))/100</f>
        <v>1.7135554931972601E-2</v>
      </c>
      <c r="J129" s="128">
        <f>(VLOOKUP($A128,'Occupancy Raw Data'!$B$8:$BE$51,'Occupancy Raw Data'!BC$3,FALSE))/100</f>
        <v>2.7940231513227502E-2</v>
      </c>
      <c r="K129" s="130">
        <f>(VLOOKUP($A128,'Occupancy Raw Data'!$B$8:$BE$51,'Occupancy Raw Data'!BE$3,FALSE))/100</f>
        <v>5.4096120616980603E-2</v>
      </c>
      <c r="M129" s="127">
        <f>(VLOOKUP($A128,'ADR Raw Data'!$B$6:$BE$49,'ADR Raw Data'!AT$1,FALSE))/100</f>
        <v>-1.2904822071973601E-2</v>
      </c>
      <c r="N129" s="128">
        <f>(VLOOKUP($A128,'ADR Raw Data'!$B$6:$BE$49,'ADR Raw Data'!AU$1,FALSE))/100</f>
        <v>1.6247010009915699E-2</v>
      </c>
      <c r="O129" s="128">
        <f>(VLOOKUP($A128,'ADR Raw Data'!$B$6:$BE$49,'ADR Raw Data'!AV$1,FALSE))/100</f>
        <v>2.1730443905377303E-2</v>
      </c>
      <c r="P129" s="128">
        <f>(VLOOKUP($A128,'ADR Raw Data'!$B$6:$BE$49,'ADR Raw Data'!AW$1,FALSE))/100</f>
        <v>1.5133530610221E-2</v>
      </c>
      <c r="Q129" s="128">
        <f>(VLOOKUP($A128,'ADR Raw Data'!$B$6:$BE$49,'ADR Raw Data'!AX$1,FALSE))/100</f>
        <v>1.5632055433779098E-2</v>
      </c>
      <c r="R129" s="128">
        <f>(VLOOKUP($A128,'ADR Raw Data'!$B$6:$BE$49,'ADR Raw Data'!AY$1,FALSE))/100</f>
        <v>1.31313988835199E-2</v>
      </c>
      <c r="S129" s="129">
        <f>(VLOOKUP($A128,'ADR Raw Data'!$B$6:$BE$49,'ADR Raw Data'!BA$1,FALSE))/100</f>
        <v>-1.9188771851896699E-2</v>
      </c>
      <c r="T129" s="129">
        <f>(VLOOKUP($A128,'ADR Raw Data'!$B$6:$BE$49,'ADR Raw Data'!BB$1,FALSE))/100</f>
        <v>-2.80798204777645E-2</v>
      </c>
      <c r="U129" s="128">
        <f>(VLOOKUP($A128,'ADR Raw Data'!$B$6:$BE$49,'ADR Raw Data'!BC$1,FALSE))/100</f>
        <v>-2.4033871361127203E-2</v>
      </c>
      <c r="V129" s="130">
        <f>(VLOOKUP($A128,'ADR Raw Data'!$B$6:$BE$49,'ADR Raw Data'!BE$1,FALSE))/100</f>
        <v>-1.9371002801124202E-3</v>
      </c>
      <c r="X129" s="127">
        <f>(VLOOKUP($A128,'RevPAR Raw Data'!$B$6:$BE$49,'RevPAR Raw Data'!AT$1,FALSE))/100</f>
        <v>3.1708436723507295E-2</v>
      </c>
      <c r="Y129" s="128">
        <f>(VLOOKUP($A128,'RevPAR Raw Data'!$B$6:$BE$49,'RevPAR Raw Data'!AU$1,FALSE))/100</f>
        <v>8.0507600178458691E-2</v>
      </c>
      <c r="Z129" s="128">
        <f>(VLOOKUP($A128,'RevPAR Raw Data'!$B$6:$BE$49,'RevPAR Raw Data'!AV$1,FALSE))/100</f>
        <v>9.0503825901522297E-2</v>
      </c>
      <c r="AA129" s="128">
        <f>(VLOOKUP($A128,'RevPAR Raw Data'!$B$6:$BE$49,'RevPAR Raw Data'!AW$1,FALSE))/100</f>
        <v>8.8311121901746004E-2</v>
      </c>
      <c r="AB129" s="128">
        <f>(VLOOKUP($A128,'RevPAR Raw Data'!$B$6:$BE$49,'RevPAR Raw Data'!AX$1,FALSE))/100</f>
        <v>9.8367873093919103E-2</v>
      </c>
      <c r="AC129" s="128">
        <f>(VLOOKUP($A128,'RevPAR Raw Data'!$B$6:$BE$49,'RevPAR Raw Data'!AY$1,FALSE))/100</f>
        <v>8.0916226654886389E-2</v>
      </c>
      <c r="AD129" s="129">
        <f>(VLOOKUP($A128,'RevPAR Raw Data'!$B$6:$BE$49,'RevPAR Raw Data'!BA$1,FALSE))/100</f>
        <v>1.96320698713538E-2</v>
      </c>
      <c r="AE129" s="129">
        <f>(VLOOKUP($A128,'RevPAR Raw Data'!$B$6:$BE$49,'RevPAR Raw Data'!BB$1,FALSE))/100</f>
        <v>-1.14254288520685E-2</v>
      </c>
      <c r="AF129" s="128">
        <f>(VLOOKUP($A128,'RevPAR Raw Data'!$B$6:$BE$49,'RevPAR Raw Data'!BC$1,FALSE))/100</f>
        <v>3.2348482221113499E-3</v>
      </c>
      <c r="AG129" s="130">
        <f>(VLOOKUP($A128,'RevPAR Raw Data'!$B$6:$BE$49,'RevPAR Raw Data'!BE$1,FALSE))/100</f>
        <v>5.2054230726468101E-2</v>
      </c>
    </row>
    <row r="130" spans="1:33" x14ac:dyDescent="0.2">
      <c r="A130" s="172"/>
      <c r="B130" s="155"/>
      <c r="C130" s="156"/>
      <c r="D130" s="156"/>
      <c r="E130" s="156"/>
      <c r="F130" s="156"/>
      <c r="G130" s="157"/>
      <c r="H130" s="137"/>
      <c r="I130" s="137"/>
      <c r="J130" s="157"/>
      <c r="K130" s="158"/>
      <c r="M130" s="159"/>
      <c r="N130" s="160"/>
      <c r="O130" s="160"/>
      <c r="P130" s="160"/>
      <c r="Q130" s="160"/>
      <c r="R130" s="161"/>
      <c r="S130" s="160"/>
      <c r="T130" s="160"/>
      <c r="U130" s="161"/>
      <c r="V130" s="162"/>
      <c r="X130" s="159"/>
      <c r="Y130" s="160"/>
      <c r="Z130" s="160"/>
      <c r="AA130" s="160"/>
      <c r="AB130" s="160"/>
      <c r="AC130" s="161"/>
      <c r="AD130" s="160"/>
      <c r="AE130" s="160"/>
      <c r="AF130" s="161"/>
      <c r="AG130" s="162"/>
    </row>
    <row r="131" spans="1:33" x14ac:dyDescent="0.2">
      <c r="A131" s="154" t="s">
        <v>59</v>
      </c>
      <c r="B131" s="155">
        <f>(VLOOKUP($A131,'Occupancy Raw Data'!$B$8:$BE$45,'Occupancy Raw Data'!AG$3,FALSE))/100</f>
        <v>0.424482643524699</v>
      </c>
      <c r="C131" s="156">
        <f>(VLOOKUP($A131,'Occupancy Raw Data'!$B$8:$BE$45,'Occupancy Raw Data'!AH$3,FALSE))/100</f>
        <v>0.67222963951935899</v>
      </c>
      <c r="D131" s="156">
        <f>(VLOOKUP($A131,'Occupancy Raw Data'!$B$8:$BE$45,'Occupancy Raw Data'!AI$3,FALSE))/100</f>
        <v>0.80432242990654201</v>
      </c>
      <c r="E131" s="156">
        <f>(VLOOKUP($A131,'Occupancy Raw Data'!$B$8:$BE$45,'Occupancy Raw Data'!AJ$3,FALSE))/100</f>
        <v>0.77970627503337697</v>
      </c>
      <c r="F131" s="156">
        <f>(VLOOKUP($A131,'Occupancy Raw Data'!$B$8:$BE$45,'Occupancy Raw Data'!AK$3,FALSE))/100</f>
        <v>0.69392523364485892</v>
      </c>
      <c r="G131" s="157">
        <f>(VLOOKUP($A131,'Occupancy Raw Data'!$B$8:$BE$45,'Occupancy Raw Data'!AL$3,FALSE))/100</f>
        <v>0.67493324432576696</v>
      </c>
      <c r="H131" s="137">
        <f>(VLOOKUP($A131,'Occupancy Raw Data'!$B$8:$BE$45,'Occupancy Raw Data'!AN$3,FALSE))/100</f>
        <v>0.80982977303070702</v>
      </c>
      <c r="I131" s="137">
        <f>(VLOOKUP($A131,'Occupancy Raw Data'!$B$8:$BE$45,'Occupancy Raw Data'!AO$3,FALSE))/100</f>
        <v>0.85063417890520598</v>
      </c>
      <c r="J131" s="157">
        <f>(VLOOKUP($A131,'Occupancy Raw Data'!$B$8:$BE$45,'Occupancy Raw Data'!AP$3,FALSE))/100</f>
        <v>0.83023197596795695</v>
      </c>
      <c r="K131" s="158">
        <f>(VLOOKUP($A131,'Occupancy Raw Data'!$B$8:$BE$45,'Occupancy Raw Data'!AR$3,FALSE))/100</f>
        <v>0.71930431050924992</v>
      </c>
      <c r="M131" s="159">
        <f>VLOOKUP($A131,'ADR Raw Data'!$B$6:$BE$43,'ADR Raw Data'!AG$1,FALSE)</f>
        <v>168.603392962453</v>
      </c>
      <c r="N131" s="160">
        <f>VLOOKUP($A131,'ADR Raw Data'!$B$6:$BE$43,'ADR Raw Data'!AH$1,FALSE)</f>
        <v>180.157503723932</v>
      </c>
      <c r="O131" s="160">
        <f>VLOOKUP($A131,'ADR Raw Data'!$B$6:$BE$43,'ADR Raw Data'!AI$1,FALSE)</f>
        <v>191.23717190579899</v>
      </c>
      <c r="P131" s="160">
        <f>VLOOKUP($A131,'ADR Raw Data'!$B$6:$BE$43,'ADR Raw Data'!AJ$1,FALSE)</f>
        <v>186.688269477739</v>
      </c>
      <c r="Q131" s="160">
        <f>VLOOKUP($A131,'ADR Raw Data'!$B$6:$BE$43,'ADR Raw Data'!AK$1,FALSE)</f>
        <v>186.210192400192</v>
      </c>
      <c r="R131" s="161">
        <f>VLOOKUP($A131,'ADR Raw Data'!$B$6:$BE$43,'ADR Raw Data'!AL$1,FALSE)</f>
        <v>184.098426388408</v>
      </c>
      <c r="S131" s="160">
        <f>VLOOKUP($A131,'ADR Raw Data'!$B$6:$BE$43,'ADR Raw Data'!AN$1,FALSE)</f>
        <v>211.245690880989</v>
      </c>
      <c r="T131" s="160">
        <f>VLOOKUP($A131,'ADR Raw Data'!$B$6:$BE$43,'ADR Raw Data'!AO$1,FALSE)</f>
        <v>213.440948597214</v>
      </c>
      <c r="U131" s="161">
        <f>VLOOKUP($A131,'ADR Raw Data'!$B$6:$BE$43,'ADR Raw Data'!AP$1,FALSE)</f>
        <v>212.37029297954601</v>
      </c>
      <c r="V131" s="162">
        <f>VLOOKUP($A131,'ADR Raw Data'!$B$6:$BE$43,'ADR Raw Data'!AR$1,FALSE)</f>
        <v>193.42180308579501</v>
      </c>
      <c r="X131" s="159">
        <f>VLOOKUP($A131,'RevPAR Raw Data'!$B$6:$BE$43,'RevPAR Raw Data'!AG$1,FALSE)</f>
        <v>71.569213951935893</v>
      </c>
      <c r="Y131" s="160">
        <f>VLOOKUP($A131,'RevPAR Raw Data'!$B$6:$BE$43,'RevPAR Raw Data'!AH$1,FALSE)</f>
        <v>121.107213785046</v>
      </c>
      <c r="Z131" s="160">
        <f>VLOOKUP($A131,'RevPAR Raw Data'!$B$6:$BE$43,'RevPAR Raw Data'!AI$1,FALSE)</f>
        <v>153.81634679572699</v>
      </c>
      <c r="AA131" s="160">
        <f>VLOOKUP($A131,'RevPAR Raw Data'!$B$6:$BE$43,'RevPAR Raw Data'!AJ$1,FALSE)</f>
        <v>145.562015186915</v>
      </c>
      <c r="AB131" s="160">
        <f>VLOOKUP($A131,'RevPAR Raw Data'!$B$6:$BE$43,'RevPAR Raw Data'!AK$1,FALSE)</f>
        <v>129.215951268357</v>
      </c>
      <c r="AC131" s="161">
        <f>VLOOKUP($A131,'RevPAR Raw Data'!$B$6:$BE$43,'RevPAR Raw Data'!AL$1,FALSE)</f>
        <v>124.254148197596</v>
      </c>
      <c r="AD131" s="160">
        <f>VLOOKUP($A131,'RevPAR Raw Data'!$B$6:$BE$43,'RevPAR Raw Data'!AN$1,FALSE)</f>
        <v>171.07304989986599</v>
      </c>
      <c r="AE131" s="160">
        <f>VLOOKUP($A131,'RevPAR Raw Data'!$B$6:$BE$43,'RevPAR Raw Data'!AO$1,FALSE)</f>
        <v>181.560166054739</v>
      </c>
      <c r="AF131" s="161">
        <f>VLOOKUP($A131,'RevPAR Raw Data'!$B$6:$BE$43,'RevPAR Raw Data'!AP$1,FALSE)</f>
        <v>176.31660797730299</v>
      </c>
      <c r="AG131" s="162">
        <f>VLOOKUP($A131,'RevPAR Raw Data'!$B$6:$BE$43,'RevPAR Raw Data'!AR$1,FALSE)</f>
        <v>139.12913670608401</v>
      </c>
    </row>
    <row r="132" spans="1:33" x14ac:dyDescent="0.2">
      <c r="A132" s="139" t="s">
        <v>14</v>
      </c>
      <c r="B132" s="127">
        <f>(VLOOKUP($A131,'Occupancy Raw Data'!$B$8:$BE$51,'Occupancy Raw Data'!AT$3,FALSE))/100</f>
        <v>4.3435340572556703E-3</v>
      </c>
      <c r="C132" s="128">
        <f>(VLOOKUP($A131,'Occupancy Raw Data'!$B$8:$BE$51,'Occupancy Raw Data'!AU$3,FALSE))/100</f>
        <v>9.0269319258357003E-2</v>
      </c>
      <c r="D132" s="128">
        <f>(VLOOKUP($A131,'Occupancy Raw Data'!$B$8:$BE$51,'Occupancy Raw Data'!AV$3,FALSE))/100</f>
        <v>0.14409495548961401</v>
      </c>
      <c r="E132" s="128">
        <f>(VLOOKUP($A131,'Occupancy Raw Data'!$B$8:$BE$51,'Occupancy Raw Data'!AW$3,FALSE))/100</f>
        <v>0.19062181447502499</v>
      </c>
      <c r="F132" s="128">
        <f>(VLOOKUP($A131,'Occupancy Raw Data'!$B$8:$BE$51,'Occupancy Raw Data'!AX$3,FALSE))/100</f>
        <v>0.122873345935727</v>
      </c>
      <c r="G132" s="128">
        <f>(VLOOKUP($A131,'Occupancy Raw Data'!$B$8:$BE$51,'Occupancy Raw Data'!AY$3,FALSE))/100</f>
        <v>0.119253867655605</v>
      </c>
      <c r="H132" s="129">
        <f>(VLOOKUP($A131,'Occupancy Raw Data'!$B$8:$BE$51,'Occupancy Raw Data'!BA$3,FALSE))/100</f>
        <v>5.6039173014145807E-2</v>
      </c>
      <c r="I132" s="129">
        <f>(VLOOKUP($A131,'Occupancy Raw Data'!$B$8:$BE$51,'Occupancy Raw Data'!BB$3,FALSE))/100</f>
        <v>2.9905031319458399E-2</v>
      </c>
      <c r="J132" s="128">
        <f>(VLOOKUP($A131,'Occupancy Raw Data'!$B$8:$BE$51,'Occupancy Raw Data'!BC$3,FALSE))/100</f>
        <v>4.2487426655490303E-2</v>
      </c>
      <c r="K132" s="130">
        <f>(VLOOKUP($A131,'Occupancy Raw Data'!$B$8:$BE$51,'Occupancy Raw Data'!BE$3,FALSE))/100</f>
        <v>9.2718349903116504E-2</v>
      </c>
      <c r="M132" s="127">
        <f>(VLOOKUP($A131,'ADR Raw Data'!$B$6:$BE$49,'ADR Raw Data'!AT$1,FALSE))/100</f>
        <v>2.4784977004553999E-4</v>
      </c>
      <c r="N132" s="128">
        <f>(VLOOKUP($A131,'ADR Raw Data'!$B$6:$BE$49,'ADR Raw Data'!AU$1,FALSE))/100</f>
        <v>3.9413680949505502E-2</v>
      </c>
      <c r="O132" s="128">
        <f>(VLOOKUP($A131,'ADR Raw Data'!$B$6:$BE$49,'ADR Raw Data'!AV$1,FALSE))/100</f>
        <v>6.2030196611982599E-2</v>
      </c>
      <c r="P132" s="128">
        <f>(VLOOKUP($A131,'ADR Raw Data'!$B$6:$BE$49,'ADR Raw Data'!AW$1,FALSE))/100</f>
        <v>3.2990116597846099E-2</v>
      </c>
      <c r="Q132" s="128">
        <f>(VLOOKUP($A131,'ADR Raw Data'!$B$6:$BE$49,'ADR Raw Data'!AX$1,FALSE))/100</f>
        <v>6.2820350360049598E-2</v>
      </c>
      <c r="R132" s="128">
        <f>(VLOOKUP($A131,'ADR Raw Data'!$B$6:$BE$49,'ADR Raw Data'!AY$1,FALSE))/100</f>
        <v>4.4694649457365704E-2</v>
      </c>
      <c r="S132" s="129">
        <f>(VLOOKUP($A131,'ADR Raw Data'!$B$6:$BE$49,'ADR Raw Data'!BA$1,FALSE))/100</f>
        <v>2.9307085106180298E-3</v>
      </c>
      <c r="T132" s="129">
        <f>(VLOOKUP($A131,'ADR Raw Data'!$B$6:$BE$49,'ADR Raw Data'!BB$1,FALSE))/100</f>
        <v>-2.5307103766359199E-2</v>
      </c>
      <c r="U132" s="128">
        <f>(VLOOKUP($A131,'ADR Raw Data'!$B$6:$BE$49,'ADR Raw Data'!BC$1,FALSE))/100</f>
        <v>-1.20497884571341E-2</v>
      </c>
      <c r="V132" s="130">
        <f>(VLOOKUP($A131,'ADR Raw Data'!$B$6:$BE$49,'ADR Raw Data'!BE$1,FALSE))/100</f>
        <v>2.0088708231066E-2</v>
      </c>
      <c r="X132" s="127">
        <f>(VLOOKUP($A131,'RevPAR Raw Data'!$B$6:$BE$49,'RevPAR Raw Data'!AT$1,FALSE))/100</f>
        <v>4.5924603712184904E-3</v>
      </c>
      <c r="Y132" s="128">
        <f>(VLOOKUP($A131,'RevPAR Raw Data'!$B$6:$BE$49,'RevPAR Raw Data'!AU$1,FALSE))/100</f>
        <v>0.13324084635664002</v>
      </c>
      <c r="Z132" s="128">
        <f>(VLOOKUP($A131,'RevPAR Raw Data'!$B$6:$BE$49,'RevPAR Raw Data'!AV$1,FALSE))/100</f>
        <v>0.21506339052141199</v>
      </c>
      <c r="AA132" s="128">
        <f>(VLOOKUP($A131,'RevPAR Raw Data'!$B$6:$BE$49,'RevPAR Raw Data'!AW$1,FALSE))/100</f>
        <v>0.22990056695849501</v>
      </c>
      <c r="AB132" s="128">
        <f>(VLOOKUP($A131,'RevPAR Raw Data'!$B$6:$BE$49,'RevPAR Raw Data'!AX$1,FALSE))/100</f>
        <v>0.19341264293737101</v>
      </c>
      <c r="AC132" s="128">
        <f>(VLOOKUP($A131,'RevPAR Raw Data'!$B$6:$BE$49,'RevPAR Raw Data'!AY$1,FALSE))/100</f>
        <v>0.169278526924273</v>
      </c>
      <c r="AD132" s="129">
        <f>(VLOOKUP($A131,'RevPAR Raw Data'!$B$6:$BE$49,'RevPAR Raw Data'!BA$1,FALSE))/100</f>
        <v>5.9134116006044402E-2</v>
      </c>
      <c r="AE132" s="129">
        <f>(VLOOKUP($A131,'RevPAR Raw Data'!$B$6:$BE$49,'RevPAR Raw Data'!BB$1,FALSE))/100</f>
        <v>3.8411178223614999E-3</v>
      </c>
      <c r="AF132" s="128">
        <f>(VLOOKUP($A131,'RevPAR Raw Data'!$B$6:$BE$49,'RevPAR Raw Data'!BC$1,FALSE))/100</f>
        <v>2.9925673695069502E-2</v>
      </c>
      <c r="AG132" s="130">
        <f>(VLOOKUP($A131,'RevPAR Raw Data'!$B$6:$BE$49,'RevPAR Raw Data'!BE$1,FALSE))/100</f>
        <v>0.114669650013052</v>
      </c>
    </row>
    <row r="133" spans="1:33" x14ac:dyDescent="0.2">
      <c r="A133" s="177"/>
      <c r="B133" s="155"/>
      <c r="C133" s="156"/>
      <c r="D133" s="156"/>
      <c r="E133" s="156"/>
      <c r="F133" s="156"/>
      <c r="G133" s="157"/>
      <c r="H133" s="137"/>
      <c r="I133" s="137"/>
      <c r="J133" s="157"/>
      <c r="K133" s="158"/>
      <c r="M133" s="159"/>
      <c r="N133" s="160"/>
      <c r="O133" s="160"/>
      <c r="P133" s="160"/>
      <c r="Q133" s="160"/>
      <c r="R133" s="161"/>
      <c r="S133" s="160"/>
      <c r="T133" s="160"/>
      <c r="U133" s="161"/>
      <c r="V133" s="162"/>
      <c r="X133" s="159"/>
      <c r="Y133" s="160"/>
      <c r="Z133" s="160"/>
      <c r="AA133" s="160"/>
      <c r="AB133" s="160"/>
      <c r="AC133" s="161"/>
      <c r="AD133" s="160"/>
      <c r="AE133" s="160"/>
      <c r="AF133" s="161"/>
      <c r="AG133" s="162"/>
    </row>
    <row r="134" spans="1:33" x14ac:dyDescent="0.2">
      <c r="A134" s="154" t="s">
        <v>61</v>
      </c>
      <c r="B134" s="155">
        <f>(VLOOKUP($A134,'Occupancy Raw Data'!$B$8:$BE$45,'Occupancy Raw Data'!AG$3,FALSE))/100</f>
        <v>0.480771435121503</v>
      </c>
      <c r="C134" s="156">
        <f>(VLOOKUP($A134,'Occupancy Raw Data'!$B$8:$BE$45,'Occupancy Raw Data'!AH$3,FALSE))/100</f>
        <v>0.63623337918386003</v>
      </c>
      <c r="D134" s="156">
        <f>(VLOOKUP($A134,'Occupancy Raw Data'!$B$8:$BE$45,'Occupancy Raw Data'!AI$3,FALSE))/100</f>
        <v>0.70882049518569401</v>
      </c>
      <c r="E134" s="156">
        <f>(VLOOKUP($A134,'Occupancy Raw Data'!$B$8:$BE$45,'Occupancy Raw Data'!AJ$3,FALSE))/100</f>
        <v>0.69475011462631797</v>
      </c>
      <c r="F134" s="156">
        <f>(VLOOKUP($A134,'Occupancy Raw Data'!$B$8:$BE$45,'Occupancy Raw Data'!AK$3,FALSE))/100</f>
        <v>0.636118752865657</v>
      </c>
      <c r="G134" s="157">
        <f>(VLOOKUP($A134,'Occupancy Raw Data'!$B$8:$BE$45,'Occupancy Raw Data'!AL$3,FALSE))/100</f>
        <v>0.63133883539660696</v>
      </c>
      <c r="H134" s="137">
        <f>(VLOOKUP($A134,'Occupancy Raw Data'!$B$8:$BE$45,'Occupancy Raw Data'!AN$3,FALSE))/100</f>
        <v>0.76143397524071499</v>
      </c>
      <c r="I134" s="137">
        <f>(VLOOKUP($A134,'Occupancy Raw Data'!$B$8:$BE$45,'Occupancy Raw Data'!AO$3,FALSE))/100</f>
        <v>0.83356258596973798</v>
      </c>
      <c r="J134" s="157">
        <f>(VLOOKUP($A134,'Occupancy Raw Data'!$B$8:$BE$45,'Occupancy Raw Data'!AP$3,FALSE))/100</f>
        <v>0.79749828060522598</v>
      </c>
      <c r="K134" s="158">
        <f>(VLOOKUP($A134,'Occupancy Raw Data'!$B$8:$BE$45,'Occupancy Raw Data'!AR$3,FALSE))/100</f>
        <v>0.67881296259906909</v>
      </c>
      <c r="M134" s="159">
        <f>VLOOKUP($A134,'ADR Raw Data'!$B$6:$BE$43,'ADR Raw Data'!AG$1,FALSE)</f>
        <v>98.5267956130416</v>
      </c>
      <c r="N134" s="160">
        <f>VLOOKUP($A134,'ADR Raw Data'!$B$6:$BE$43,'ADR Raw Data'!AH$1,FALSE)</f>
        <v>107.96017565984999</v>
      </c>
      <c r="O134" s="160">
        <f>VLOOKUP($A134,'ADR Raw Data'!$B$6:$BE$43,'ADR Raw Data'!AI$1,FALSE)</f>
        <v>112.81289913078599</v>
      </c>
      <c r="P134" s="160">
        <f>VLOOKUP($A134,'ADR Raw Data'!$B$6:$BE$43,'ADR Raw Data'!AJ$1,FALSE)</f>
        <v>111.06226860254</v>
      </c>
      <c r="Q134" s="160">
        <f>VLOOKUP($A134,'ADR Raw Data'!$B$6:$BE$43,'ADR Raw Data'!AK$1,FALSE)</f>
        <v>105.34817686277999</v>
      </c>
      <c r="R134" s="161">
        <f>VLOOKUP($A134,'ADR Raw Data'!$B$6:$BE$43,'ADR Raw Data'!AL$1,FALSE)</f>
        <v>107.769485093866</v>
      </c>
      <c r="S134" s="160">
        <f>VLOOKUP($A134,'ADR Raw Data'!$B$6:$BE$43,'ADR Raw Data'!AN$1,FALSE)</f>
        <v>127.67754920778199</v>
      </c>
      <c r="T134" s="160">
        <f>VLOOKUP($A134,'ADR Raw Data'!$B$6:$BE$43,'ADR Raw Data'!AO$1,FALSE)</f>
        <v>133.22042457370699</v>
      </c>
      <c r="U134" s="161">
        <f>VLOOKUP($A134,'ADR Raw Data'!$B$6:$BE$43,'ADR Raw Data'!AP$1,FALSE)</f>
        <v>130.57431628308001</v>
      </c>
      <c r="V134" s="162">
        <f>VLOOKUP($A134,'ADR Raw Data'!$B$6:$BE$43,'ADR Raw Data'!AR$1,FALSE)</f>
        <v>115.424366130929</v>
      </c>
      <c r="X134" s="159">
        <f>VLOOKUP($A134,'RevPAR Raw Data'!$B$6:$BE$43,'RevPAR Raw Data'!AG$1,FALSE)</f>
        <v>47.368868924805099</v>
      </c>
      <c r="Y134" s="160">
        <f>VLOOKUP($A134,'RevPAR Raw Data'!$B$6:$BE$43,'RevPAR Raw Data'!AH$1,FALSE)</f>
        <v>68.687867377349804</v>
      </c>
      <c r="Z134" s="160">
        <f>VLOOKUP($A134,'RevPAR Raw Data'!$B$6:$BE$43,'RevPAR Raw Data'!AI$1,FALSE)</f>
        <v>79.964095025217702</v>
      </c>
      <c r="AA134" s="160">
        <f>VLOOKUP($A134,'RevPAR Raw Data'!$B$6:$BE$43,'RevPAR Raw Data'!AJ$1,FALSE)</f>
        <v>77.160523842274102</v>
      </c>
      <c r="AB134" s="160">
        <f>VLOOKUP($A134,'RevPAR Raw Data'!$B$6:$BE$43,'RevPAR Raw Data'!AK$1,FALSE)</f>
        <v>67.013950882622595</v>
      </c>
      <c r="AC134" s="161">
        <f>VLOOKUP($A134,'RevPAR Raw Data'!$B$6:$BE$43,'RevPAR Raw Data'!AL$1,FALSE)</f>
        <v>68.039061210453895</v>
      </c>
      <c r="AD134" s="160">
        <f>VLOOKUP($A134,'RevPAR Raw Data'!$B$6:$BE$43,'RevPAR Raw Data'!AN$1,FALSE)</f>
        <v>97.218023842274107</v>
      </c>
      <c r="AE134" s="160">
        <f>VLOOKUP($A134,'RevPAR Raw Data'!$B$6:$BE$43,'RevPAR Raw Data'!AO$1,FALSE)</f>
        <v>111.047561611646</v>
      </c>
      <c r="AF134" s="161">
        <f>VLOOKUP($A134,'RevPAR Raw Data'!$B$6:$BE$43,'RevPAR Raw Data'!AP$1,FALSE)</f>
        <v>104.13279272696001</v>
      </c>
      <c r="AG134" s="162">
        <f>VLOOKUP($A134,'RevPAR Raw Data'!$B$6:$BE$43,'RevPAR Raw Data'!AR$1,FALSE)</f>
        <v>78.3515559294556</v>
      </c>
    </row>
    <row r="135" spans="1:33" x14ac:dyDescent="0.2">
      <c r="A135" s="139" t="s">
        <v>14</v>
      </c>
      <c r="B135" s="127">
        <f>(VLOOKUP($A134,'Occupancy Raw Data'!$B$8:$BE$51,'Occupancy Raw Data'!AT$3,FALSE))/100</f>
        <v>4.0073140394099996E-2</v>
      </c>
      <c r="C135" s="128">
        <f>(VLOOKUP($A134,'Occupancy Raw Data'!$B$8:$BE$51,'Occupancy Raw Data'!AU$3,FALSE))/100</f>
        <v>6.5380536778607001E-2</v>
      </c>
      <c r="D135" s="128">
        <f>(VLOOKUP($A134,'Occupancy Raw Data'!$B$8:$BE$51,'Occupancy Raw Data'!AV$3,FALSE))/100</f>
        <v>4.9488047300910998E-2</v>
      </c>
      <c r="E135" s="128">
        <f>(VLOOKUP($A134,'Occupancy Raw Data'!$B$8:$BE$51,'Occupancy Raw Data'!AW$3,FALSE))/100</f>
        <v>5.5021427373797803E-2</v>
      </c>
      <c r="F135" s="128">
        <f>(VLOOKUP($A134,'Occupancy Raw Data'!$B$8:$BE$51,'Occupancy Raw Data'!AX$3,FALSE))/100</f>
        <v>7.0789180759097403E-2</v>
      </c>
      <c r="G135" s="128">
        <f>(VLOOKUP($A134,'Occupancy Raw Data'!$B$8:$BE$51,'Occupancy Raw Data'!AY$3,FALSE))/100</f>
        <v>5.6663777828540901E-2</v>
      </c>
      <c r="H135" s="129">
        <f>(VLOOKUP($A134,'Occupancy Raw Data'!$B$8:$BE$51,'Occupancy Raw Data'!BA$3,FALSE))/100</f>
        <v>9.74612233610226E-3</v>
      </c>
      <c r="I135" s="129">
        <f>(VLOOKUP($A134,'Occupancy Raw Data'!$B$8:$BE$51,'Occupancy Raw Data'!BB$3,FALSE))/100</f>
        <v>-6.5041572720354298E-3</v>
      </c>
      <c r="J135" s="128">
        <f>(VLOOKUP($A134,'Occupancy Raw Data'!$B$8:$BE$51,'Occupancy Raw Data'!BC$3,FALSE))/100</f>
        <v>1.18779696220635E-3</v>
      </c>
      <c r="K135" s="130">
        <f>(VLOOKUP($A134,'Occupancy Raw Data'!$B$8:$BE$51,'Occupancy Raw Data'!BE$3,FALSE))/100</f>
        <v>3.7369239467392401E-2</v>
      </c>
      <c r="M135" s="127">
        <f>(VLOOKUP($A134,'ADR Raw Data'!$B$6:$BE$49,'ADR Raw Data'!AT$1,FALSE))/100</f>
        <v>-2.2869891453019799E-2</v>
      </c>
      <c r="N135" s="128">
        <f>(VLOOKUP($A134,'ADR Raw Data'!$B$6:$BE$49,'ADR Raw Data'!AU$1,FALSE))/100</f>
        <v>6.4215808359704696E-3</v>
      </c>
      <c r="O135" s="128">
        <f>(VLOOKUP($A134,'ADR Raw Data'!$B$6:$BE$49,'ADR Raw Data'!AV$1,FALSE))/100</f>
        <v>-7.5481527617930703E-3</v>
      </c>
      <c r="P135" s="128">
        <f>(VLOOKUP($A134,'ADR Raw Data'!$B$6:$BE$49,'ADR Raw Data'!AW$1,FALSE))/100</f>
        <v>-5.9159425033378397E-3</v>
      </c>
      <c r="Q135" s="128">
        <f>(VLOOKUP($A134,'ADR Raw Data'!$B$6:$BE$49,'ADR Raw Data'!AX$1,FALSE))/100</f>
        <v>-1.16754154092873E-3</v>
      </c>
      <c r="R135" s="128">
        <f>(VLOOKUP($A134,'ADR Raw Data'!$B$6:$BE$49,'ADR Raw Data'!AY$1,FALSE))/100</f>
        <v>-5.3146010869537996E-3</v>
      </c>
      <c r="S135" s="129">
        <f>(VLOOKUP($A134,'ADR Raw Data'!$B$6:$BE$49,'ADR Raw Data'!BA$1,FALSE))/100</f>
        <v>-2.3622362849553703E-2</v>
      </c>
      <c r="T135" s="129">
        <f>(VLOOKUP($A134,'ADR Raw Data'!$B$6:$BE$49,'ADR Raw Data'!BB$1,FALSE))/100</f>
        <v>-3.0684495411255699E-2</v>
      </c>
      <c r="U135" s="128">
        <f>(VLOOKUP($A134,'ADR Raw Data'!$B$6:$BE$49,'ADR Raw Data'!BC$1,FALSE))/100</f>
        <v>-2.7596169858438203E-2</v>
      </c>
      <c r="V135" s="130">
        <f>(VLOOKUP($A134,'ADR Raw Data'!$B$6:$BE$49,'ADR Raw Data'!BE$1,FALSE))/100</f>
        <v>-1.65380313331282E-2</v>
      </c>
      <c r="X135" s="127">
        <f>(VLOOKUP($A134,'RevPAR Raw Data'!$B$6:$BE$49,'RevPAR Raw Data'!AT$1,FALSE))/100</f>
        <v>1.62867805700854E-2</v>
      </c>
      <c r="Y135" s="128">
        <f>(VLOOKUP($A134,'RevPAR Raw Data'!$B$6:$BE$49,'RevPAR Raw Data'!AU$1,FALSE))/100</f>
        <v>7.2221964016600498E-2</v>
      </c>
      <c r="Z135" s="128">
        <f>(VLOOKUP($A134,'RevPAR Raw Data'!$B$6:$BE$49,'RevPAR Raw Data'!AV$1,FALSE))/100</f>
        <v>4.1566351198207799E-2</v>
      </c>
      <c r="AA135" s="128">
        <f>(VLOOKUP($A134,'RevPAR Raw Data'!$B$6:$BE$49,'RevPAR Raw Data'!AW$1,FALSE))/100</f>
        <v>4.8779981269665006E-2</v>
      </c>
      <c r="AB135" s="128">
        <f>(VLOOKUP($A134,'RevPAR Raw Data'!$B$6:$BE$49,'RevPAR Raw Data'!AX$1,FALSE))/100</f>
        <v>6.9538989908984106E-2</v>
      </c>
      <c r="AC135" s="128">
        <f>(VLOOKUP($A134,'RevPAR Raw Data'!$B$6:$BE$49,'RevPAR Raw Data'!AY$1,FALSE))/100</f>
        <v>5.1048031366348702E-2</v>
      </c>
      <c r="AD135" s="129">
        <f>(VLOOKUP($A134,'RevPAR Raw Data'!$B$6:$BE$49,'RevPAR Raw Data'!BA$1,FALSE))/100</f>
        <v>-1.4106466951650999E-2</v>
      </c>
      <c r="AE135" s="129">
        <f>(VLOOKUP($A134,'RevPAR Raw Data'!$B$6:$BE$49,'RevPAR Raw Data'!BB$1,FALSE))/100</f>
        <v>-3.6989075899323202E-2</v>
      </c>
      <c r="AF135" s="128">
        <f>(VLOOKUP($A134,'RevPAR Raw Data'!$B$6:$BE$49,'RevPAR Raw Data'!BC$1,FALSE))/100</f>
        <v>-2.6441151542958199E-2</v>
      </c>
      <c r="AG135" s="130">
        <f>(VLOOKUP($A134,'RevPAR Raw Data'!$B$6:$BE$49,'RevPAR Raw Data'!BE$1,FALSE))/100</f>
        <v>2.0213194481057201E-2</v>
      </c>
    </row>
    <row r="136" spans="1:33" x14ac:dyDescent="0.2">
      <c r="A136" s="177"/>
      <c r="B136" s="155"/>
      <c r="C136" s="156"/>
      <c r="D136" s="156"/>
      <c r="E136" s="156"/>
      <c r="F136" s="156"/>
      <c r="G136" s="157"/>
      <c r="H136" s="137"/>
      <c r="I136" s="137"/>
      <c r="J136" s="157"/>
      <c r="K136" s="158"/>
      <c r="M136" s="159"/>
      <c r="N136" s="160"/>
      <c r="O136" s="160"/>
      <c r="P136" s="160"/>
      <c r="Q136" s="160"/>
      <c r="R136" s="161"/>
      <c r="S136" s="160"/>
      <c r="T136" s="160"/>
      <c r="U136" s="161"/>
      <c r="V136" s="162"/>
      <c r="X136" s="159"/>
      <c r="Y136" s="160"/>
      <c r="Z136" s="160"/>
      <c r="AA136" s="160"/>
      <c r="AB136" s="160"/>
      <c r="AC136" s="161"/>
      <c r="AD136" s="160"/>
      <c r="AE136" s="160"/>
      <c r="AF136" s="161"/>
      <c r="AG136" s="162"/>
    </row>
    <row r="137" spans="1:33" x14ac:dyDescent="0.2">
      <c r="A137" s="154" t="s">
        <v>60</v>
      </c>
      <c r="B137" s="155">
        <f>(VLOOKUP($A137,'Occupancy Raw Data'!$B$8:$BE$54,'Occupancy Raw Data'!AG$3,FALSE))/100</f>
        <v>0.54070194781330305</v>
      </c>
      <c r="C137" s="156">
        <f>(VLOOKUP($A137,'Occupancy Raw Data'!$B$8:$BE$54,'Occupancy Raw Data'!AH$3,FALSE))/100</f>
        <v>0.68724733553840389</v>
      </c>
      <c r="D137" s="156">
        <f>(VLOOKUP($A137,'Occupancy Raw Data'!$B$8:$BE$54,'Occupancy Raw Data'!AI$3,FALSE))/100</f>
        <v>0.73566703417861001</v>
      </c>
      <c r="E137" s="156">
        <f>(VLOOKUP($A137,'Occupancy Raw Data'!$B$8:$BE$54,'Occupancy Raw Data'!AJ$3,FALSE))/100</f>
        <v>0.74981624402793001</v>
      </c>
      <c r="F137" s="156">
        <f>(VLOOKUP($A137,'Occupancy Raw Data'!$B$8:$BE$54,'Occupancy Raw Data'!AK$3,FALSE))/100</f>
        <v>0.71380007350238794</v>
      </c>
      <c r="G137" s="157">
        <f>(VLOOKUP($A137,'Occupancy Raw Data'!$B$8:$BE$54,'Occupancy Raw Data'!AL$3,FALSE))/100</f>
        <v>0.68544652701212694</v>
      </c>
      <c r="H137" s="137">
        <f>(VLOOKUP($A137,'Occupancy Raw Data'!$B$8:$BE$54,'Occupancy Raw Data'!AN$3,FALSE))/100</f>
        <v>0.77205071664829106</v>
      </c>
      <c r="I137" s="137">
        <f>(VLOOKUP($A137,'Occupancy Raw Data'!$B$8:$BE$54,'Occupancy Raw Data'!AO$3,FALSE))/100</f>
        <v>0.79428518926865099</v>
      </c>
      <c r="J137" s="157">
        <f>(VLOOKUP($A137,'Occupancy Raw Data'!$B$8:$BE$54,'Occupancy Raw Data'!AP$3,FALSE))/100</f>
        <v>0.78316795295847097</v>
      </c>
      <c r="K137" s="158">
        <f>(VLOOKUP($A137,'Occupancy Raw Data'!$B$8:$BE$54,'Occupancy Raw Data'!AR$3,FALSE))/100</f>
        <v>0.71336693442536803</v>
      </c>
      <c r="M137" s="159">
        <f>VLOOKUP($A137,'ADR Raw Data'!$B$6:$BE$54,'ADR Raw Data'!AG$1,FALSE)</f>
        <v>95.815716227697493</v>
      </c>
      <c r="N137" s="160">
        <f>VLOOKUP($A137,'ADR Raw Data'!$B$6:$BE$54,'ADR Raw Data'!AH$1,FALSE)</f>
        <v>103.56874598930401</v>
      </c>
      <c r="O137" s="160">
        <f>VLOOKUP($A137,'ADR Raw Data'!$B$6:$BE$54,'ADR Raw Data'!AI$1,FALSE)</f>
        <v>106.05736230798</v>
      </c>
      <c r="P137" s="160">
        <f>VLOOKUP($A137,'ADR Raw Data'!$B$6:$BE$54,'ADR Raw Data'!AJ$1,FALSE)</f>
        <v>105.55587795613199</v>
      </c>
      <c r="Q137" s="160">
        <f>VLOOKUP($A137,'ADR Raw Data'!$B$6:$BE$54,'ADR Raw Data'!AK$1,FALSE)</f>
        <v>102.731767280216</v>
      </c>
      <c r="R137" s="161">
        <f>VLOOKUP($A137,'ADR Raw Data'!$B$6:$BE$54,'ADR Raw Data'!AL$1,FALSE)</f>
        <v>103.140197040373</v>
      </c>
      <c r="S137" s="160">
        <f>VLOOKUP($A137,'ADR Raw Data'!$B$6:$BE$54,'ADR Raw Data'!AN$1,FALSE)</f>
        <v>110.786860645007</v>
      </c>
      <c r="T137" s="160">
        <f>VLOOKUP($A137,'ADR Raw Data'!$B$6:$BE$54,'ADR Raw Data'!AO$1,FALSE)</f>
        <v>112.560276460381</v>
      </c>
      <c r="U137" s="161">
        <f>VLOOKUP($A137,'ADR Raw Data'!$B$6:$BE$54,'ADR Raw Data'!AP$1,FALSE)</f>
        <v>111.686155560769</v>
      </c>
      <c r="V137" s="162">
        <f>VLOOKUP($A137,'ADR Raw Data'!$B$6:$BE$54,'ADR Raw Data'!AR$1,FALSE)</f>
        <v>105.820813431462</v>
      </c>
      <c r="X137" s="159">
        <f>VLOOKUP($A137,'RevPAR Raw Data'!$B$6:$BE$54,'RevPAR Raw Data'!AG$1,FALSE)</f>
        <v>51.807744395442803</v>
      </c>
      <c r="Y137" s="160">
        <f>VLOOKUP($A137,'RevPAR Raw Data'!$B$6:$BE$54,'RevPAR Raw Data'!AH$1,FALSE)</f>
        <v>71.1773447262036</v>
      </c>
      <c r="Z137" s="160">
        <f>VLOOKUP($A137,'RevPAR Raw Data'!$B$6:$BE$54,'RevPAR Raw Data'!AI$1,FALSE)</f>
        <v>78.022905181918404</v>
      </c>
      <c r="AA137" s="160">
        <f>VLOOKUP($A137,'RevPAR Raw Data'!$B$6:$BE$54,'RevPAR Raw Data'!AJ$1,FALSE)</f>
        <v>79.147511944138103</v>
      </c>
      <c r="AB137" s="160">
        <f>VLOOKUP($A137,'RevPAR Raw Data'!$B$6:$BE$54,'RevPAR Raw Data'!AK$1,FALSE)</f>
        <v>73.329943035648597</v>
      </c>
      <c r="AC137" s="161">
        <f>VLOOKUP($A137,'RevPAR Raw Data'!$B$6:$BE$54,'RevPAR Raw Data'!AL$1,FALSE)</f>
        <v>70.697089856670303</v>
      </c>
      <c r="AD137" s="160">
        <f>VLOOKUP($A137,'RevPAR Raw Data'!$B$6:$BE$54,'RevPAR Raw Data'!AN$1,FALSE)</f>
        <v>85.533075156192496</v>
      </c>
      <c r="AE137" s="160">
        <f>VLOOKUP($A137,'RevPAR Raw Data'!$B$6:$BE$54,'RevPAR Raw Data'!AO$1,FALSE)</f>
        <v>89.404960492466003</v>
      </c>
      <c r="AF137" s="161">
        <f>VLOOKUP($A137,'RevPAR Raw Data'!$B$6:$BE$54,'RevPAR Raw Data'!AP$1,FALSE)</f>
        <v>87.4690178243292</v>
      </c>
      <c r="AG137" s="162">
        <f>VLOOKUP($A137,'RevPAR Raw Data'!$B$6:$BE$54,'RevPAR Raw Data'!AR$1,FALSE)</f>
        <v>75.489069276001402</v>
      </c>
    </row>
    <row r="138" spans="1:33" x14ac:dyDescent="0.2">
      <c r="A138" s="139" t="s">
        <v>14</v>
      </c>
      <c r="B138" s="127">
        <f>(VLOOKUP($A137,'Occupancy Raw Data'!$B$8:$BE$54,'Occupancy Raw Data'!AT$3,FALSE))/100</f>
        <v>9.9947234567148796E-2</v>
      </c>
      <c r="C138" s="128">
        <f>(VLOOKUP($A137,'Occupancy Raw Data'!$B$8:$BE$54,'Occupancy Raw Data'!AU$3,FALSE))/100</f>
        <v>9.7245429317491403E-2</v>
      </c>
      <c r="D138" s="128">
        <f>(VLOOKUP($A137,'Occupancy Raw Data'!$B$8:$BE$54,'Occupancy Raw Data'!AV$3,FALSE))/100</f>
        <v>7.7169503798041397E-2</v>
      </c>
      <c r="E138" s="128">
        <f>(VLOOKUP($A137,'Occupancy Raw Data'!$B$8:$BE$54,'Occupancy Raw Data'!AW$3,FALSE))/100</f>
        <v>7.341666734492551E-2</v>
      </c>
      <c r="F138" s="128">
        <f>(VLOOKUP($A137,'Occupancy Raw Data'!$B$8:$BE$54,'Occupancy Raw Data'!AX$3,FALSE))/100</f>
        <v>8.1424270011732108E-2</v>
      </c>
      <c r="G138" s="128">
        <f>(VLOOKUP($A137,'Occupancy Raw Data'!$B$8:$BE$54,'Occupancy Raw Data'!AY$3,FALSE))/100</f>
        <v>8.4752476206889096E-2</v>
      </c>
      <c r="H138" s="129">
        <f>(VLOOKUP($A137,'Occupancy Raw Data'!$B$8:$BE$54,'Occupancy Raw Data'!BA$3,FALSE))/100</f>
        <v>3.95726300816353E-2</v>
      </c>
      <c r="I138" s="129">
        <f>(VLOOKUP($A137,'Occupancy Raw Data'!$B$8:$BE$54,'Occupancy Raw Data'!BB$3,FALSE))/100</f>
        <v>8.0330705231329708E-2</v>
      </c>
      <c r="J138" s="128">
        <f>(VLOOKUP($A137,'Occupancy Raw Data'!$B$8:$BE$54,'Occupancy Raw Data'!BC$3,FALSE))/100</f>
        <v>5.9849109257629006E-2</v>
      </c>
      <c r="K138" s="130">
        <f>(VLOOKUP($A137,'Occupancy Raw Data'!$B$8:$BE$54,'Occupancy Raw Data'!BE$3,FALSE))/100</f>
        <v>7.6815969189699795E-2</v>
      </c>
      <c r="M138" s="127">
        <f>(VLOOKUP($A137,'ADR Raw Data'!$B$6:$BE$52,'ADR Raw Data'!AT$1,FALSE))/100</f>
        <v>-4.4924742461673002E-2</v>
      </c>
      <c r="N138" s="128">
        <f>(VLOOKUP($A137,'ADR Raw Data'!$B$6:$BE$52,'ADR Raw Data'!AU$1,FALSE))/100</f>
        <v>-3.1552038474780303E-2</v>
      </c>
      <c r="O138" s="128">
        <f>(VLOOKUP($A137,'ADR Raw Data'!$B$6:$BE$52,'ADR Raw Data'!AV$1,FALSE))/100</f>
        <v>-3.2353116659598502E-2</v>
      </c>
      <c r="P138" s="128">
        <f>(VLOOKUP($A137,'ADR Raw Data'!$B$6:$BE$52,'ADR Raw Data'!AW$1,FALSE))/100</f>
        <v>-3.4684363883173697E-2</v>
      </c>
      <c r="Q138" s="128">
        <f>(VLOOKUP($A137,'ADR Raw Data'!$B$6:$BE$52,'ADR Raw Data'!AX$1,FALSE))/100</f>
        <v>-2.6625620935705599E-2</v>
      </c>
      <c r="R138" s="128">
        <f>(VLOOKUP($A137,'ADR Raw Data'!$B$6:$BE$52,'ADR Raw Data'!AY$1,FALSE))/100</f>
        <v>-3.3608953975136399E-2</v>
      </c>
      <c r="S138" s="129">
        <f>(VLOOKUP($A137,'ADR Raw Data'!$B$6:$BE$52,'ADR Raw Data'!BA$1,FALSE))/100</f>
        <v>-5.3920813399962103E-2</v>
      </c>
      <c r="T138" s="129">
        <f>(VLOOKUP($A137,'ADR Raw Data'!$B$6:$BE$52,'ADR Raw Data'!BB$1,FALSE))/100</f>
        <v>-5.4235684861519806E-2</v>
      </c>
      <c r="U138" s="128">
        <f>(VLOOKUP($A137,'ADR Raw Data'!$B$6:$BE$52,'ADR Raw Data'!BC$1,FALSE))/100</f>
        <v>-5.3934311846121803E-2</v>
      </c>
      <c r="V138" s="130">
        <f>(VLOOKUP($A137,'ADR Raw Data'!$B$6:$BE$52,'ADR Raw Data'!BE$1,FALSE))/100</f>
        <v>-4.0928431429656201E-2</v>
      </c>
      <c r="X138" s="127">
        <f>(VLOOKUP($A137,'RevPAR Raw Data'!$B$6:$BE$52,'RevPAR Raw Data'!AT$1,FALSE))/100</f>
        <v>5.0532388332790203E-2</v>
      </c>
      <c r="Y138" s="128">
        <f>(VLOOKUP($A137,'RevPAR Raw Data'!$B$6:$BE$52,'RevPAR Raw Data'!AU$1,FALSE))/100</f>
        <v>6.2625099315388996E-2</v>
      </c>
      <c r="Z138" s="128">
        <f>(VLOOKUP($A137,'RevPAR Raw Data'!$B$6:$BE$52,'RevPAR Raw Data'!AV$1,FALSE))/100</f>
        <v>4.2319713179501506E-2</v>
      </c>
      <c r="AA138" s="128">
        <f>(VLOOKUP($A137,'RevPAR Raw Data'!$B$6:$BE$52,'RevPAR Raw Data'!AW$1,FALSE))/100</f>
        <v>3.6185893056470401E-2</v>
      </c>
      <c r="AB138" s="128">
        <f>(VLOOKUP($A137,'RevPAR Raw Data'!$B$6:$BE$52,'RevPAR Raw Data'!AX$1,FALSE))/100</f>
        <v>5.2630677327727506E-2</v>
      </c>
      <c r="AC138" s="128">
        <f>(VLOOKUP($A137,'RevPAR Raw Data'!$B$6:$BE$52,'RevPAR Raw Data'!AY$1,FALSE))/100</f>
        <v>4.8295080159636496E-2</v>
      </c>
      <c r="AD138" s="129">
        <f>(VLOOKUP($A137,'RevPAR Raw Data'!$B$6:$BE$52,'RevPAR Raw Data'!BA$1,FALSE))/100</f>
        <v>-1.64819717207044E-2</v>
      </c>
      <c r="AE138" s="129">
        <f>(VLOOKUP($A137,'RevPAR Raw Data'!$B$6:$BE$52,'RevPAR Raw Data'!BB$1,FALSE))/100</f>
        <v>2.1738229556179899E-2</v>
      </c>
      <c r="AF138" s="128">
        <f>(VLOOKUP($A137,'RevPAR Raw Data'!$B$6:$BE$52,'RevPAR Raw Data'!BC$1,FALSE))/100</f>
        <v>2.6868768890936402E-3</v>
      </c>
      <c r="AG138" s="130">
        <f>(VLOOKUP($A137,'RevPAR Raw Data'!$B$6:$BE$52,'RevPAR Raw Data'!BE$1,FALSE))/100</f>
        <v>3.2743580632360297E-2</v>
      </c>
    </row>
    <row r="139" spans="1:33" x14ac:dyDescent="0.2">
      <c r="A139" s="177"/>
      <c r="B139" s="155"/>
      <c r="C139" s="156"/>
      <c r="D139" s="156"/>
      <c r="E139" s="156"/>
      <c r="F139" s="156"/>
      <c r="G139" s="157"/>
      <c r="H139" s="137"/>
      <c r="I139" s="137"/>
      <c r="J139" s="157"/>
      <c r="K139" s="158"/>
      <c r="M139" s="159"/>
      <c r="N139" s="160"/>
      <c r="O139" s="160"/>
      <c r="P139" s="160"/>
      <c r="Q139" s="160"/>
      <c r="R139" s="161"/>
      <c r="S139" s="160"/>
      <c r="T139" s="160"/>
      <c r="U139" s="161"/>
      <c r="V139" s="162"/>
      <c r="X139" s="159"/>
      <c r="Y139" s="160"/>
      <c r="Z139" s="160"/>
      <c r="AA139" s="160"/>
      <c r="AB139" s="160"/>
      <c r="AC139" s="161"/>
      <c r="AD139" s="160"/>
      <c r="AE139" s="160"/>
      <c r="AF139" s="161"/>
      <c r="AG139" s="162"/>
    </row>
    <row r="140" spans="1:33" x14ac:dyDescent="0.2">
      <c r="A140" s="154" t="s">
        <v>62</v>
      </c>
      <c r="B140" s="155">
        <f>(VLOOKUP($A140,'Occupancy Raw Data'!$B$8:$BE$45,'Occupancy Raw Data'!AG$3,FALSE))/100</f>
        <v>0.50605585636933492</v>
      </c>
      <c r="C140" s="156">
        <f>(VLOOKUP($A140,'Occupancy Raw Data'!$B$8:$BE$45,'Occupancy Raw Data'!AH$3,FALSE))/100</f>
        <v>0.59504132231404905</v>
      </c>
      <c r="D140" s="156">
        <f>(VLOOKUP($A140,'Occupancy Raw Data'!$B$8:$BE$45,'Occupancy Raw Data'!AI$3,FALSE))/100</f>
        <v>0.64790538614990001</v>
      </c>
      <c r="E140" s="156">
        <f>(VLOOKUP($A140,'Occupancy Raw Data'!$B$8:$BE$45,'Occupancy Raw Data'!AJ$3,FALSE))/100</f>
        <v>0.65916215445996007</v>
      </c>
      <c r="F140" s="156">
        <f>(VLOOKUP($A140,'Occupancy Raw Data'!$B$8:$BE$45,'Occupancy Raw Data'!AK$3,FALSE))/100</f>
        <v>0.66170182440136793</v>
      </c>
      <c r="G140" s="157">
        <f>(VLOOKUP($A140,'Occupancy Raw Data'!$B$8:$BE$45,'Occupancy Raw Data'!AL$3,FALSE))/100</f>
        <v>0.61397058823529393</v>
      </c>
      <c r="H140" s="137">
        <f>(VLOOKUP($A140,'Occupancy Raw Data'!$B$8:$BE$45,'Occupancy Raw Data'!AN$3,FALSE))/100</f>
        <v>0.73881128848346611</v>
      </c>
      <c r="I140" s="137">
        <f>(VLOOKUP($A140,'Occupancy Raw Data'!$B$8:$BE$45,'Occupancy Raw Data'!AO$3,FALSE))/100</f>
        <v>0.76917046750285001</v>
      </c>
      <c r="J140" s="157">
        <f>(VLOOKUP($A140,'Occupancy Raw Data'!$B$8:$BE$45,'Occupancy Raw Data'!AP$3,FALSE))/100</f>
        <v>0.75399087799315789</v>
      </c>
      <c r="K140" s="158">
        <f>(VLOOKUP($A140,'Occupancy Raw Data'!$B$8:$BE$45,'Occupancy Raw Data'!AR$3,FALSE))/100</f>
        <v>0.65396986970684001</v>
      </c>
      <c r="M140" s="159">
        <f>VLOOKUP($A140,'ADR Raw Data'!$B$6:$BE$43,'ADR Raw Data'!AG$1,FALSE)</f>
        <v>86.107981909052498</v>
      </c>
      <c r="N140" s="160">
        <f>VLOOKUP($A140,'ADR Raw Data'!$B$6:$BE$43,'ADR Raw Data'!AH$1,FALSE)</f>
        <v>89.782099329501904</v>
      </c>
      <c r="O140" s="160">
        <f>VLOOKUP($A140,'ADR Raw Data'!$B$6:$BE$43,'ADR Raw Data'!AI$1,FALSE)</f>
        <v>94.040688607873307</v>
      </c>
      <c r="P140" s="160">
        <f>VLOOKUP($A140,'ADR Raw Data'!$B$6:$BE$43,'ADR Raw Data'!AJ$1,FALSE)</f>
        <v>93.659223119325503</v>
      </c>
      <c r="Q140" s="160">
        <f>VLOOKUP($A140,'ADR Raw Data'!$B$6:$BE$43,'ADR Raw Data'!AK$1,FALSE)</f>
        <v>92.973008788368304</v>
      </c>
      <c r="R140" s="161">
        <f>VLOOKUP($A140,'ADR Raw Data'!$B$6:$BE$43,'ADR Raw Data'!AL$1,FALSE)</f>
        <v>91.595428450076497</v>
      </c>
      <c r="S140" s="160">
        <f>VLOOKUP($A140,'ADR Raw Data'!$B$6:$BE$43,'ADR Raw Data'!AN$1,FALSE)</f>
        <v>109.801012616957</v>
      </c>
      <c r="T140" s="160">
        <f>VLOOKUP($A140,'ADR Raw Data'!$B$6:$BE$43,'ADR Raw Data'!AO$1,FALSE)</f>
        <v>112.350059269897</v>
      </c>
      <c r="U140" s="161">
        <f>VLOOKUP($A140,'ADR Raw Data'!$B$6:$BE$43,'ADR Raw Data'!AP$1,FALSE)</f>
        <v>111.101195061436</v>
      </c>
      <c r="V140" s="162">
        <f>VLOOKUP($A140,'ADR Raw Data'!$B$6:$BE$43,'ADR Raw Data'!AR$1,FALSE)</f>
        <v>98.019828747315003</v>
      </c>
      <c r="X140" s="159">
        <f>VLOOKUP($A140,'RevPAR Raw Data'!$B$6:$BE$43,'RevPAR Raw Data'!AG$1,FALSE)</f>
        <v>43.5754485252208</v>
      </c>
      <c r="Y140" s="160">
        <f>VLOOKUP($A140,'RevPAR Raw Data'!$B$6:$BE$43,'RevPAR Raw Data'!AH$1,FALSE)</f>
        <v>53.424059105158101</v>
      </c>
      <c r="Z140" s="160">
        <f>VLOOKUP($A140,'RevPAR Raw Data'!$B$6:$BE$43,'RevPAR Raw Data'!AI$1,FALSE)</f>
        <v>60.929468666286603</v>
      </c>
      <c r="AA140" s="160">
        <f>VLOOKUP($A140,'RevPAR Raw Data'!$B$6:$BE$43,'RevPAR Raw Data'!AJ$1,FALSE)</f>
        <v>61.736615296380698</v>
      </c>
      <c r="AB140" s="160">
        <f>VLOOKUP($A140,'RevPAR Raw Data'!$B$6:$BE$43,'RevPAR Raw Data'!AK$1,FALSE)</f>
        <v>61.520409535347703</v>
      </c>
      <c r="AC140" s="161">
        <f>VLOOKUP($A140,'RevPAR Raw Data'!$B$6:$BE$43,'RevPAR Raw Data'!AL$1,FALSE)</f>
        <v>56.236899085157297</v>
      </c>
      <c r="AD140" s="160">
        <f>VLOOKUP($A140,'RevPAR Raw Data'!$B$6:$BE$43,'RevPAR Raw Data'!AN$1,FALSE)</f>
        <v>81.122227608323797</v>
      </c>
      <c r="AE140" s="160">
        <f>VLOOKUP($A140,'RevPAR Raw Data'!$B$6:$BE$43,'RevPAR Raw Data'!AO$1,FALSE)</f>
        <v>86.416347612599694</v>
      </c>
      <c r="AF140" s="161">
        <f>VLOOKUP($A140,'RevPAR Raw Data'!$B$6:$BE$43,'RevPAR Raw Data'!AP$1,FALSE)</f>
        <v>83.769287610461802</v>
      </c>
      <c r="AG140" s="162">
        <f>VLOOKUP($A140,'RevPAR Raw Data'!$B$6:$BE$43,'RevPAR Raw Data'!AR$1,FALSE)</f>
        <v>64.102014634568405</v>
      </c>
    </row>
    <row r="141" spans="1:33" x14ac:dyDescent="0.2">
      <c r="A141" s="139" t="s">
        <v>14</v>
      </c>
      <c r="B141" s="127">
        <f>(VLOOKUP($A140,'Occupancy Raw Data'!$B$8:$BE$51,'Occupancy Raw Data'!AT$3,FALSE))/100</f>
        <v>8.6847985059842786E-2</v>
      </c>
      <c r="C141" s="128">
        <f>(VLOOKUP($A140,'Occupancy Raw Data'!$B$8:$BE$51,'Occupancy Raw Data'!AU$3,FALSE))/100</f>
        <v>5.0407199782328202E-2</v>
      </c>
      <c r="D141" s="128">
        <f>(VLOOKUP($A140,'Occupancy Raw Data'!$B$8:$BE$51,'Occupancy Raw Data'!AV$3,FALSE))/100</f>
        <v>6.6405959535301498E-2</v>
      </c>
      <c r="E141" s="128">
        <f>(VLOOKUP($A140,'Occupancy Raw Data'!$B$8:$BE$51,'Occupancy Raw Data'!AW$3,FALSE))/100</f>
        <v>5.7429478800219098E-2</v>
      </c>
      <c r="F141" s="128">
        <f>(VLOOKUP($A140,'Occupancy Raw Data'!$B$8:$BE$51,'Occupancy Raw Data'!AX$3,FALSE))/100</f>
        <v>0.122926700796136</v>
      </c>
      <c r="G141" s="128">
        <f>(VLOOKUP($A140,'Occupancy Raw Data'!$B$8:$BE$51,'Occupancy Raw Data'!AY$3,FALSE))/100</f>
        <v>7.6275777225462499E-2</v>
      </c>
      <c r="H141" s="129">
        <f>(VLOOKUP($A140,'Occupancy Raw Data'!$B$8:$BE$51,'Occupancy Raw Data'!BA$3,FALSE))/100</f>
        <v>5.8631270972637199E-2</v>
      </c>
      <c r="I141" s="129">
        <f>(VLOOKUP($A140,'Occupancy Raw Data'!$B$8:$BE$51,'Occupancy Raw Data'!BB$3,FALSE))/100</f>
        <v>1.23301774277665E-3</v>
      </c>
      <c r="J141" s="128">
        <f>(VLOOKUP($A140,'Occupancy Raw Data'!$B$8:$BE$51,'Occupancy Raw Data'!BC$3,FALSE))/100</f>
        <v>2.8555433486880003E-2</v>
      </c>
      <c r="K141" s="130">
        <f>(VLOOKUP($A140,'Occupancy Raw Data'!$B$8:$BE$51,'Occupancy Raw Data'!BE$3,FALSE))/100</f>
        <v>6.0063976056900198E-2</v>
      </c>
      <c r="M141" s="127">
        <f>(VLOOKUP($A140,'ADR Raw Data'!$B$6:$BE$49,'ADR Raw Data'!AT$1,FALSE))/100</f>
        <v>4.3804428500869602E-4</v>
      </c>
      <c r="N141" s="128">
        <f>(VLOOKUP($A140,'ADR Raw Data'!$B$6:$BE$49,'ADR Raw Data'!AU$1,FALSE))/100</f>
        <v>-7.7200628647213394E-3</v>
      </c>
      <c r="O141" s="128">
        <f>(VLOOKUP($A140,'ADR Raw Data'!$B$6:$BE$49,'ADR Raw Data'!AV$1,FALSE))/100</f>
        <v>2.7028665057668898E-2</v>
      </c>
      <c r="P141" s="128">
        <f>(VLOOKUP($A140,'ADR Raw Data'!$B$6:$BE$49,'ADR Raw Data'!AW$1,FALSE))/100</f>
        <v>1.3464650045158599E-2</v>
      </c>
      <c r="Q141" s="128">
        <f>(VLOOKUP($A140,'ADR Raw Data'!$B$6:$BE$49,'ADR Raw Data'!AX$1,FALSE))/100</f>
        <v>2.3846512786916799E-2</v>
      </c>
      <c r="R141" s="128">
        <f>(VLOOKUP($A140,'ADR Raw Data'!$B$6:$BE$49,'ADR Raw Data'!AY$1,FALSE))/100</f>
        <v>1.2304580721026099E-2</v>
      </c>
      <c r="S141" s="129">
        <f>(VLOOKUP($A140,'ADR Raw Data'!$B$6:$BE$49,'ADR Raw Data'!BA$1,FALSE))/100</f>
        <v>-8.8145606334172396E-3</v>
      </c>
      <c r="T141" s="129">
        <f>(VLOOKUP($A140,'ADR Raw Data'!$B$6:$BE$49,'ADR Raw Data'!BB$1,FALSE))/100</f>
        <v>-2.9956932562312598E-2</v>
      </c>
      <c r="U141" s="128">
        <f>(VLOOKUP($A140,'ADR Raw Data'!$B$6:$BE$49,'ADR Raw Data'!BC$1,FALSE))/100</f>
        <v>-2.0440112128631699E-2</v>
      </c>
      <c r="V141" s="130">
        <f>(VLOOKUP($A140,'ADR Raw Data'!$B$6:$BE$49,'ADR Raw Data'!BE$1,FALSE))/100</f>
        <v>-2.5399246304426098E-3</v>
      </c>
      <c r="X141" s="127">
        <f>(VLOOKUP($A140,'RevPAR Raw Data'!$B$6:$BE$49,'RevPAR Raw Data'!AT$1,FALSE))/100</f>
        <v>8.7324072608371495E-2</v>
      </c>
      <c r="Y141" s="128">
        <f>(VLOOKUP($A140,'RevPAR Raw Data'!$B$6:$BE$49,'RevPAR Raw Data'!AU$1,FALSE))/100</f>
        <v>4.2297990166452797E-2</v>
      </c>
      <c r="Z141" s="128">
        <f>(VLOOKUP($A140,'RevPAR Raw Data'!$B$6:$BE$49,'RevPAR Raw Data'!AV$1,FALSE))/100</f>
        <v>9.5229489031083206E-2</v>
      </c>
      <c r="AA141" s="128">
        <f>(VLOOKUP($A140,'RevPAR Raw Data'!$B$6:$BE$49,'RevPAR Raw Data'!AW$1,FALSE))/100</f>
        <v>7.1667396679698597E-2</v>
      </c>
      <c r="AB141" s="128">
        <f>(VLOOKUP($A140,'RevPAR Raw Data'!$B$6:$BE$49,'RevPAR Raw Data'!AX$1,FALSE))/100</f>
        <v>0.14970458672544201</v>
      </c>
      <c r="AC141" s="128">
        <f>(VLOOKUP($A140,'RevPAR Raw Data'!$B$6:$BE$49,'RevPAR Raw Data'!AY$1,FALSE))/100</f>
        <v>8.9518899404418401E-2</v>
      </c>
      <c r="AD141" s="129">
        <f>(VLOOKUP($A140,'RevPAR Raw Data'!$B$6:$BE$49,'RevPAR Raw Data'!BA$1,FALSE))/100</f>
        <v>4.9299901446217299E-2</v>
      </c>
      <c r="AE141" s="129">
        <f>(VLOOKUP($A140,'RevPAR Raw Data'!$B$6:$BE$49,'RevPAR Raw Data'!BB$1,FALSE))/100</f>
        <v>-2.8760852248904397E-2</v>
      </c>
      <c r="AF141" s="128">
        <f>(VLOOKUP($A140,'RevPAR Raw Data'!$B$6:$BE$49,'RevPAR Raw Data'!BC$1,FALSE))/100</f>
        <v>7.5316450958947505E-3</v>
      </c>
      <c r="AG141" s="130">
        <f>(VLOOKUP($A140,'RevPAR Raw Data'!$B$6:$BE$49,'RevPAR Raw Data'!BE$1,FALSE))/100</f>
        <v>5.7371493454268396E-2</v>
      </c>
    </row>
    <row r="142" spans="1:33" x14ac:dyDescent="0.2">
      <c r="A142" s="177"/>
      <c r="B142" s="155"/>
      <c r="C142" s="156"/>
      <c r="D142" s="156"/>
      <c r="E142" s="156"/>
      <c r="F142" s="156"/>
      <c r="G142" s="157"/>
      <c r="H142" s="137"/>
      <c r="I142" s="137"/>
      <c r="J142" s="157"/>
      <c r="K142" s="158"/>
      <c r="M142" s="159"/>
      <c r="N142" s="160"/>
      <c r="O142" s="160"/>
      <c r="P142" s="160"/>
      <c r="Q142" s="160"/>
      <c r="R142" s="161"/>
      <c r="S142" s="160"/>
      <c r="T142" s="160"/>
      <c r="U142" s="161"/>
      <c r="V142" s="162"/>
      <c r="X142" s="159"/>
      <c r="Y142" s="160"/>
      <c r="Z142" s="160"/>
      <c r="AA142" s="160"/>
      <c r="AB142" s="160"/>
      <c r="AC142" s="161"/>
      <c r="AD142" s="160"/>
      <c r="AE142" s="160"/>
      <c r="AF142" s="161"/>
      <c r="AG142" s="162"/>
    </row>
    <row r="143" spans="1:33" x14ac:dyDescent="0.2">
      <c r="A143" s="154" t="s">
        <v>58</v>
      </c>
      <c r="B143" s="155">
        <f>(VLOOKUP($A143,'Occupancy Raw Data'!$B$8:$BE$45,'Occupancy Raw Data'!AG$3,FALSE))/100</f>
        <v>0.60372137404580106</v>
      </c>
      <c r="C143" s="156">
        <f>(VLOOKUP($A143,'Occupancy Raw Data'!$B$8:$BE$45,'Occupancy Raw Data'!AH$3,FALSE))/100</f>
        <v>0.72409351145038103</v>
      </c>
      <c r="D143" s="156">
        <f>(VLOOKUP($A143,'Occupancy Raw Data'!$B$8:$BE$45,'Occupancy Raw Data'!AI$3,FALSE))/100</f>
        <v>0.74875954198473194</v>
      </c>
      <c r="E143" s="156">
        <f>(VLOOKUP($A143,'Occupancy Raw Data'!$B$8:$BE$45,'Occupancy Raw Data'!AJ$3,FALSE))/100</f>
        <v>0.74828244274809097</v>
      </c>
      <c r="F143" s="156">
        <f>(VLOOKUP($A143,'Occupancy Raw Data'!$B$8:$BE$45,'Occupancy Raw Data'!AK$3,FALSE))/100</f>
        <v>0.71105313092979106</v>
      </c>
      <c r="G143" s="157">
        <f>(VLOOKUP($A143,'Occupancy Raw Data'!$B$8:$BE$45,'Occupancy Raw Data'!AL$3,FALSE))/100</f>
        <v>0.70718642775447904</v>
      </c>
      <c r="H143" s="137">
        <f>(VLOOKUP($A143,'Occupancy Raw Data'!$B$8:$BE$45,'Occupancy Raw Data'!AN$3,FALSE))/100</f>
        <v>0.74772296015180206</v>
      </c>
      <c r="I143" s="137">
        <f>(VLOOKUP($A143,'Occupancy Raw Data'!$B$8:$BE$45,'Occupancy Raw Data'!AO$3,FALSE))/100</f>
        <v>0.755028462998102</v>
      </c>
      <c r="J143" s="157">
        <f>(VLOOKUP($A143,'Occupancy Raw Data'!$B$8:$BE$45,'Occupancy Raw Data'!AP$3,FALSE))/100</f>
        <v>0.75137571157495198</v>
      </c>
      <c r="K143" s="158">
        <f>(VLOOKUP($A143,'Occupancy Raw Data'!$B$8:$BE$45,'Occupancy Raw Data'!AR$3,FALSE))/100</f>
        <v>0.71985314114767407</v>
      </c>
      <c r="M143" s="159">
        <f>VLOOKUP($A143,'ADR Raw Data'!$B$6:$BE$43,'ADR Raw Data'!AG$1,FALSE)</f>
        <v>93.103849849849794</v>
      </c>
      <c r="N143" s="160">
        <f>VLOOKUP($A143,'ADR Raw Data'!$B$6:$BE$43,'ADR Raw Data'!AH$1,FALSE)</f>
        <v>99.714087217500094</v>
      </c>
      <c r="O143" s="160">
        <f>VLOOKUP($A143,'ADR Raw Data'!$B$6:$BE$43,'ADR Raw Data'!AI$1,FALSE)</f>
        <v>100.87948805913</v>
      </c>
      <c r="P143" s="160">
        <f>VLOOKUP($A143,'ADR Raw Data'!$B$6:$BE$43,'ADR Raw Data'!AJ$1,FALSE)</f>
        <v>99.915591857944406</v>
      </c>
      <c r="Q143" s="160">
        <f>VLOOKUP($A143,'ADR Raw Data'!$B$6:$BE$43,'ADR Raw Data'!AK$1,FALSE)</f>
        <v>97.355702001467705</v>
      </c>
      <c r="R143" s="161">
        <f>VLOOKUP($A143,'ADR Raw Data'!$B$6:$BE$43,'ADR Raw Data'!AL$1,FALSE)</f>
        <v>98.3994213226771</v>
      </c>
      <c r="S143" s="160">
        <f>VLOOKUP($A143,'ADR Raw Data'!$B$6:$BE$43,'ADR Raw Data'!AN$1,FALSE)</f>
        <v>103.419766837964</v>
      </c>
      <c r="T143" s="160">
        <f>VLOOKUP($A143,'ADR Raw Data'!$B$6:$BE$43,'ADR Raw Data'!AO$1,FALSE)</f>
        <v>105.37130085448599</v>
      </c>
      <c r="U143" s="161">
        <f>VLOOKUP($A143,'ADR Raw Data'!$B$6:$BE$43,'ADR Raw Data'!AP$1,FALSE)</f>
        <v>104.40027745754099</v>
      </c>
      <c r="V143" s="162">
        <f>VLOOKUP($A143,'ADR Raw Data'!$B$6:$BE$43,'ADR Raw Data'!AR$1,FALSE)</f>
        <v>100.194871855755</v>
      </c>
      <c r="X143" s="159">
        <f>VLOOKUP($A143,'RevPAR Raw Data'!$B$6:$BE$43,'RevPAR Raw Data'!AG$1,FALSE)</f>
        <v>56.208784160305299</v>
      </c>
      <c r="Y143" s="160">
        <f>VLOOKUP($A143,'RevPAR Raw Data'!$B$6:$BE$43,'RevPAR Raw Data'!AH$1,FALSE)</f>
        <v>72.202323554389295</v>
      </c>
      <c r="Z143" s="160">
        <f>VLOOKUP($A143,'RevPAR Raw Data'!$B$6:$BE$43,'RevPAR Raw Data'!AI$1,FALSE)</f>
        <v>75.534479274809101</v>
      </c>
      <c r="AA143" s="160">
        <f>VLOOKUP($A143,'RevPAR Raw Data'!$B$6:$BE$43,'RevPAR Raw Data'!AJ$1,FALSE)</f>
        <v>74.765083144083903</v>
      </c>
      <c r="AB143" s="160">
        <f>VLOOKUP($A143,'RevPAR Raw Data'!$B$6:$BE$43,'RevPAR Raw Data'!AK$1,FALSE)</f>
        <v>69.225076722011295</v>
      </c>
      <c r="AC143" s="161">
        <f>VLOOKUP($A143,'RevPAR Raw Data'!$B$6:$BE$43,'RevPAR Raw Data'!AL$1,FALSE)</f>
        <v>69.586735258291995</v>
      </c>
      <c r="AD143" s="160">
        <f>VLOOKUP($A143,'RevPAR Raw Data'!$B$6:$BE$43,'RevPAR Raw Data'!AN$1,FALSE)</f>
        <v>77.329334198292202</v>
      </c>
      <c r="AE143" s="160">
        <f>VLOOKUP($A143,'RevPAR Raw Data'!$B$6:$BE$43,'RevPAR Raw Data'!AO$1,FALSE)</f>
        <v>79.558331328273198</v>
      </c>
      <c r="AF143" s="161">
        <f>VLOOKUP($A143,'RevPAR Raw Data'!$B$6:$BE$43,'RevPAR Raw Data'!AP$1,FALSE)</f>
        <v>78.4438327632827</v>
      </c>
      <c r="AG143" s="162">
        <f>VLOOKUP($A143,'RevPAR Raw Data'!$B$6:$BE$43,'RevPAR Raw Data'!AR$1,FALSE)</f>
        <v>72.125593232254502</v>
      </c>
    </row>
    <row r="144" spans="1:33" ht="17.25" thickBot="1" x14ac:dyDescent="0.25">
      <c r="A144" s="143" t="s">
        <v>14</v>
      </c>
      <c r="B144" s="133">
        <f>(VLOOKUP($A143,'Occupancy Raw Data'!$B$8:$BE$51,'Occupancy Raw Data'!AT$3,FALSE))/100</f>
        <v>2.2847736578836902E-2</v>
      </c>
      <c r="C144" s="134">
        <f>(VLOOKUP($A143,'Occupancy Raw Data'!$B$8:$BE$51,'Occupancy Raw Data'!AU$3,FALSE))/100</f>
        <v>3.7655022273958401E-2</v>
      </c>
      <c r="D144" s="134">
        <f>(VLOOKUP($A143,'Occupancy Raw Data'!$B$8:$BE$51,'Occupancy Raw Data'!AV$3,FALSE))/100</f>
        <v>4.66926058912039E-2</v>
      </c>
      <c r="E144" s="134">
        <f>(VLOOKUP($A143,'Occupancy Raw Data'!$B$8:$BE$51,'Occupancy Raw Data'!AW$3,FALSE))/100</f>
        <v>4.2038968184006299E-2</v>
      </c>
      <c r="F144" s="134">
        <f>(VLOOKUP($A143,'Occupancy Raw Data'!$B$8:$BE$51,'Occupancy Raw Data'!AX$3,FALSE))/100</f>
        <v>4.9882631412653602E-2</v>
      </c>
      <c r="G144" s="134">
        <f>(VLOOKUP($A143,'Occupancy Raw Data'!$B$8:$BE$51,'Occupancy Raw Data'!AY$3,FALSE))/100</f>
        <v>4.0419412170078904E-2</v>
      </c>
      <c r="H144" s="135">
        <f>(VLOOKUP($A143,'Occupancy Raw Data'!$B$8:$BE$51,'Occupancy Raw Data'!BA$3,FALSE))/100</f>
        <v>6.8609601382459903E-2</v>
      </c>
      <c r="I144" s="135">
        <f>(VLOOKUP($A143,'Occupancy Raw Data'!$B$8:$BE$51,'Occupancy Raw Data'!BB$3,FALSE))/100</f>
        <v>3.2477766839573902E-2</v>
      </c>
      <c r="J144" s="134">
        <f>(VLOOKUP($A143,'Occupancy Raw Data'!$B$8:$BE$51,'Occupancy Raw Data'!BC$3,FALSE))/100</f>
        <v>5.0145216725483305E-2</v>
      </c>
      <c r="K144" s="136">
        <f>(VLOOKUP($A143,'Occupancy Raw Data'!$B$8:$BE$51,'Occupancy Raw Data'!BE$3,FALSE))/100</f>
        <v>4.3399754771915801E-2</v>
      </c>
      <c r="M144" s="133">
        <f>(VLOOKUP($A143,'ADR Raw Data'!$B$6:$BE$49,'ADR Raw Data'!AT$1,FALSE))/100</f>
        <v>2.04101506638035E-2</v>
      </c>
      <c r="N144" s="134">
        <f>(VLOOKUP($A143,'ADR Raw Data'!$B$6:$BE$49,'ADR Raw Data'!AU$1,FALSE))/100</f>
        <v>4.2487505849542799E-2</v>
      </c>
      <c r="O144" s="134">
        <f>(VLOOKUP($A143,'ADR Raw Data'!$B$6:$BE$49,'ADR Raw Data'!AV$1,FALSE))/100</f>
        <v>3.3460464318121004E-2</v>
      </c>
      <c r="P144" s="134">
        <f>(VLOOKUP($A143,'ADR Raw Data'!$B$6:$BE$49,'ADR Raw Data'!AW$1,FALSE))/100</f>
        <v>2.2572992102688996E-2</v>
      </c>
      <c r="Q144" s="134">
        <f>(VLOOKUP($A143,'ADR Raw Data'!$B$6:$BE$49,'ADR Raw Data'!AX$1,FALSE))/100</f>
        <v>1.0097667438992E-2</v>
      </c>
      <c r="R144" s="134">
        <f>(VLOOKUP($A143,'ADR Raw Data'!$B$6:$BE$49,'ADR Raw Data'!AY$1,FALSE))/100</f>
        <v>2.6319381666455997E-2</v>
      </c>
      <c r="S144" s="135">
        <f>(VLOOKUP($A143,'ADR Raw Data'!$B$6:$BE$49,'ADR Raw Data'!BA$1,FALSE))/100</f>
        <v>-8.1071956968948606E-3</v>
      </c>
      <c r="T144" s="135">
        <f>(VLOOKUP($A143,'ADR Raw Data'!$B$6:$BE$49,'ADR Raw Data'!BB$1,FALSE))/100</f>
        <v>8.7410487442377612E-3</v>
      </c>
      <c r="U144" s="134">
        <f>(VLOOKUP($A143,'ADR Raw Data'!$B$6:$BE$49,'ADR Raw Data'!BC$1,FALSE))/100</f>
        <v>3.4975711399647005E-4</v>
      </c>
      <c r="V144" s="136">
        <f>(VLOOKUP($A143,'ADR Raw Data'!$B$6:$BE$49,'ADR Raw Data'!BE$1,FALSE))/100</f>
        <v>1.8398835736570598E-2</v>
      </c>
      <c r="X144" s="133">
        <f>(VLOOKUP($A143,'RevPAR Raw Data'!$B$6:$BE$49,'RevPAR Raw Data'!AT$1,FALSE))/100</f>
        <v>4.37242129885414E-2</v>
      </c>
      <c r="Y144" s="134">
        <f>(VLOOKUP($A143,'RevPAR Raw Data'!$B$6:$BE$49,'RevPAR Raw Data'!AU$1,FALSE))/100</f>
        <v>8.1742396102630788E-2</v>
      </c>
      <c r="Z144" s="134">
        <f>(VLOOKUP($A143,'RevPAR Raw Data'!$B$6:$BE$49,'RevPAR Raw Data'!AV$1,FALSE))/100</f>
        <v>8.1715426482667705E-2</v>
      </c>
      <c r="AA144" s="134">
        <f>(VLOOKUP($A143,'RevPAR Raw Data'!$B$6:$BE$49,'RevPAR Raw Data'!AW$1,FALSE))/100</f>
        <v>6.5560905583518098E-2</v>
      </c>
      <c r="AB144" s="134">
        <f>(VLOOKUP($A143,'RevPAR Raw Data'!$B$6:$BE$49,'RevPAR Raw Data'!AX$1,FALSE))/100</f>
        <v>6.0483997074632395E-2</v>
      </c>
      <c r="AC144" s="134">
        <f>(VLOOKUP($A143,'RevPAR Raw Data'!$B$6:$BE$49,'RevPAR Raw Data'!AY$1,FALSE))/100</f>
        <v>6.7802607772172993E-2</v>
      </c>
      <c r="AD144" s="135">
        <f>(VLOOKUP($A143,'RevPAR Raw Data'!$B$6:$BE$49,'RevPAR Raw Data'!BA$1,FALSE))/100</f>
        <v>5.99461742204715E-2</v>
      </c>
      <c r="AE144" s="135">
        <f>(VLOOKUP($A143,'RevPAR Raw Data'!$B$6:$BE$49,'RevPAR Raw Data'!BB$1,FALSE))/100</f>
        <v>4.1502705326860401E-2</v>
      </c>
      <c r="AF144" s="134">
        <f>(VLOOKUP($A143,'RevPAR Raw Data'!$B$6:$BE$49,'RevPAR Raw Data'!BC$1,FALSE))/100</f>
        <v>5.0512512485762405E-2</v>
      </c>
      <c r="AG144" s="136">
        <f>(VLOOKUP($A143,'RevPAR Raw Data'!$B$6:$BE$49,'RevPAR Raw Data'!BE$1,FALSE))/100</f>
        <v>6.2597095467542302E-2</v>
      </c>
    </row>
    <row r="145" spans="1:33" ht="14.25" customHeight="1" x14ac:dyDescent="0.2">
      <c r="A145" s="195" t="s">
        <v>63</v>
      </c>
      <c r="B145" s="196"/>
      <c r="C145" s="196"/>
      <c r="D145" s="196"/>
      <c r="E145" s="196"/>
      <c r="F145" s="196"/>
      <c r="G145" s="196"/>
      <c r="H145" s="196"/>
      <c r="I145" s="196"/>
      <c r="J145" s="196"/>
      <c r="K145" s="196"/>
      <c r="M145" s="187"/>
      <c r="N145" s="187"/>
      <c r="O145" s="187"/>
      <c r="P145" s="187"/>
      <c r="Q145" s="187"/>
      <c r="R145" s="186"/>
      <c r="S145" s="187"/>
      <c r="T145" s="187"/>
      <c r="U145" s="187"/>
      <c r="V145" s="187"/>
      <c r="W145" s="187"/>
      <c r="X145" s="187"/>
      <c r="Y145" s="187"/>
      <c r="Z145" s="187"/>
      <c r="AA145" s="187"/>
      <c r="AB145" s="186"/>
      <c r="AC145" s="187"/>
      <c r="AD145" s="187"/>
      <c r="AE145" s="187"/>
      <c r="AF145" s="187"/>
      <c r="AG145" s="190"/>
    </row>
    <row r="146" spans="1:33" ht="16.5" customHeight="1" x14ac:dyDescent="0.2">
      <c r="A146" s="195"/>
      <c r="B146" s="196"/>
      <c r="C146" s="196"/>
      <c r="D146" s="196"/>
      <c r="E146" s="196"/>
      <c r="F146" s="196"/>
      <c r="G146" s="196"/>
      <c r="H146" s="196"/>
      <c r="I146" s="196"/>
      <c r="J146" s="196"/>
      <c r="K146" s="196"/>
      <c r="M146" s="187"/>
      <c r="N146" s="187"/>
      <c r="O146" s="187"/>
      <c r="P146" s="187"/>
      <c r="Q146" s="187"/>
      <c r="R146" s="186"/>
      <c r="S146" s="187"/>
      <c r="T146" s="187"/>
      <c r="U146" s="187"/>
      <c r="V146" s="187"/>
      <c r="W146" s="187"/>
      <c r="X146" s="187"/>
      <c r="Y146" s="187"/>
      <c r="Z146" s="187"/>
      <c r="AA146" s="187"/>
      <c r="AB146" s="186"/>
      <c r="AC146" s="187"/>
      <c r="AD146" s="187"/>
      <c r="AE146" s="187"/>
      <c r="AF146" s="187"/>
      <c r="AG146" s="190"/>
    </row>
    <row r="147" spans="1:33" ht="17.25" thickBot="1" x14ac:dyDescent="0.25">
      <c r="A147" s="197"/>
      <c r="B147" s="198"/>
      <c r="C147" s="198"/>
      <c r="D147" s="198"/>
      <c r="E147" s="198"/>
      <c r="F147" s="198"/>
      <c r="G147" s="198"/>
      <c r="H147" s="198"/>
      <c r="I147" s="198"/>
      <c r="J147" s="198"/>
      <c r="K147" s="198"/>
      <c r="L147" s="183"/>
      <c r="M147" s="188"/>
      <c r="N147" s="188"/>
      <c r="O147" s="188"/>
      <c r="P147" s="188"/>
      <c r="Q147" s="188"/>
      <c r="R147" s="189"/>
      <c r="S147" s="188"/>
      <c r="T147" s="188"/>
      <c r="U147" s="188"/>
      <c r="V147" s="188"/>
      <c r="W147" s="188"/>
      <c r="X147" s="188"/>
      <c r="Y147" s="188"/>
      <c r="Z147" s="188"/>
      <c r="AA147" s="188"/>
      <c r="AB147" s="189"/>
      <c r="AC147" s="188"/>
      <c r="AD147" s="188"/>
      <c r="AE147" s="188"/>
      <c r="AF147" s="188"/>
      <c r="AG147" s="191"/>
    </row>
  </sheetData>
  <sheetProtection algorithmName="SHA-512" hashValue="TtEjiOPf+sGcSZ7j1OfOtKYH1Xi0t+2L/TAxDmApg0JQJIPKDx7f4XNRWcBnJdo05B0YceVryP+nZuW5xAck9g==" saltValue="AMKKK2PfiFmM1AuYry13kQ==" spinCount="100000" sheet="1" formatColumns="0" formatRows="0"/>
  <mergeCells count="14">
    <mergeCell ref="A145:K147"/>
    <mergeCell ref="R2:R3"/>
    <mergeCell ref="U2:U3"/>
    <mergeCell ref="V2:V3"/>
    <mergeCell ref="AG2:AG3"/>
    <mergeCell ref="A1:A3"/>
    <mergeCell ref="AC2:AC3"/>
    <mergeCell ref="AF2:AF3"/>
    <mergeCell ref="B1:K1"/>
    <mergeCell ref="M1:V1"/>
    <mergeCell ref="X1:AG1"/>
    <mergeCell ref="G2:G3"/>
    <mergeCell ref="J2:J3"/>
    <mergeCell ref="K2:K3"/>
  </mergeCells>
  <pageMargins left="0.25" right="0.25" top="0.75" bottom="0.75" header="0.3" footer="0.3"/>
  <pageSetup scale="37" orientation="landscape" r:id="rId1"/>
  <rowBreaks count="1" manualBreakCount="1">
    <brk id="57" max="3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E17" sqref="AE17"/>
    </sheetView>
  </sheetViews>
  <sheetFormatPr defaultRowHeight="12.75" x14ac:dyDescent="0.2"/>
  <cols>
    <col min="1" max="1" width="1.7109375" customWidth="1"/>
    <col min="2" max="3" width="8.7109375" customWidth="1"/>
    <col min="4" max="4" width="5.7109375" customWidth="1"/>
    <col min="5" max="5" width="6" customWidth="1"/>
    <col min="6" max="6" width="5.42578125" customWidth="1"/>
    <col min="7" max="7" width="6.140625" customWidth="1"/>
    <col min="8" max="8" width="5.5703125" customWidth="1"/>
    <col min="9" max="9" width="4.140625" customWidth="1"/>
    <col min="10" max="10" width="4.85546875" customWidth="1"/>
    <col min="11" max="12" width="4.7109375" customWidth="1"/>
    <col min="13" max="13" width="6.7109375" customWidth="1"/>
    <col min="14" max="14" width="4.7109375" customWidth="1"/>
    <col min="16" max="16" width="5.7109375" customWidth="1"/>
    <col min="17" max="17" width="6" customWidth="1"/>
    <col min="18" max="18" width="5.42578125" customWidth="1"/>
    <col min="19" max="19" width="6.140625" customWidth="1"/>
    <col min="20" max="20" width="5.5703125" customWidth="1"/>
    <col min="21" max="21" width="4.140625" customWidth="1"/>
    <col min="22" max="22" width="4.85546875" customWidth="1"/>
    <col min="23" max="23" width="8.7109375" customWidth="1"/>
    <col min="24" max="24" width="4.7109375" customWidth="1"/>
    <col min="257" max="257" width="1.7109375" customWidth="1"/>
    <col min="258" max="259" width="8.7109375" customWidth="1"/>
    <col min="260" max="260" width="5.7109375" customWidth="1"/>
    <col min="261" max="261" width="6" customWidth="1"/>
    <col min="262" max="262" width="5.42578125" customWidth="1"/>
    <col min="263" max="263" width="6.140625" customWidth="1"/>
    <col min="264" max="264" width="5.5703125" customWidth="1"/>
    <col min="265" max="265" width="4.140625" customWidth="1"/>
    <col min="266" max="266" width="4.85546875" customWidth="1"/>
    <col min="267" max="268" width="4.7109375" customWidth="1"/>
    <col min="269" max="269" width="6.7109375" customWidth="1"/>
    <col min="270" max="270" width="4.7109375" customWidth="1"/>
    <col min="272" max="272" width="5.7109375" customWidth="1"/>
    <col min="273" max="273" width="6" customWidth="1"/>
    <col min="274" max="274" width="5.42578125" customWidth="1"/>
    <col min="275" max="275" width="6.140625" customWidth="1"/>
    <col min="276" max="276" width="5.5703125" customWidth="1"/>
    <col min="277" max="277" width="4.140625" customWidth="1"/>
    <col min="278" max="278" width="4.85546875" customWidth="1"/>
    <col min="279" max="279" width="8.7109375" customWidth="1"/>
    <col min="280" max="280" width="4.7109375" customWidth="1"/>
    <col min="513" max="513" width="1.7109375" customWidth="1"/>
    <col min="514" max="515" width="8.7109375" customWidth="1"/>
    <col min="516" max="516" width="5.7109375" customWidth="1"/>
    <col min="517" max="517" width="6" customWidth="1"/>
    <col min="518" max="518" width="5.42578125" customWidth="1"/>
    <col min="519" max="519" width="6.140625" customWidth="1"/>
    <col min="520" max="520" width="5.5703125" customWidth="1"/>
    <col min="521" max="521" width="4.140625" customWidth="1"/>
    <col min="522" max="522" width="4.85546875" customWidth="1"/>
    <col min="523" max="524" width="4.7109375" customWidth="1"/>
    <col min="525" max="525" width="6.7109375" customWidth="1"/>
    <col min="526" max="526" width="4.7109375" customWidth="1"/>
    <col min="528" max="528" width="5.7109375" customWidth="1"/>
    <col min="529" max="529" width="6" customWidth="1"/>
    <col min="530" max="530" width="5.42578125" customWidth="1"/>
    <col min="531" max="531" width="6.140625" customWidth="1"/>
    <col min="532" max="532" width="5.5703125" customWidth="1"/>
    <col min="533" max="533" width="4.140625" customWidth="1"/>
    <col min="534" max="534" width="4.85546875" customWidth="1"/>
    <col min="535" max="535" width="8.7109375" customWidth="1"/>
    <col min="536" max="536" width="4.7109375" customWidth="1"/>
    <col min="769" max="769" width="1.7109375" customWidth="1"/>
    <col min="770" max="771" width="8.7109375" customWidth="1"/>
    <col min="772" max="772" width="5.7109375" customWidth="1"/>
    <col min="773" max="773" width="6" customWidth="1"/>
    <col min="774" max="774" width="5.42578125" customWidth="1"/>
    <col min="775" max="775" width="6.140625" customWidth="1"/>
    <col min="776" max="776" width="5.5703125" customWidth="1"/>
    <col min="777" max="777" width="4.140625" customWidth="1"/>
    <col min="778" max="778" width="4.85546875" customWidth="1"/>
    <col min="779" max="780" width="4.7109375" customWidth="1"/>
    <col min="781" max="781" width="6.7109375" customWidth="1"/>
    <col min="782" max="782" width="4.7109375" customWidth="1"/>
    <col min="784" max="784" width="5.7109375" customWidth="1"/>
    <col min="785" max="785" width="6" customWidth="1"/>
    <col min="786" max="786" width="5.42578125" customWidth="1"/>
    <col min="787" max="787" width="6.140625" customWidth="1"/>
    <col min="788" max="788" width="5.5703125" customWidth="1"/>
    <col min="789" max="789" width="4.140625" customWidth="1"/>
    <col min="790" max="790" width="4.85546875" customWidth="1"/>
    <col min="791" max="791" width="8.7109375" customWidth="1"/>
    <col min="792" max="792" width="4.7109375" customWidth="1"/>
    <col min="1025" max="1025" width="1.7109375" customWidth="1"/>
    <col min="1026" max="1027" width="8.7109375" customWidth="1"/>
    <col min="1028" max="1028" width="5.7109375" customWidth="1"/>
    <col min="1029" max="1029" width="6" customWidth="1"/>
    <col min="1030" max="1030" width="5.42578125" customWidth="1"/>
    <col min="1031" max="1031" width="6.140625" customWidth="1"/>
    <col min="1032" max="1032" width="5.5703125" customWidth="1"/>
    <col min="1033" max="1033" width="4.140625" customWidth="1"/>
    <col min="1034" max="1034" width="4.85546875" customWidth="1"/>
    <col min="1035" max="1036" width="4.7109375" customWidth="1"/>
    <col min="1037" max="1037" width="6.7109375" customWidth="1"/>
    <col min="1038" max="1038" width="4.7109375" customWidth="1"/>
    <col min="1040" max="1040" width="5.7109375" customWidth="1"/>
    <col min="1041" max="1041" width="6" customWidth="1"/>
    <col min="1042" max="1042" width="5.42578125" customWidth="1"/>
    <col min="1043" max="1043" width="6.140625" customWidth="1"/>
    <col min="1044" max="1044" width="5.5703125" customWidth="1"/>
    <col min="1045" max="1045" width="4.140625" customWidth="1"/>
    <col min="1046" max="1046" width="4.85546875" customWidth="1"/>
    <col min="1047" max="1047" width="8.7109375" customWidth="1"/>
    <col min="1048" max="1048" width="4.7109375" customWidth="1"/>
    <col min="1281" max="1281" width="1.7109375" customWidth="1"/>
    <col min="1282" max="1283" width="8.7109375" customWidth="1"/>
    <col min="1284" max="1284" width="5.7109375" customWidth="1"/>
    <col min="1285" max="1285" width="6" customWidth="1"/>
    <col min="1286" max="1286" width="5.42578125" customWidth="1"/>
    <col min="1287" max="1287" width="6.140625" customWidth="1"/>
    <col min="1288" max="1288" width="5.5703125" customWidth="1"/>
    <col min="1289" max="1289" width="4.140625" customWidth="1"/>
    <col min="1290" max="1290" width="4.85546875" customWidth="1"/>
    <col min="1291" max="1292" width="4.7109375" customWidth="1"/>
    <col min="1293" max="1293" width="6.7109375" customWidth="1"/>
    <col min="1294" max="1294" width="4.7109375" customWidth="1"/>
    <col min="1296" max="1296" width="5.7109375" customWidth="1"/>
    <col min="1297" max="1297" width="6" customWidth="1"/>
    <col min="1298" max="1298" width="5.42578125" customWidth="1"/>
    <col min="1299" max="1299" width="6.140625" customWidth="1"/>
    <col min="1300" max="1300" width="5.5703125" customWidth="1"/>
    <col min="1301" max="1301" width="4.140625" customWidth="1"/>
    <col min="1302" max="1302" width="4.85546875" customWidth="1"/>
    <col min="1303" max="1303" width="8.7109375" customWidth="1"/>
    <col min="1304" max="1304" width="4.7109375" customWidth="1"/>
    <col min="1537" max="1537" width="1.7109375" customWidth="1"/>
    <col min="1538" max="1539" width="8.7109375" customWidth="1"/>
    <col min="1540" max="1540" width="5.7109375" customWidth="1"/>
    <col min="1541" max="1541" width="6" customWidth="1"/>
    <col min="1542" max="1542" width="5.42578125" customWidth="1"/>
    <col min="1543" max="1543" width="6.140625" customWidth="1"/>
    <col min="1544" max="1544" width="5.5703125" customWidth="1"/>
    <col min="1545" max="1545" width="4.140625" customWidth="1"/>
    <col min="1546" max="1546" width="4.85546875" customWidth="1"/>
    <col min="1547" max="1548" width="4.7109375" customWidth="1"/>
    <col min="1549" max="1549" width="6.7109375" customWidth="1"/>
    <col min="1550" max="1550" width="4.7109375" customWidth="1"/>
    <col min="1552" max="1552" width="5.7109375" customWidth="1"/>
    <col min="1553" max="1553" width="6" customWidth="1"/>
    <col min="1554" max="1554" width="5.42578125" customWidth="1"/>
    <col min="1555" max="1555" width="6.140625" customWidth="1"/>
    <col min="1556" max="1556" width="5.5703125" customWidth="1"/>
    <col min="1557" max="1557" width="4.140625" customWidth="1"/>
    <col min="1558" max="1558" width="4.85546875" customWidth="1"/>
    <col min="1559" max="1559" width="8.7109375" customWidth="1"/>
    <col min="1560" max="1560" width="4.7109375" customWidth="1"/>
    <col min="1793" max="1793" width="1.7109375" customWidth="1"/>
    <col min="1794" max="1795" width="8.7109375" customWidth="1"/>
    <col min="1796" max="1796" width="5.7109375" customWidth="1"/>
    <col min="1797" max="1797" width="6" customWidth="1"/>
    <col min="1798" max="1798" width="5.42578125" customWidth="1"/>
    <col min="1799" max="1799" width="6.140625" customWidth="1"/>
    <col min="1800" max="1800" width="5.5703125" customWidth="1"/>
    <col min="1801" max="1801" width="4.140625" customWidth="1"/>
    <col min="1802" max="1802" width="4.85546875" customWidth="1"/>
    <col min="1803" max="1804" width="4.7109375" customWidth="1"/>
    <col min="1805" max="1805" width="6.7109375" customWidth="1"/>
    <col min="1806" max="1806" width="4.7109375" customWidth="1"/>
    <col min="1808" max="1808" width="5.7109375" customWidth="1"/>
    <col min="1809" max="1809" width="6" customWidth="1"/>
    <col min="1810" max="1810" width="5.42578125" customWidth="1"/>
    <col min="1811" max="1811" width="6.140625" customWidth="1"/>
    <col min="1812" max="1812" width="5.5703125" customWidth="1"/>
    <col min="1813" max="1813" width="4.140625" customWidth="1"/>
    <col min="1814" max="1814" width="4.85546875" customWidth="1"/>
    <col min="1815" max="1815" width="8.7109375" customWidth="1"/>
    <col min="1816" max="1816" width="4.7109375" customWidth="1"/>
    <col min="2049" max="2049" width="1.7109375" customWidth="1"/>
    <col min="2050" max="2051" width="8.7109375" customWidth="1"/>
    <col min="2052" max="2052" width="5.7109375" customWidth="1"/>
    <col min="2053" max="2053" width="6" customWidth="1"/>
    <col min="2054" max="2054" width="5.42578125" customWidth="1"/>
    <col min="2055" max="2055" width="6.140625" customWidth="1"/>
    <col min="2056" max="2056" width="5.5703125" customWidth="1"/>
    <col min="2057" max="2057" width="4.140625" customWidth="1"/>
    <col min="2058" max="2058" width="4.85546875" customWidth="1"/>
    <col min="2059" max="2060" width="4.7109375" customWidth="1"/>
    <col min="2061" max="2061" width="6.7109375" customWidth="1"/>
    <col min="2062" max="2062" width="4.7109375" customWidth="1"/>
    <col min="2064" max="2064" width="5.7109375" customWidth="1"/>
    <col min="2065" max="2065" width="6" customWidth="1"/>
    <col min="2066" max="2066" width="5.42578125" customWidth="1"/>
    <col min="2067" max="2067" width="6.140625" customWidth="1"/>
    <col min="2068" max="2068" width="5.5703125" customWidth="1"/>
    <col min="2069" max="2069" width="4.140625" customWidth="1"/>
    <col min="2070" max="2070" width="4.85546875" customWidth="1"/>
    <col min="2071" max="2071" width="8.7109375" customWidth="1"/>
    <col min="2072" max="2072" width="4.7109375" customWidth="1"/>
    <col min="2305" max="2305" width="1.7109375" customWidth="1"/>
    <col min="2306" max="2307" width="8.7109375" customWidth="1"/>
    <col min="2308" max="2308" width="5.7109375" customWidth="1"/>
    <col min="2309" max="2309" width="6" customWidth="1"/>
    <col min="2310" max="2310" width="5.42578125" customWidth="1"/>
    <col min="2311" max="2311" width="6.140625" customWidth="1"/>
    <col min="2312" max="2312" width="5.5703125" customWidth="1"/>
    <col min="2313" max="2313" width="4.140625" customWidth="1"/>
    <col min="2314" max="2314" width="4.85546875" customWidth="1"/>
    <col min="2315" max="2316" width="4.7109375" customWidth="1"/>
    <col min="2317" max="2317" width="6.7109375" customWidth="1"/>
    <col min="2318" max="2318" width="4.7109375" customWidth="1"/>
    <col min="2320" max="2320" width="5.7109375" customWidth="1"/>
    <col min="2321" max="2321" width="6" customWidth="1"/>
    <col min="2322" max="2322" width="5.42578125" customWidth="1"/>
    <col min="2323" max="2323" width="6.140625" customWidth="1"/>
    <col min="2324" max="2324" width="5.5703125" customWidth="1"/>
    <col min="2325" max="2325" width="4.140625" customWidth="1"/>
    <col min="2326" max="2326" width="4.85546875" customWidth="1"/>
    <col min="2327" max="2327" width="8.7109375" customWidth="1"/>
    <col min="2328" max="2328" width="4.7109375" customWidth="1"/>
    <col min="2561" max="2561" width="1.7109375" customWidth="1"/>
    <col min="2562" max="2563" width="8.7109375" customWidth="1"/>
    <col min="2564" max="2564" width="5.7109375" customWidth="1"/>
    <col min="2565" max="2565" width="6" customWidth="1"/>
    <col min="2566" max="2566" width="5.42578125" customWidth="1"/>
    <col min="2567" max="2567" width="6.140625" customWidth="1"/>
    <col min="2568" max="2568" width="5.5703125" customWidth="1"/>
    <col min="2569" max="2569" width="4.140625" customWidth="1"/>
    <col min="2570" max="2570" width="4.85546875" customWidth="1"/>
    <col min="2571" max="2572" width="4.7109375" customWidth="1"/>
    <col min="2573" max="2573" width="6.7109375" customWidth="1"/>
    <col min="2574" max="2574" width="4.7109375" customWidth="1"/>
    <col min="2576" max="2576" width="5.7109375" customWidth="1"/>
    <col min="2577" max="2577" width="6" customWidth="1"/>
    <col min="2578" max="2578" width="5.42578125" customWidth="1"/>
    <col min="2579" max="2579" width="6.140625" customWidth="1"/>
    <col min="2580" max="2580" width="5.5703125" customWidth="1"/>
    <col min="2581" max="2581" width="4.140625" customWidth="1"/>
    <col min="2582" max="2582" width="4.85546875" customWidth="1"/>
    <col min="2583" max="2583" width="8.7109375" customWidth="1"/>
    <col min="2584" max="2584" width="4.7109375" customWidth="1"/>
    <col min="2817" max="2817" width="1.7109375" customWidth="1"/>
    <col min="2818" max="2819" width="8.7109375" customWidth="1"/>
    <col min="2820" max="2820" width="5.7109375" customWidth="1"/>
    <col min="2821" max="2821" width="6" customWidth="1"/>
    <col min="2822" max="2822" width="5.42578125" customWidth="1"/>
    <col min="2823" max="2823" width="6.140625" customWidth="1"/>
    <col min="2824" max="2824" width="5.5703125" customWidth="1"/>
    <col min="2825" max="2825" width="4.140625" customWidth="1"/>
    <col min="2826" max="2826" width="4.85546875" customWidth="1"/>
    <col min="2827" max="2828" width="4.7109375" customWidth="1"/>
    <col min="2829" max="2829" width="6.7109375" customWidth="1"/>
    <col min="2830" max="2830" width="4.7109375" customWidth="1"/>
    <col min="2832" max="2832" width="5.7109375" customWidth="1"/>
    <col min="2833" max="2833" width="6" customWidth="1"/>
    <col min="2834" max="2834" width="5.42578125" customWidth="1"/>
    <col min="2835" max="2835" width="6.140625" customWidth="1"/>
    <col min="2836" max="2836" width="5.5703125" customWidth="1"/>
    <col min="2837" max="2837" width="4.140625" customWidth="1"/>
    <col min="2838" max="2838" width="4.85546875" customWidth="1"/>
    <col min="2839" max="2839" width="8.7109375" customWidth="1"/>
    <col min="2840" max="2840" width="4.7109375" customWidth="1"/>
    <col min="3073" max="3073" width="1.7109375" customWidth="1"/>
    <col min="3074" max="3075" width="8.7109375" customWidth="1"/>
    <col min="3076" max="3076" width="5.7109375" customWidth="1"/>
    <col min="3077" max="3077" width="6" customWidth="1"/>
    <col min="3078" max="3078" width="5.42578125" customWidth="1"/>
    <col min="3079" max="3079" width="6.140625" customWidth="1"/>
    <col min="3080" max="3080" width="5.5703125" customWidth="1"/>
    <col min="3081" max="3081" width="4.140625" customWidth="1"/>
    <col min="3082" max="3082" width="4.85546875" customWidth="1"/>
    <col min="3083" max="3084" width="4.7109375" customWidth="1"/>
    <col min="3085" max="3085" width="6.7109375" customWidth="1"/>
    <col min="3086" max="3086" width="4.7109375" customWidth="1"/>
    <col min="3088" max="3088" width="5.7109375" customWidth="1"/>
    <col min="3089" max="3089" width="6" customWidth="1"/>
    <col min="3090" max="3090" width="5.42578125" customWidth="1"/>
    <col min="3091" max="3091" width="6.140625" customWidth="1"/>
    <col min="3092" max="3092" width="5.5703125" customWidth="1"/>
    <col min="3093" max="3093" width="4.140625" customWidth="1"/>
    <col min="3094" max="3094" width="4.85546875" customWidth="1"/>
    <col min="3095" max="3095" width="8.7109375" customWidth="1"/>
    <col min="3096" max="3096" width="4.7109375" customWidth="1"/>
    <col min="3329" max="3329" width="1.7109375" customWidth="1"/>
    <col min="3330" max="3331" width="8.7109375" customWidth="1"/>
    <col min="3332" max="3332" width="5.7109375" customWidth="1"/>
    <col min="3333" max="3333" width="6" customWidth="1"/>
    <col min="3334" max="3334" width="5.42578125" customWidth="1"/>
    <col min="3335" max="3335" width="6.140625" customWidth="1"/>
    <col min="3336" max="3336" width="5.5703125" customWidth="1"/>
    <col min="3337" max="3337" width="4.140625" customWidth="1"/>
    <col min="3338" max="3338" width="4.85546875" customWidth="1"/>
    <col min="3339" max="3340" width="4.7109375" customWidth="1"/>
    <col min="3341" max="3341" width="6.7109375" customWidth="1"/>
    <col min="3342" max="3342" width="4.7109375" customWidth="1"/>
    <col min="3344" max="3344" width="5.7109375" customWidth="1"/>
    <col min="3345" max="3345" width="6" customWidth="1"/>
    <col min="3346" max="3346" width="5.42578125" customWidth="1"/>
    <col min="3347" max="3347" width="6.140625" customWidth="1"/>
    <col min="3348" max="3348" width="5.5703125" customWidth="1"/>
    <col min="3349" max="3349" width="4.140625" customWidth="1"/>
    <col min="3350" max="3350" width="4.85546875" customWidth="1"/>
    <col min="3351" max="3351" width="8.7109375" customWidth="1"/>
    <col min="3352" max="3352" width="4.7109375" customWidth="1"/>
    <col min="3585" max="3585" width="1.7109375" customWidth="1"/>
    <col min="3586" max="3587" width="8.7109375" customWidth="1"/>
    <col min="3588" max="3588" width="5.7109375" customWidth="1"/>
    <col min="3589" max="3589" width="6" customWidth="1"/>
    <col min="3590" max="3590" width="5.42578125" customWidth="1"/>
    <col min="3591" max="3591" width="6.140625" customWidth="1"/>
    <col min="3592" max="3592" width="5.5703125" customWidth="1"/>
    <col min="3593" max="3593" width="4.140625" customWidth="1"/>
    <col min="3594" max="3594" width="4.85546875" customWidth="1"/>
    <col min="3595" max="3596" width="4.7109375" customWidth="1"/>
    <col min="3597" max="3597" width="6.7109375" customWidth="1"/>
    <col min="3598" max="3598" width="4.7109375" customWidth="1"/>
    <col min="3600" max="3600" width="5.7109375" customWidth="1"/>
    <col min="3601" max="3601" width="6" customWidth="1"/>
    <col min="3602" max="3602" width="5.42578125" customWidth="1"/>
    <col min="3603" max="3603" width="6.140625" customWidth="1"/>
    <col min="3604" max="3604" width="5.5703125" customWidth="1"/>
    <col min="3605" max="3605" width="4.140625" customWidth="1"/>
    <col min="3606" max="3606" width="4.85546875" customWidth="1"/>
    <col min="3607" max="3607" width="8.7109375" customWidth="1"/>
    <col min="3608" max="3608" width="4.7109375" customWidth="1"/>
    <col min="3841" max="3841" width="1.7109375" customWidth="1"/>
    <col min="3842" max="3843" width="8.7109375" customWidth="1"/>
    <col min="3844" max="3844" width="5.7109375" customWidth="1"/>
    <col min="3845" max="3845" width="6" customWidth="1"/>
    <col min="3846" max="3846" width="5.42578125" customWidth="1"/>
    <col min="3847" max="3847" width="6.140625" customWidth="1"/>
    <col min="3848" max="3848" width="5.5703125" customWidth="1"/>
    <col min="3849" max="3849" width="4.140625" customWidth="1"/>
    <col min="3850" max="3850" width="4.85546875" customWidth="1"/>
    <col min="3851" max="3852" width="4.7109375" customWidth="1"/>
    <col min="3853" max="3853" width="6.7109375" customWidth="1"/>
    <col min="3854" max="3854" width="4.7109375" customWidth="1"/>
    <col min="3856" max="3856" width="5.7109375" customWidth="1"/>
    <col min="3857" max="3857" width="6" customWidth="1"/>
    <col min="3858" max="3858" width="5.42578125" customWidth="1"/>
    <col min="3859" max="3859" width="6.140625" customWidth="1"/>
    <col min="3860" max="3860" width="5.5703125" customWidth="1"/>
    <col min="3861" max="3861" width="4.140625" customWidth="1"/>
    <col min="3862" max="3862" width="4.85546875" customWidth="1"/>
    <col min="3863" max="3863" width="8.7109375" customWidth="1"/>
    <col min="3864" max="3864" width="4.7109375" customWidth="1"/>
    <col min="4097" max="4097" width="1.7109375" customWidth="1"/>
    <col min="4098" max="4099" width="8.7109375" customWidth="1"/>
    <col min="4100" max="4100" width="5.7109375" customWidth="1"/>
    <col min="4101" max="4101" width="6" customWidth="1"/>
    <col min="4102" max="4102" width="5.42578125" customWidth="1"/>
    <col min="4103" max="4103" width="6.140625" customWidth="1"/>
    <col min="4104" max="4104" width="5.5703125" customWidth="1"/>
    <col min="4105" max="4105" width="4.140625" customWidth="1"/>
    <col min="4106" max="4106" width="4.85546875" customWidth="1"/>
    <col min="4107" max="4108" width="4.7109375" customWidth="1"/>
    <col min="4109" max="4109" width="6.7109375" customWidth="1"/>
    <col min="4110" max="4110" width="4.7109375" customWidth="1"/>
    <col min="4112" max="4112" width="5.7109375" customWidth="1"/>
    <col min="4113" max="4113" width="6" customWidth="1"/>
    <col min="4114" max="4114" width="5.42578125" customWidth="1"/>
    <col min="4115" max="4115" width="6.140625" customWidth="1"/>
    <col min="4116" max="4116" width="5.5703125" customWidth="1"/>
    <col min="4117" max="4117" width="4.140625" customWidth="1"/>
    <col min="4118" max="4118" width="4.85546875" customWidth="1"/>
    <col min="4119" max="4119" width="8.7109375" customWidth="1"/>
    <col min="4120" max="4120" width="4.7109375" customWidth="1"/>
    <col min="4353" max="4353" width="1.7109375" customWidth="1"/>
    <col min="4354" max="4355" width="8.7109375" customWidth="1"/>
    <col min="4356" max="4356" width="5.7109375" customWidth="1"/>
    <col min="4357" max="4357" width="6" customWidth="1"/>
    <col min="4358" max="4358" width="5.42578125" customWidth="1"/>
    <col min="4359" max="4359" width="6.140625" customWidth="1"/>
    <col min="4360" max="4360" width="5.5703125" customWidth="1"/>
    <col min="4361" max="4361" width="4.140625" customWidth="1"/>
    <col min="4362" max="4362" width="4.85546875" customWidth="1"/>
    <col min="4363" max="4364" width="4.7109375" customWidth="1"/>
    <col min="4365" max="4365" width="6.7109375" customWidth="1"/>
    <col min="4366" max="4366" width="4.7109375" customWidth="1"/>
    <col min="4368" max="4368" width="5.7109375" customWidth="1"/>
    <col min="4369" max="4369" width="6" customWidth="1"/>
    <col min="4370" max="4370" width="5.42578125" customWidth="1"/>
    <col min="4371" max="4371" width="6.140625" customWidth="1"/>
    <col min="4372" max="4372" width="5.5703125" customWidth="1"/>
    <col min="4373" max="4373" width="4.140625" customWidth="1"/>
    <col min="4374" max="4374" width="4.85546875" customWidth="1"/>
    <col min="4375" max="4375" width="8.7109375" customWidth="1"/>
    <col min="4376" max="4376" width="4.7109375" customWidth="1"/>
    <col min="4609" max="4609" width="1.7109375" customWidth="1"/>
    <col min="4610" max="4611" width="8.7109375" customWidth="1"/>
    <col min="4612" max="4612" width="5.7109375" customWidth="1"/>
    <col min="4613" max="4613" width="6" customWidth="1"/>
    <col min="4614" max="4614" width="5.42578125" customWidth="1"/>
    <col min="4615" max="4615" width="6.140625" customWidth="1"/>
    <col min="4616" max="4616" width="5.5703125" customWidth="1"/>
    <col min="4617" max="4617" width="4.140625" customWidth="1"/>
    <col min="4618" max="4618" width="4.85546875" customWidth="1"/>
    <col min="4619" max="4620" width="4.7109375" customWidth="1"/>
    <col min="4621" max="4621" width="6.7109375" customWidth="1"/>
    <col min="4622" max="4622" width="4.7109375" customWidth="1"/>
    <col min="4624" max="4624" width="5.7109375" customWidth="1"/>
    <col min="4625" max="4625" width="6" customWidth="1"/>
    <col min="4626" max="4626" width="5.42578125" customWidth="1"/>
    <col min="4627" max="4627" width="6.140625" customWidth="1"/>
    <col min="4628" max="4628" width="5.5703125" customWidth="1"/>
    <col min="4629" max="4629" width="4.140625" customWidth="1"/>
    <col min="4630" max="4630" width="4.85546875" customWidth="1"/>
    <col min="4631" max="4631" width="8.7109375" customWidth="1"/>
    <col min="4632" max="4632" width="4.7109375" customWidth="1"/>
    <col min="4865" max="4865" width="1.7109375" customWidth="1"/>
    <col min="4866" max="4867" width="8.7109375" customWidth="1"/>
    <col min="4868" max="4868" width="5.7109375" customWidth="1"/>
    <col min="4869" max="4869" width="6" customWidth="1"/>
    <col min="4870" max="4870" width="5.42578125" customWidth="1"/>
    <col min="4871" max="4871" width="6.140625" customWidth="1"/>
    <col min="4872" max="4872" width="5.5703125" customWidth="1"/>
    <col min="4873" max="4873" width="4.140625" customWidth="1"/>
    <col min="4874" max="4874" width="4.85546875" customWidth="1"/>
    <col min="4875" max="4876" width="4.7109375" customWidth="1"/>
    <col min="4877" max="4877" width="6.7109375" customWidth="1"/>
    <col min="4878" max="4878" width="4.7109375" customWidth="1"/>
    <col min="4880" max="4880" width="5.7109375" customWidth="1"/>
    <col min="4881" max="4881" width="6" customWidth="1"/>
    <col min="4882" max="4882" width="5.42578125" customWidth="1"/>
    <col min="4883" max="4883" width="6.140625" customWidth="1"/>
    <col min="4884" max="4884" width="5.5703125" customWidth="1"/>
    <col min="4885" max="4885" width="4.140625" customWidth="1"/>
    <col min="4886" max="4886" width="4.85546875" customWidth="1"/>
    <col min="4887" max="4887" width="8.7109375" customWidth="1"/>
    <col min="4888" max="4888" width="4.7109375" customWidth="1"/>
    <col min="5121" max="5121" width="1.7109375" customWidth="1"/>
    <col min="5122" max="5123" width="8.7109375" customWidth="1"/>
    <col min="5124" max="5124" width="5.7109375" customWidth="1"/>
    <col min="5125" max="5125" width="6" customWidth="1"/>
    <col min="5126" max="5126" width="5.42578125" customWidth="1"/>
    <col min="5127" max="5127" width="6.140625" customWidth="1"/>
    <col min="5128" max="5128" width="5.5703125" customWidth="1"/>
    <col min="5129" max="5129" width="4.140625" customWidth="1"/>
    <col min="5130" max="5130" width="4.85546875" customWidth="1"/>
    <col min="5131" max="5132" width="4.7109375" customWidth="1"/>
    <col min="5133" max="5133" width="6.7109375" customWidth="1"/>
    <col min="5134" max="5134" width="4.7109375" customWidth="1"/>
    <col min="5136" max="5136" width="5.7109375" customWidth="1"/>
    <col min="5137" max="5137" width="6" customWidth="1"/>
    <col min="5138" max="5138" width="5.42578125" customWidth="1"/>
    <col min="5139" max="5139" width="6.140625" customWidth="1"/>
    <col min="5140" max="5140" width="5.5703125" customWidth="1"/>
    <col min="5141" max="5141" width="4.140625" customWidth="1"/>
    <col min="5142" max="5142" width="4.85546875" customWidth="1"/>
    <col min="5143" max="5143" width="8.7109375" customWidth="1"/>
    <col min="5144" max="5144" width="4.7109375" customWidth="1"/>
    <col min="5377" max="5377" width="1.7109375" customWidth="1"/>
    <col min="5378" max="5379" width="8.7109375" customWidth="1"/>
    <col min="5380" max="5380" width="5.7109375" customWidth="1"/>
    <col min="5381" max="5381" width="6" customWidth="1"/>
    <col min="5382" max="5382" width="5.42578125" customWidth="1"/>
    <col min="5383" max="5383" width="6.140625" customWidth="1"/>
    <col min="5384" max="5384" width="5.5703125" customWidth="1"/>
    <col min="5385" max="5385" width="4.140625" customWidth="1"/>
    <col min="5386" max="5386" width="4.85546875" customWidth="1"/>
    <col min="5387" max="5388" width="4.7109375" customWidth="1"/>
    <col min="5389" max="5389" width="6.7109375" customWidth="1"/>
    <col min="5390" max="5390" width="4.7109375" customWidth="1"/>
    <col min="5392" max="5392" width="5.7109375" customWidth="1"/>
    <col min="5393" max="5393" width="6" customWidth="1"/>
    <col min="5394" max="5394" width="5.42578125" customWidth="1"/>
    <col min="5395" max="5395" width="6.140625" customWidth="1"/>
    <col min="5396" max="5396" width="5.5703125" customWidth="1"/>
    <col min="5397" max="5397" width="4.140625" customWidth="1"/>
    <col min="5398" max="5398" width="4.85546875" customWidth="1"/>
    <col min="5399" max="5399" width="8.7109375" customWidth="1"/>
    <col min="5400" max="5400" width="4.7109375" customWidth="1"/>
    <col min="5633" max="5633" width="1.7109375" customWidth="1"/>
    <col min="5634" max="5635" width="8.7109375" customWidth="1"/>
    <col min="5636" max="5636" width="5.7109375" customWidth="1"/>
    <col min="5637" max="5637" width="6" customWidth="1"/>
    <col min="5638" max="5638" width="5.42578125" customWidth="1"/>
    <col min="5639" max="5639" width="6.140625" customWidth="1"/>
    <col min="5640" max="5640" width="5.5703125" customWidth="1"/>
    <col min="5641" max="5641" width="4.140625" customWidth="1"/>
    <col min="5642" max="5642" width="4.85546875" customWidth="1"/>
    <col min="5643" max="5644" width="4.7109375" customWidth="1"/>
    <col min="5645" max="5645" width="6.7109375" customWidth="1"/>
    <col min="5646" max="5646" width="4.7109375" customWidth="1"/>
    <col min="5648" max="5648" width="5.7109375" customWidth="1"/>
    <col min="5649" max="5649" width="6" customWidth="1"/>
    <col min="5650" max="5650" width="5.42578125" customWidth="1"/>
    <col min="5651" max="5651" width="6.140625" customWidth="1"/>
    <col min="5652" max="5652" width="5.5703125" customWidth="1"/>
    <col min="5653" max="5653" width="4.140625" customWidth="1"/>
    <col min="5654" max="5654" width="4.85546875" customWidth="1"/>
    <col min="5655" max="5655" width="8.7109375" customWidth="1"/>
    <col min="5656" max="5656" width="4.7109375" customWidth="1"/>
    <col min="5889" max="5889" width="1.7109375" customWidth="1"/>
    <col min="5890" max="5891" width="8.7109375" customWidth="1"/>
    <col min="5892" max="5892" width="5.7109375" customWidth="1"/>
    <col min="5893" max="5893" width="6" customWidth="1"/>
    <col min="5894" max="5894" width="5.42578125" customWidth="1"/>
    <col min="5895" max="5895" width="6.140625" customWidth="1"/>
    <col min="5896" max="5896" width="5.5703125" customWidth="1"/>
    <col min="5897" max="5897" width="4.140625" customWidth="1"/>
    <col min="5898" max="5898" width="4.85546875" customWidth="1"/>
    <col min="5899" max="5900" width="4.7109375" customWidth="1"/>
    <col min="5901" max="5901" width="6.7109375" customWidth="1"/>
    <col min="5902" max="5902" width="4.7109375" customWidth="1"/>
    <col min="5904" max="5904" width="5.7109375" customWidth="1"/>
    <col min="5905" max="5905" width="6" customWidth="1"/>
    <col min="5906" max="5906" width="5.42578125" customWidth="1"/>
    <col min="5907" max="5907" width="6.140625" customWidth="1"/>
    <col min="5908" max="5908" width="5.5703125" customWidth="1"/>
    <col min="5909" max="5909" width="4.140625" customWidth="1"/>
    <col min="5910" max="5910" width="4.85546875" customWidth="1"/>
    <col min="5911" max="5911" width="8.7109375" customWidth="1"/>
    <col min="5912" max="5912" width="4.7109375" customWidth="1"/>
    <col min="6145" max="6145" width="1.7109375" customWidth="1"/>
    <col min="6146" max="6147" width="8.7109375" customWidth="1"/>
    <col min="6148" max="6148" width="5.7109375" customWidth="1"/>
    <col min="6149" max="6149" width="6" customWidth="1"/>
    <col min="6150" max="6150" width="5.42578125" customWidth="1"/>
    <col min="6151" max="6151" width="6.140625" customWidth="1"/>
    <col min="6152" max="6152" width="5.5703125" customWidth="1"/>
    <col min="6153" max="6153" width="4.140625" customWidth="1"/>
    <col min="6154" max="6154" width="4.85546875" customWidth="1"/>
    <col min="6155" max="6156" width="4.7109375" customWidth="1"/>
    <col min="6157" max="6157" width="6.7109375" customWidth="1"/>
    <col min="6158" max="6158" width="4.7109375" customWidth="1"/>
    <col min="6160" max="6160" width="5.7109375" customWidth="1"/>
    <col min="6161" max="6161" width="6" customWidth="1"/>
    <col min="6162" max="6162" width="5.42578125" customWidth="1"/>
    <col min="6163" max="6163" width="6.140625" customWidth="1"/>
    <col min="6164" max="6164" width="5.5703125" customWidth="1"/>
    <col min="6165" max="6165" width="4.140625" customWidth="1"/>
    <col min="6166" max="6166" width="4.85546875" customWidth="1"/>
    <col min="6167" max="6167" width="8.7109375" customWidth="1"/>
    <col min="6168" max="6168" width="4.7109375" customWidth="1"/>
    <col min="6401" max="6401" width="1.7109375" customWidth="1"/>
    <col min="6402" max="6403" width="8.7109375" customWidth="1"/>
    <col min="6404" max="6404" width="5.7109375" customWidth="1"/>
    <col min="6405" max="6405" width="6" customWidth="1"/>
    <col min="6406" max="6406" width="5.42578125" customWidth="1"/>
    <col min="6407" max="6407" width="6.140625" customWidth="1"/>
    <col min="6408" max="6408" width="5.5703125" customWidth="1"/>
    <col min="6409" max="6409" width="4.140625" customWidth="1"/>
    <col min="6410" max="6410" width="4.85546875" customWidth="1"/>
    <col min="6411" max="6412" width="4.7109375" customWidth="1"/>
    <col min="6413" max="6413" width="6.7109375" customWidth="1"/>
    <col min="6414" max="6414" width="4.7109375" customWidth="1"/>
    <col min="6416" max="6416" width="5.7109375" customWidth="1"/>
    <col min="6417" max="6417" width="6" customWidth="1"/>
    <col min="6418" max="6418" width="5.42578125" customWidth="1"/>
    <col min="6419" max="6419" width="6.140625" customWidth="1"/>
    <col min="6420" max="6420" width="5.5703125" customWidth="1"/>
    <col min="6421" max="6421" width="4.140625" customWidth="1"/>
    <col min="6422" max="6422" width="4.85546875" customWidth="1"/>
    <col min="6423" max="6423" width="8.7109375" customWidth="1"/>
    <col min="6424" max="6424" width="4.7109375" customWidth="1"/>
    <col min="6657" max="6657" width="1.7109375" customWidth="1"/>
    <col min="6658" max="6659" width="8.7109375" customWidth="1"/>
    <col min="6660" max="6660" width="5.7109375" customWidth="1"/>
    <col min="6661" max="6661" width="6" customWidth="1"/>
    <col min="6662" max="6662" width="5.42578125" customWidth="1"/>
    <col min="6663" max="6663" width="6.140625" customWidth="1"/>
    <col min="6664" max="6664" width="5.5703125" customWidth="1"/>
    <col min="6665" max="6665" width="4.140625" customWidth="1"/>
    <col min="6666" max="6666" width="4.85546875" customWidth="1"/>
    <col min="6667" max="6668" width="4.7109375" customWidth="1"/>
    <col min="6669" max="6669" width="6.7109375" customWidth="1"/>
    <col min="6670" max="6670" width="4.7109375" customWidth="1"/>
    <col min="6672" max="6672" width="5.7109375" customWidth="1"/>
    <col min="6673" max="6673" width="6" customWidth="1"/>
    <col min="6674" max="6674" width="5.42578125" customWidth="1"/>
    <col min="6675" max="6675" width="6.140625" customWidth="1"/>
    <col min="6676" max="6676" width="5.5703125" customWidth="1"/>
    <col min="6677" max="6677" width="4.140625" customWidth="1"/>
    <col min="6678" max="6678" width="4.85546875" customWidth="1"/>
    <col min="6679" max="6679" width="8.7109375" customWidth="1"/>
    <col min="6680" max="6680" width="4.7109375" customWidth="1"/>
    <col min="6913" max="6913" width="1.7109375" customWidth="1"/>
    <col min="6914" max="6915" width="8.7109375" customWidth="1"/>
    <col min="6916" max="6916" width="5.7109375" customWidth="1"/>
    <col min="6917" max="6917" width="6" customWidth="1"/>
    <col min="6918" max="6918" width="5.42578125" customWidth="1"/>
    <col min="6919" max="6919" width="6.140625" customWidth="1"/>
    <col min="6920" max="6920" width="5.5703125" customWidth="1"/>
    <col min="6921" max="6921" width="4.140625" customWidth="1"/>
    <col min="6922" max="6922" width="4.85546875" customWidth="1"/>
    <col min="6923" max="6924" width="4.7109375" customWidth="1"/>
    <col min="6925" max="6925" width="6.7109375" customWidth="1"/>
    <col min="6926" max="6926" width="4.7109375" customWidth="1"/>
    <col min="6928" max="6928" width="5.7109375" customWidth="1"/>
    <col min="6929" max="6929" width="6" customWidth="1"/>
    <col min="6930" max="6930" width="5.42578125" customWidth="1"/>
    <col min="6931" max="6931" width="6.140625" customWidth="1"/>
    <col min="6932" max="6932" width="5.5703125" customWidth="1"/>
    <col min="6933" max="6933" width="4.140625" customWidth="1"/>
    <col min="6934" max="6934" width="4.85546875" customWidth="1"/>
    <col min="6935" max="6935" width="8.7109375" customWidth="1"/>
    <col min="6936" max="6936" width="4.7109375" customWidth="1"/>
    <col min="7169" max="7169" width="1.7109375" customWidth="1"/>
    <col min="7170" max="7171" width="8.7109375" customWidth="1"/>
    <col min="7172" max="7172" width="5.7109375" customWidth="1"/>
    <col min="7173" max="7173" width="6" customWidth="1"/>
    <col min="7174" max="7174" width="5.42578125" customWidth="1"/>
    <col min="7175" max="7175" width="6.140625" customWidth="1"/>
    <col min="7176" max="7176" width="5.5703125" customWidth="1"/>
    <col min="7177" max="7177" width="4.140625" customWidth="1"/>
    <col min="7178" max="7178" width="4.85546875" customWidth="1"/>
    <col min="7179" max="7180" width="4.7109375" customWidth="1"/>
    <col min="7181" max="7181" width="6.7109375" customWidth="1"/>
    <col min="7182" max="7182" width="4.7109375" customWidth="1"/>
    <col min="7184" max="7184" width="5.7109375" customWidth="1"/>
    <col min="7185" max="7185" width="6" customWidth="1"/>
    <col min="7186" max="7186" width="5.42578125" customWidth="1"/>
    <col min="7187" max="7187" width="6.140625" customWidth="1"/>
    <col min="7188" max="7188" width="5.5703125" customWidth="1"/>
    <col min="7189" max="7189" width="4.140625" customWidth="1"/>
    <col min="7190" max="7190" width="4.85546875" customWidth="1"/>
    <col min="7191" max="7191" width="8.7109375" customWidth="1"/>
    <col min="7192" max="7192" width="4.7109375" customWidth="1"/>
    <col min="7425" max="7425" width="1.7109375" customWidth="1"/>
    <col min="7426" max="7427" width="8.7109375" customWidth="1"/>
    <col min="7428" max="7428" width="5.7109375" customWidth="1"/>
    <col min="7429" max="7429" width="6" customWidth="1"/>
    <col min="7430" max="7430" width="5.42578125" customWidth="1"/>
    <col min="7431" max="7431" width="6.140625" customWidth="1"/>
    <col min="7432" max="7432" width="5.5703125" customWidth="1"/>
    <col min="7433" max="7433" width="4.140625" customWidth="1"/>
    <col min="7434" max="7434" width="4.85546875" customWidth="1"/>
    <col min="7435" max="7436" width="4.7109375" customWidth="1"/>
    <col min="7437" max="7437" width="6.7109375" customWidth="1"/>
    <col min="7438" max="7438" width="4.7109375" customWidth="1"/>
    <col min="7440" max="7440" width="5.7109375" customWidth="1"/>
    <col min="7441" max="7441" width="6" customWidth="1"/>
    <col min="7442" max="7442" width="5.42578125" customWidth="1"/>
    <col min="7443" max="7443" width="6.140625" customWidth="1"/>
    <col min="7444" max="7444" width="5.5703125" customWidth="1"/>
    <col min="7445" max="7445" width="4.140625" customWidth="1"/>
    <col min="7446" max="7446" width="4.85546875" customWidth="1"/>
    <col min="7447" max="7447" width="8.7109375" customWidth="1"/>
    <col min="7448" max="7448" width="4.7109375" customWidth="1"/>
    <col min="7681" max="7681" width="1.7109375" customWidth="1"/>
    <col min="7682" max="7683" width="8.7109375" customWidth="1"/>
    <col min="7684" max="7684" width="5.7109375" customWidth="1"/>
    <col min="7685" max="7685" width="6" customWidth="1"/>
    <col min="7686" max="7686" width="5.42578125" customWidth="1"/>
    <col min="7687" max="7687" width="6.140625" customWidth="1"/>
    <col min="7688" max="7688" width="5.5703125" customWidth="1"/>
    <col min="7689" max="7689" width="4.140625" customWidth="1"/>
    <col min="7690" max="7690" width="4.85546875" customWidth="1"/>
    <col min="7691" max="7692" width="4.7109375" customWidth="1"/>
    <col min="7693" max="7693" width="6.7109375" customWidth="1"/>
    <col min="7694" max="7694" width="4.7109375" customWidth="1"/>
    <col min="7696" max="7696" width="5.7109375" customWidth="1"/>
    <col min="7697" max="7697" width="6" customWidth="1"/>
    <col min="7698" max="7698" width="5.42578125" customWidth="1"/>
    <col min="7699" max="7699" width="6.140625" customWidth="1"/>
    <col min="7700" max="7700" width="5.5703125" customWidth="1"/>
    <col min="7701" max="7701" width="4.140625" customWidth="1"/>
    <col min="7702" max="7702" width="4.85546875" customWidth="1"/>
    <col min="7703" max="7703" width="8.7109375" customWidth="1"/>
    <col min="7704" max="7704" width="4.7109375" customWidth="1"/>
    <col min="7937" max="7937" width="1.7109375" customWidth="1"/>
    <col min="7938" max="7939" width="8.7109375" customWidth="1"/>
    <col min="7940" max="7940" width="5.7109375" customWidth="1"/>
    <col min="7941" max="7941" width="6" customWidth="1"/>
    <col min="7942" max="7942" width="5.42578125" customWidth="1"/>
    <col min="7943" max="7943" width="6.140625" customWidth="1"/>
    <col min="7944" max="7944" width="5.5703125" customWidth="1"/>
    <col min="7945" max="7945" width="4.140625" customWidth="1"/>
    <col min="7946" max="7946" width="4.85546875" customWidth="1"/>
    <col min="7947" max="7948" width="4.7109375" customWidth="1"/>
    <col min="7949" max="7949" width="6.7109375" customWidth="1"/>
    <col min="7950" max="7950" width="4.7109375" customWidth="1"/>
    <col min="7952" max="7952" width="5.7109375" customWidth="1"/>
    <col min="7953" max="7953" width="6" customWidth="1"/>
    <col min="7954" max="7954" width="5.42578125" customWidth="1"/>
    <col min="7955" max="7955" width="6.140625" customWidth="1"/>
    <col min="7956" max="7956" width="5.5703125" customWidth="1"/>
    <col min="7957" max="7957" width="4.140625" customWidth="1"/>
    <col min="7958" max="7958" width="4.85546875" customWidth="1"/>
    <col min="7959" max="7959" width="8.7109375" customWidth="1"/>
    <col min="7960" max="7960" width="4.7109375" customWidth="1"/>
    <col min="8193" max="8193" width="1.7109375" customWidth="1"/>
    <col min="8194" max="8195" width="8.7109375" customWidth="1"/>
    <col min="8196" max="8196" width="5.7109375" customWidth="1"/>
    <col min="8197" max="8197" width="6" customWidth="1"/>
    <col min="8198" max="8198" width="5.42578125" customWidth="1"/>
    <col min="8199" max="8199" width="6.140625" customWidth="1"/>
    <col min="8200" max="8200" width="5.5703125" customWidth="1"/>
    <col min="8201" max="8201" width="4.140625" customWidth="1"/>
    <col min="8202" max="8202" width="4.85546875" customWidth="1"/>
    <col min="8203" max="8204" width="4.7109375" customWidth="1"/>
    <col min="8205" max="8205" width="6.7109375" customWidth="1"/>
    <col min="8206" max="8206" width="4.7109375" customWidth="1"/>
    <col min="8208" max="8208" width="5.7109375" customWidth="1"/>
    <col min="8209" max="8209" width="6" customWidth="1"/>
    <col min="8210" max="8210" width="5.42578125" customWidth="1"/>
    <col min="8211" max="8211" width="6.140625" customWidth="1"/>
    <col min="8212" max="8212" width="5.5703125" customWidth="1"/>
    <col min="8213" max="8213" width="4.140625" customWidth="1"/>
    <col min="8214" max="8214" width="4.85546875" customWidth="1"/>
    <col min="8215" max="8215" width="8.7109375" customWidth="1"/>
    <col min="8216" max="8216" width="4.7109375" customWidth="1"/>
    <col min="8449" max="8449" width="1.7109375" customWidth="1"/>
    <col min="8450" max="8451" width="8.7109375" customWidth="1"/>
    <col min="8452" max="8452" width="5.7109375" customWidth="1"/>
    <col min="8453" max="8453" width="6" customWidth="1"/>
    <col min="8454" max="8454" width="5.42578125" customWidth="1"/>
    <col min="8455" max="8455" width="6.140625" customWidth="1"/>
    <col min="8456" max="8456" width="5.5703125" customWidth="1"/>
    <col min="8457" max="8457" width="4.140625" customWidth="1"/>
    <col min="8458" max="8458" width="4.85546875" customWidth="1"/>
    <col min="8459" max="8460" width="4.7109375" customWidth="1"/>
    <col min="8461" max="8461" width="6.7109375" customWidth="1"/>
    <col min="8462" max="8462" width="4.7109375" customWidth="1"/>
    <col min="8464" max="8464" width="5.7109375" customWidth="1"/>
    <col min="8465" max="8465" width="6" customWidth="1"/>
    <col min="8466" max="8466" width="5.42578125" customWidth="1"/>
    <col min="8467" max="8467" width="6.140625" customWidth="1"/>
    <col min="8468" max="8468" width="5.5703125" customWidth="1"/>
    <col min="8469" max="8469" width="4.140625" customWidth="1"/>
    <col min="8470" max="8470" width="4.85546875" customWidth="1"/>
    <col min="8471" max="8471" width="8.7109375" customWidth="1"/>
    <col min="8472" max="8472" width="4.7109375" customWidth="1"/>
    <col min="8705" max="8705" width="1.7109375" customWidth="1"/>
    <col min="8706" max="8707" width="8.7109375" customWidth="1"/>
    <col min="8708" max="8708" width="5.7109375" customWidth="1"/>
    <col min="8709" max="8709" width="6" customWidth="1"/>
    <col min="8710" max="8710" width="5.42578125" customWidth="1"/>
    <col min="8711" max="8711" width="6.140625" customWidth="1"/>
    <col min="8712" max="8712" width="5.5703125" customWidth="1"/>
    <col min="8713" max="8713" width="4.140625" customWidth="1"/>
    <col min="8714" max="8714" width="4.85546875" customWidth="1"/>
    <col min="8715" max="8716" width="4.7109375" customWidth="1"/>
    <col min="8717" max="8717" width="6.7109375" customWidth="1"/>
    <col min="8718" max="8718" width="4.7109375" customWidth="1"/>
    <col min="8720" max="8720" width="5.7109375" customWidth="1"/>
    <col min="8721" max="8721" width="6" customWidth="1"/>
    <col min="8722" max="8722" width="5.42578125" customWidth="1"/>
    <col min="8723" max="8723" width="6.140625" customWidth="1"/>
    <col min="8724" max="8724" width="5.5703125" customWidth="1"/>
    <col min="8725" max="8725" width="4.140625" customWidth="1"/>
    <col min="8726" max="8726" width="4.85546875" customWidth="1"/>
    <col min="8727" max="8727" width="8.7109375" customWidth="1"/>
    <col min="8728" max="8728" width="4.7109375" customWidth="1"/>
    <col min="8961" max="8961" width="1.7109375" customWidth="1"/>
    <col min="8962" max="8963" width="8.7109375" customWidth="1"/>
    <col min="8964" max="8964" width="5.7109375" customWidth="1"/>
    <col min="8965" max="8965" width="6" customWidth="1"/>
    <col min="8966" max="8966" width="5.42578125" customWidth="1"/>
    <col min="8967" max="8967" width="6.140625" customWidth="1"/>
    <col min="8968" max="8968" width="5.5703125" customWidth="1"/>
    <col min="8969" max="8969" width="4.140625" customWidth="1"/>
    <col min="8970" max="8970" width="4.85546875" customWidth="1"/>
    <col min="8971" max="8972" width="4.7109375" customWidth="1"/>
    <col min="8973" max="8973" width="6.7109375" customWidth="1"/>
    <col min="8974" max="8974" width="4.7109375" customWidth="1"/>
    <col min="8976" max="8976" width="5.7109375" customWidth="1"/>
    <col min="8977" max="8977" width="6" customWidth="1"/>
    <col min="8978" max="8978" width="5.42578125" customWidth="1"/>
    <col min="8979" max="8979" width="6.140625" customWidth="1"/>
    <col min="8980" max="8980" width="5.5703125" customWidth="1"/>
    <col min="8981" max="8981" width="4.140625" customWidth="1"/>
    <col min="8982" max="8982" width="4.85546875" customWidth="1"/>
    <col min="8983" max="8983" width="8.7109375" customWidth="1"/>
    <col min="8984" max="8984" width="4.7109375" customWidth="1"/>
    <col min="9217" max="9217" width="1.7109375" customWidth="1"/>
    <col min="9218" max="9219" width="8.7109375" customWidth="1"/>
    <col min="9220" max="9220" width="5.7109375" customWidth="1"/>
    <col min="9221" max="9221" width="6" customWidth="1"/>
    <col min="9222" max="9222" width="5.42578125" customWidth="1"/>
    <col min="9223" max="9223" width="6.140625" customWidth="1"/>
    <col min="9224" max="9224" width="5.5703125" customWidth="1"/>
    <col min="9225" max="9225" width="4.140625" customWidth="1"/>
    <col min="9226" max="9226" width="4.85546875" customWidth="1"/>
    <col min="9227" max="9228" width="4.7109375" customWidth="1"/>
    <col min="9229" max="9229" width="6.7109375" customWidth="1"/>
    <col min="9230" max="9230" width="4.7109375" customWidth="1"/>
    <col min="9232" max="9232" width="5.7109375" customWidth="1"/>
    <col min="9233" max="9233" width="6" customWidth="1"/>
    <col min="9234" max="9234" width="5.42578125" customWidth="1"/>
    <col min="9235" max="9235" width="6.140625" customWidth="1"/>
    <col min="9236" max="9236" width="5.5703125" customWidth="1"/>
    <col min="9237" max="9237" width="4.140625" customWidth="1"/>
    <col min="9238" max="9238" width="4.85546875" customWidth="1"/>
    <col min="9239" max="9239" width="8.7109375" customWidth="1"/>
    <col min="9240" max="9240" width="4.7109375" customWidth="1"/>
    <col min="9473" max="9473" width="1.7109375" customWidth="1"/>
    <col min="9474" max="9475" width="8.7109375" customWidth="1"/>
    <col min="9476" max="9476" width="5.7109375" customWidth="1"/>
    <col min="9477" max="9477" width="6" customWidth="1"/>
    <col min="9478" max="9478" width="5.42578125" customWidth="1"/>
    <col min="9479" max="9479" width="6.140625" customWidth="1"/>
    <col min="9480" max="9480" width="5.5703125" customWidth="1"/>
    <col min="9481" max="9481" width="4.140625" customWidth="1"/>
    <col min="9482" max="9482" width="4.85546875" customWidth="1"/>
    <col min="9483" max="9484" width="4.7109375" customWidth="1"/>
    <col min="9485" max="9485" width="6.7109375" customWidth="1"/>
    <col min="9486" max="9486" width="4.7109375" customWidth="1"/>
    <col min="9488" max="9488" width="5.7109375" customWidth="1"/>
    <col min="9489" max="9489" width="6" customWidth="1"/>
    <col min="9490" max="9490" width="5.42578125" customWidth="1"/>
    <col min="9491" max="9491" width="6.140625" customWidth="1"/>
    <col min="9492" max="9492" width="5.5703125" customWidth="1"/>
    <col min="9493" max="9493" width="4.140625" customWidth="1"/>
    <col min="9494" max="9494" width="4.85546875" customWidth="1"/>
    <col min="9495" max="9495" width="8.7109375" customWidth="1"/>
    <col min="9496" max="9496" width="4.7109375" customWidth="1"/>
    <col min="9729" max="9729" width="1.7109375" customWidth="1"/>
    <col min="9730" max="9731" width="8.7109375" customWidth="1"/>
    <col min="9732" max="9732" width="5.7109375" customWidth="1"/>
    <col min="9733" max="9733" width="6" customWidth="1"/>
    <col min="9734" max="9734" width="5.42578125" customWidth="1"/>
    <col min="9735" max="9735" width="6.140625" customWidth="1"/>
    <col min="9736" max="9736" width="5.5703125" customWidth="1"/>
    <col min="9737" max="9737" width="4.140625" customWidth="1"/>
    <col min="9738" max="9738" width="4.85546875" customWidth="1"/>
    <col min="9739" max="9740" width="4.7109375" customWidth="1"/>
    <col min="9741" max="9741" width="6.7109375" customWidth="1"/>
    <col min="9742" max="9742" width="4.7109375" customWidth="1"/>
    <col min="9744" max="9744" width="5.7109375" customWidth="1"/>
    <col min="9745" max="9745" width="6" customWidth="1"/>
    <col min="9746" max="9746" width="5.42578125" customWidth="1"/>
    <col min="9747" max="9747" width="6.140625" customWidth="1"/>
    <col min="9748" max="9748" width="5.5703125" customWidth="1"/>
    <col min="9749" max="9749" width="4.140625" customWidth="1"/>
    <col min="9750" max="9750" width="4.85546875" customWidth="1"/>
    <col min="9751" max="9751" width="8.7109375" customWidth="1"/>
    <col min="9752" max="9752" width="4.7109375" customWidth="1"/>
    <col min="9985" max="9985" width="1.7109375" customWidth="1"/>
    <col min="9986" max="9987" width="8.7109375" customWidth="1"/>
    <col min="9988" max="9988" width="5.7109375" customWidth="1"/>
    <col min="9989" max="9989" width="6" customWidth="1"/>
    <col min="9990" max="9990" width="5.42578125" customWidth="1"/>
    <col min="9991" max="9991" width="6.140625" customWidth="1"/>
    <col min="9992" max="9992" width="5.5703125" customWidth="1"/>
    <col min="9993" max="9993" width="4.140625" customWidth="1"/>
    <col min="9994" max="9994" width="4.85546875" customWidth="1"/>
    <col min="9995" max="9996" width="4.7109375" customWidth="1"/>
    <col min="9997" max="9997" width="6.7109375" customWidth="1"/>
    <col min="9998" max="9998" width="4.7109375" customWidth="1"/>
    <col min="10000" max="10000" width="5.7109375" customWidth="1"/>
    <col min="10001" max="10001" width="6" customWidth="1"/>
    <col min="10002" max="10002" width="5.42578125" customWidth="1"/>
    <col min="10003" max="10003" width="6.140625" customWidth="1"/>
    <col min="10004" max="10004" width="5.5703125" customWidth="1"/>
    <col min="10005" max="10005" width="4.140625" customWidth="1"/>
    <col min="10006" max="10006" width="4.85546875" customWidth="1"/>
    <col min="10007" max="10007" width="8.7109375" customWidth="1"/>
    <col min="10008" max="10008" width="4.7109375" customWidth="1"/>
    <col min="10241" max="10241" width="1.7109375" customWidth="1"/>
    <col min="10242" max="10243" width="8.7109375" customWidth="1"/>
    <col min="10244" max="10244" width="5.7109375" customWidth="1"/>
    <col min="10245" max="10245" width="6" customWidth="1"/>
    <col min="10246" max="10246" width="5.42578125" customWidth="1"/>
    <col min="10247" max="10247" width="6.140625" customWidth="1"/>
    <col min="10248" max="10248" width="5.5703125" customWidth="1"/>
    <col min="10249" max="10249" width="4.140625" customWidth="1"/>
    <col min="10250" max="10250" width="4.85546875" customWidth="1"/>
    <col min="10251" max="10252" width="4.7109375" customWidth="1"/>
    <col min="10253" max="10253" width="6.7109375" customWidth="1"/>
    <col min="10254" max="10254" width="4.7109375" customWidth="1"/>
    <col min="10256" max="10256" width="5.7109375" customWidth="1"/>
    <col min="10257" max="10257" width="6" customWidth="1"/>
    <col min="10258" max="10258" width="5.42578125" customWidth="1"/>
    <col min="10259" max="10259" width="6.140625" customWidth="1"/>
    <col min="10260" max="10260" width="5.5703125" customWidth="1"/>
    <col min="10261" max="10261" width="4.140625" customWidth="1"/>
    <col min="10262" max="10262" width="4.85546875" customWidth="1"/>
    <col min="10263" max="10263" width="8.7109375" customWidth="1"/>
    <col min="10264" max="10264" width="4.7109375" customWidth="1"/>
    <col min="10497" max="10497" width="1.7109375" customWidth="1"/>
    <col min="10498" max="10499" width="8.7109375" customWidth="1"/>
    <col min="10500" max="10500" width="5.7109375" customWidth="1"/>
    <col min="10501" max="10501" width="6" customWidth="1"/>
    <col min="10502" max="10502" width="5.42578125" customWidth="1"/>
    <col min="10503" max="10503" width="6.140625" customWidth="1"/>
    <col min="10504" max="10504" width="5.5703125" customWidth="1"/>
    <col min="10505" max="10505" width="4.140625" customWidth="1"/>
    <col min="10506" max="10506" width="4.85546875" customWidth="1"/>
    <col min="10507" max="10508" width="4.7109375" customWidth="1"/>
    <col min="10509" max="10509" width="6.7109375" customWidth="1"/>
    <col min="10510" max="10510" width="4.7109375" customWidth="1"/>
    <col min="10512" max="10512" width="5.7109375" customWidth="1"/>
    <col min="10513" max="10513" width="6" customWidth="1"/>
    <col min="10514" max="10514" width="5.42578125" customWidth="1"/>
    <col min="10515" max="10515" width="6.140625" customWidth="1"/>
    <col min="10516" max="10516" width="5.5703125" customWidth="1"/>
    <col min="10517" max="10517" width="4.140625" customWidth="1"/>
    <col min="10518" max="10518" width="4.85546875" customWidth="1"/>
    <col min="10519" max="10519" width="8.7109375" customWidth="1"/>
    <col min="10520" max="10520" width="4.7109375" customWidth="1"/>
    <col min="10753" max="10753" width="1.7109375" customWidth="1"/>
    <col min="10754" max="10755" width="8.7109375" customWidth="1"/>
    <col min="10756" max="10756" width="5.7109375" customWidth="1"/>
    <col min="10757" max="10757" width="6" customWidth="1"/>
    <col min="10758" max="10758" width="5.42578125" customWidth="1"/>
    <col min="10759" max="10759" width="6.140625" customWidth="1"/>
    <col min="10760" max="10760" width="5.5703125" customWidth="1"/>
    <col min="10761" max="10761" width="4.140625" customWidth="1"/>
    <col min="10762" max="10762" width="4.85546875" customWidth="1"/>
    <col min="10763" max="10764" width="4.7109375" customWidth="1"/>
    <col min="10765" max="10765" width="6.7109375" customWidth="1"/>
    <col min="10766" max="10766" width="4.7109375" customWidth="1"/>
    <col min="10768" max="10768" width="5.7109375" customWidth="1"/>
    <col min="10769" max="10769" width="6" customWidth="1"/>
    <col min="10770" max="10770" width="5.42578125" customWidth="1"/>
    <col min="10771" max="10771" width="6.140625" customWidth="1"/>
    <col min="10772" max="10772" width="5.5703125" customWidth="1"/>
    <col min="10773" max="10773" width="4.140625" customWidth="1"/>
    <col min="10774" max="10774" width="4.85546875" customWidth="1"/>
    <col min="10775" max="10775" width="8.7109375" customWidth="1"/>
    <col min="10776" max="10776" width="4.7109375" customWidth="1"/>
    <col min="11009" max="11009" width="1.7109375" customWidth="1"/>
    <col min="11010" max="11011" width="8.7109375" customWidth="1"/>
    <col min="11012" max="11012" width="5.7109375" customWidth="1"/>
    <col min="11013" max="11013" width="6" customWidth="1"/>
    <col min="11014" max="11014" width="5.42578125" customWidth="1"/>
    <col min="11015" max="11015" width="6.140625" customWidth="1"/>
    <col min="11016" max="11016" width="5.5703125" customWidth="1"/>
    <col min="11017" max="11017" width="4.140625" customWidth="1"/>
    <col min="11018" max="11018" width="4.85546875" customWidth="1"/>
    <col min="11019" max="11020" width="4.7109375" customWidth="1"/>
    <col min="11021" max="11021" width="6.7109375" customWidth="1"/>
    <col min="11022" max="11022" width="4.7109375" customWidth="1"/>
    <col min="11024" max="11024" width="5.7109375" customWidth="1"/>
    <col min="11025" max="11025" width="6" customWidth="1"/>
    <col min="11026" max="11026" width="5.42578125" customWidth="1"/>
    <col min="11027" max="11027" width="6.140625" customWidth="1"/>
    <col min="11028" max="11028" width="5.5703125" customWidth="1"/>
    <col min="11029" max="11029" width="4.140625" customWidth="1"/>
    <col min="11030" max="11030" width="4.85546875" customWidth="1"/>
    <col min="11031" max="11031" width="8.7109375" customWidth="1"/>
    <col min="11032" max="11032" width="4.7109375" customWidth="1"/>
    <col min="11265" max="11265" width="1.7109375" customWidth="1"/>
    <col min="11266" max="11267" width="8.7109375" customWidth="1"/>
    <col min="11268" max="11268" width="5.7109375" customWidth="1"/>
    <col min="11269" max="11269" width="6" customWidth="1"/>
    <col min="11270" max="11270" width="5.42578125" customWidth="1"/>
    <col min="11271" max="11271" width="6.140625" customWidth="1"/>
    <col min="11272" max="11272" width="5.5703125" customWidth="1"/>
    <col min="11273" max="11273" width="4.140625" customWidth="1"/>
    <col min="11274" max="11274" width="4.85546875" customWidth="1"/>
    <col min="11275" max="11276" width="4.7109375" customWidth="1"/>
    <col min="11277" max="11277" width="6.7109375" customWidth="1"/>
    <col min="11278" max="11278" width="4.7109375" customWidth="1"/>
    <col min="11280" max="11280" width="5.7109375" customWidth="1"/>
    <col min="11281" max="11281" width="6" customWidth="1"/>
    <col min="11282" max="11282" width="5.42578125" customWidth="1"/>
    <col min="11283" max="11283" width="6.140625" customWidth="1"/>
    <col min="11284" max="11284" width="5.5703125" customWidth="1"/>
    <col min="11285" max="11285" width="4.140625" customWidth="1"/>
    <col min="11286" max="11286" width="4.85546875" customWidth="1"/>
    <col min="11287" max="11287" width="8.7109375" customWidth="1"/>
    <col min="11288" max="11288" width="4.7109375" customWidth="1"/>
    <col min="11521" max="11521" width="1.7109375" customWidth="1"/>
    <col min="11522" max="11523" width="8.7109375" customWidth="1"/>
    <col min="11524" max="11524" width="5.7109375" customWidth="1"/>
    <col min="11525" max="11525" width="6" customWidth="1"/>
    <col min="11526" max="11526" width="5.42578125" customWidth="1"/>
    <col min="11527" max="11527" width="6.140625" customWidth="1"/>
    <col min="11528" max="11528" width="5.5703125" customWidth="1"/>
    <col min="11529" max="11529" width="4.140625" customWidth="1"/>
    <col min="11530" max="11530" width="4.85546875" customWidth="1"/>
    <col min="11531" max="11532" width="4.7109375" customWidth="1"/>
    <col min="11533" max="11533" width="6.7109375" customWidth="1"/>
    <col min="11534" max="11534" width="4.7109375" customWidth="1"/>
    <col min="11536" max="11536" width="5.7109375" customWidth="1"/>
    <col min="11537" max="11537" width="6" customWidth="1"/>
    <col min="11538" max="11538" width="5.42578125" customWidth="1"/>
    <col min="11539" max="11539" width="6.140625" customWidth="1"/>
    <col min="11540" max="11540" width="5.5703125" customWidth="1"/>
    <col min="11541" max="11541" width="4.140625" customWidth="1"/>
    <col min="11542" max="11542" width="4.85546875" customWidth="1"/>
    <col min="11543" max="11543" width="8.7109375" customWidth="1"/>
    <col min="11544" max="11544" width="4.7109375" customWidth="1"/>
    <col min="11777" max="11777" width="1.7109375" customWidth="1"/>
    <col min="11778" max="11779" width="8.7109375" customWidth="1"/>
    <col min="11780" max="11780" width="5.7109375" customWidth="1"/>
    <col min="11781" max="11781" width="6" customWidth="1"/>
    <col min="11782" max="11782" width="5.42578125" customWidth="1"/>
    <col min="11783" max="11783" width="6.140625" customWidth="1"/>
    <col min="11784" max="11784" width="5.5703125" customWidth="1"/>
    <col min="11785" max="11785" width="4.140625" customWidth="1"/>
    <col min="11786" max="11786" width="4.85546875" customWidth="1"/>
    <col min="11787" max="11788" width="4.7109375" customWidth="1"/>
    <col min="11789" max="11789" width="6.7109375" customWidth="1"/>
    <col min="11790" max="11790" width="4.7109375" customWidth="1"/>
    <col min="11792" max="11792" width="5.7109375" customWidth="1"/>
    <col min="11793" max="11793" width="6" customWidth="1"/>
    <col min="11794" max="11794" width="5.42578125" customWidth="1"/>
    <col min="11795" max="11795" width="6.140625" customWidth="1"/>
    <col min="11796" max="11796" width="5.5703125" customWidth="1"/>
    <col min="11797" max="11797" width="4.140625" customWidth="1"/>
    <col min="11798" max="11798" width="4.85546875" customWidth="1"/>
    <col min="11799" max="11799" width="8.7109375" customWidth="1"/>
    <col min="11800" max="11800" width="4.7109375" customWidth="1"/>
    <col min="12033" max="12033" width="1.7109375" customWidth="1"/>
    <col min="12034" max="12035" width="8.7109375" customWidth="1"/>
    <col min="12036" max="12036" width="5.7109375" customWidth="1"/>
    <col min="12037" max="12037" width="6" customWidth="1"/>
    <col min="12038" max="12038" width="5.42578125" customWidth="1"/>
    <col min="12039" max="12039" width="6.140625" customWidth="1"/>
    <col min="12040" max="12040" width="5.5703125" customWidth="1"/>
    <col min="12041" max="12041" width="4.140625" customWidth="1"/>
    <col min="12042" max="12042" width="4.85546875" customWidth="1"/>
    <col min="12043" max="12044" width="4.7109375" customWidth="1"/>
    <col min="12045" max="12045" width="6.7109375" customWidth="1"/>
    <col min="12046" max="12046" width="4.7109375" customWidth="1"/>
    <col min="12048" max="12048" width="5.7109375" customWidth="1"/>
    <col min="12049" max="12049" width="6" customWidth="1"/>
    <col min="12050" max="12050" width="5.42578125" customWidth="1"/>
    <col min="12051" max="12051" width="6.140625" customWidth="1"/>
    <col min="12052" max="12052" width="5.5703125" customWidth="1"/>
    <col min="12053" max="12053" width="4.140625" customWidth="1"/>
    <col min="12054" max="12054" width="4.85546875" customWidth="1"/>
    <col min="12055" max="12055" width="8.7109375" customWidth="1"/>
    <col min="12056" max="12056" width="4.7109375" customWidth="1"/>
    <col min="12289" max="12289" width="1.7109375" customWidth="1"/>
    <col min="12290" max="12291" width="8.7109375" customWidth="1"/>
    <col min="12292" max="12292" width="5.7109375" customWidth="1"/>
    <col min="12293" max="12293" width="6" customWidth="1"/>
    <col min="12294" max="12294" width="5.42578125" customWidth="1"/>
    <col min="12295" max="12295" width="6.140625" customWidth="1"/>
    <col min="12296" max="12296" width="5.5703125" customWidth="1"/>
    <col min="12297" max="12297" width="4.140625" customWidth="1"/>
    <col min="12298" max="12298" width="4.85546875" customWidth="1"/>
    <col min="12299" max="12300" width="4.7109375" customWidth="1"/>
    <col min="12301" max="12301" width="6.7109375" customWidth="1"/>
    <col min="12302" max="12302" width="4.7109375" customWidth="1"/>
    <col min="12304" max="12304" width="5.7109375" customWidth="1"/>
    <col min="12305" max="12305" width="6" customWidth="1"/>
    <col min="12306" max="12306" width="5.42578125" customWidth="1"/>
    <col min="12307" max="12307" width="6.140625" customWidth="1"/>
    <col min="12308" max="12308" width="5.5703125" customWidth="1"/>
    <col min="12309" max="12309" width="4.140625" customWidth="1"/>
    <col min="12310" max="12310" width="4.85546875" customWidth="1"/>
    <col min="12311" max="12311" width="8.7109375" customWidth="1"/>
    <col min="12312" max="12312" width="4.7109375" customWidth="1"/>
    <col min="12545" max="12545" width="1.7109375" customWidth="1"/>
    <col min="12546" max="12547" width="8.7109375" customWidth="1"/>
    <col min="12548" max="12548" width="5.7109375" customWidth="1"/>
    <col min="12549" max="12549" width="6" customWidth="1"/>
    <col min="12550" max="12550" width="5.42578125" customWidth="1"/>
    <col min="12551" max="12551" width="6.140625" customWidth="1"/>
    <col min="12552" max="12552" width="5.5703125" customWidth="1"/>
    <col min="12553" max="12553" width="4.140625" customWidth="1"/>
    <col min="12554" max="12554" width="4.85546875" customWidth="1"/>
    <col min="12555" max="12556" width="4.7109375" customWidth="1"/>
    <col min="12557" max="12557" width="6.7109375" customWidth="1"/>
    <col min="12558" max="12558" width="4.7109375" customWidth="1"/>
    <col min="12560" max="12560" width="5.7109375" customWidth="1"/>
    <col min="12561" max="12561" width="6" customWidth="1"/>
    <col min="12562" max="12562" width="5.42578125" customWidth="1"/>
    <col min="12563" max="12563" width="6.140625" customWidth="1"/>
    <col min="12564" max="12564" width="5.5703125" customWidth="1"/>
    <col min="12565" max="12565" width="4.140625" customWidth="1"/>
    <col min="12566" max="12566" width="4.85546875" customWidth="1"/>
    <col min="12567" max="12567" width="8.7109375" customWidth="1"/>
    <col min="12568" max="12568" width="4.7109375" customWidth="1"/>
    <col min="12801" max="12801" width="1.7109375" customWidth="1"/>
    <col min="12802" max="12803" width="8.7109375" customWidth="1"/>
    <col min="12804" max="12804" width="5.7109375" customWidth="1"/>
    <col min="12805" max="12805" width="6" customWidth="1"/>
    <col min="12806" max="12806" width="5.42578125" customWidth="1"/>
    <col min="12807" max="12807" width="6.140625" customWidth="1"/>
    <col min="12808" max="12808" width="5.5703125" customWidth="1"/>
    <col min="12809" max="12809" width="4.140625" customWidth="1"/>
    <col min="12810" max="12810" width="4.85546875" customWidth="1"/>
    <col min="12811" max="12812" width="4.7109375" customWidth="1"/>
    <col min="12813" max="12813" width="6.7109375" customWidth="1"/>
    <col min="12814" max="12814" width="4.7109375" customWidth="1"/>
    <col min="12816" max="12816" width="5.7109375" customWidth="1"/>
    <col min="12817" max="12817" width="6" customWidth="1"/>
    <col min="12818" max="12818" width="5.42578125" customWidth="1"/>
    <col min="12819" max="12819" width="6.140625" customWidth="1"/>
    <col min="12820" max="12820" width="5.5703125" customWidth="1"/>
    <col min="12821" max="12821" width="4.140625" customWidth="1"/>
    <col min="12822" max="12822" width="4.85546875" customWidth="1"/>
    <col min="12823" max="12823" width="8.7109375" customWidth="1"/>
    <col min="12824" max="12824" width="4.7109375" customWidth="1"/>
    <col min="13057" max="13057" width="1.7109375" customWidth="1"/>
    <col min="13058" max="13059" width="8.7109375" customWidth="1"/>
    <col min="13060" max="13060" width="5.7109375" customWidth="1"/>
    <col min="13061" max="13061" width="6" customWidth="1"/>
    <col min="13062" max="13062" width="5.42578125" customWidth="1"/>
    <col min="13063" max="13063" width="6.140625" customWidth="1"/>
    <col min="13064" max="13064" width="5.5703125" customWidth="1"/>
    <col min="13065" max="13065" width="4.140625" customWidth="1"/>
    <col min="13066" max="13066" width="4.85546875" customWidth="1"/>
    <col min="13067" max="13068" width="4.7109375" customWidth="1"/>
    <col min="13069" max="13069" width="6.7109375" customWidth="1"/>
    <col min="13070" max="13070" width="4.7109375" customWidth="1"/>
    <col min="13072" max="13072" width="5.7109375" customWidth="1"/>
    <col min="13073" max="13073" width="6" customWidth="1"/>
    <col min="13074" max="13074" width="5.42578125" customWidth="1"/>
    <col min="13075" max="13075" width="6.140625" customWidth="1"/>
    <col min="13076" max="13076" width="5.5703125" customWidth="1"/>
    <col min="13077" max="13077" width="4.140625" customWidth="1"/>
    <col min="13078" max="13078" width="4.85546875" customWidth="1"/>
    <col min="13079" max="13079" width="8.7109375" customWidth="1"/>
    <col min="13080" max="13080" width="4.7109375" customWidth="1"/>
    <col min="13313" max="13313" width="1.7109375" customWidth="1"/>
    <col min="13314" max="13315" width="8.7109375" customWidth="1"/>
    <col min="13316" max="13316" width="5.7109375" customWidth="1"/>
    <col min="13317" max="13317" width="6" customWidth="1"/>
    <col min="13318" max="13318" width="5.42578125" customWidth="1"/>
    <col min="13319" max="13319" width="6.140625" customWidth="1"/>
    <col min="13320" max="13320" width="5.5703125" customWidth="1"/>
    <col min="13321" max="13321" width="4.140625" customWidth="1"/>
    <col min="13322" max="13322" width="4.85546875" customWidth="1"/>
    <col min="13323" max="13324" width="4.7109375" customWidth="1"/>
    <col min="13325" max="13325" width="6.7109375" customWidth="1"/>
    <col min="13326" max="13326" width="4.7109375" customWidth="1"/>
    <col min="13328" max="13328" width="5.7109375" customWidth="1"/>
    <col min="13329" max="13329" width="6" customWidth="1"/>
    <col min="13330" max="13330" width="5.42578125" customWidth="1"/>
    <col min="13331" max="13331" width="6.140625" customWidth="1"/>
    <col min="13332" max="13332" width="5.5703125" customWidth="1"/>
    <col min="13333" max="13333" width="4.140625" customWidth="1"/>
    <col min="13334" max="13334" width="4.85546875" customWidth="1"/>
    <col min="13335" max="13335" width="8.7109375" customWidth="1"/>
    <col min="13336" max="13336" width="4.7109375" customWidth="1"/>
    <col min="13569" max="13569" width="1.7109375" customWidth="1"/>
    <col min="13570" max="13571" width="8.7109375" customWidth="1"/>
    <col min="13572" max="13572" width="5.7109375" customWidth="1"/>
    <col min="13573" max="13573" width="6" customWidth="1"/>
    <col min="13574" max="13574" width="5.42578125" customWidth="1"/>
    <col min="13575" max="13575" width="6.140625" customWidth="1"/>
    <col min="13576" max="13576" width="5.5703125" customWidth="1"/>
    <col min="13577" max="13577" width="4.140625" customWidth="1"/>
    <col min="13578" max="13578" width="4.85546875" customWidth="1"/>
    <col min="13579" max="13580" width="4.7109375" customWidth="1"/>
    <col min="13581" max="13581" width="6.7109375" customWidth="1"/>
    <col min="13582" max="13582" width="4.7109375" customWidth="1"/>
    <col min="13584" max="13584" width="5.7109375" customWidth="1"/>
    <col min="13585" max="13585" width="6" customWidth="1"/>
    <col min="13586" max="13586" width="5.42578125" customWidth="1"/>
    <col min="13587" max="13587" width="6.140625" customWidth="1"/>
    <col min="13588" max="13588" width="5.5703125" customWidth="1"/>
    <col min="13589" max="13589" width="4.140625" customWidth="1"/>
    <col min="13590" max="13590" width="4.85546875" customWidth="1"/>
    <col min="13591" max="13591" width="8.7109375" customWidth="1"/>
    <col min="13592" max="13592" width="4.7109375" customWidth="1"/>
    <col min="13825" max="13825" width="1.7109375" customWidth="1"/>
    <col min="13826" max="13827" width="8.7109375" customWidth="1"/>
    <col min="13828" max="13828" width="5.7109375" customWidth="1"/>
    <col min="13829" max="13829" width="6" customWidth="1"/>
    <col min="13830" max="13830" width="5.42578125" customWidth="1"/>
    <col min="13831" max="13831" width="6.140625" customWidth="1"/>
    <col min="13832" max="13832" width="5.5703125" customWidth="1"/>
    <col min="13833" max="13833" width="4.140625" customWidth="1"/>
    <col min="13834" max="13834" width="4.85546875" customWidth="1"/>
    <col min="13835" max="13836" width="4.7109375" customWidth="1"/>
    <col min="13837" max="13837" width="6.7109375" customWidth="1"/>
    <col min="13838" max="13838" width="4.7109375" customWidth="1"/>
    <col min="13840" max="13840" width="5.7109375" customWidth="1"/>
    <col min="13841" max="13841" width="6" customWidth="1"/>
    <col min="13842" max="13842" width="5.42578125" customWidth="1"/>
    <col min="13843" max="13843" width="6.140625" customWidth="1"/>
    <col min="13844" max="13844" width="5.5703125" customWidth="1"/>
    <col min="13845" max="13845" width="4.140625" customWidth="1"/>
    <col min="13846" max="13846" width="4.85546875" customWidth="1"/>
    <col min="13847" max="13847" width="8.7109375" customWidth="1"/>
    <col min="13848" max="13848" width="4.7109375" customWidth="1"/>
    <col min="14081" max="14081" width="1.7109375" customWidth="1"/>
    <col min="14082" max="14083" width="8.7109375" customWidth="1"/>
    <col min="14084" max="14084" width="5.7109375" customWidth="1"/>
    <col min="14085" max="14085" width="6" customWidth="1"/>
    <col min="14086" max="14086" width="5.42578125" customWidth="1"/>
    <col min="14087" max="14087" width="6.140625" customWidth="1"/>
    <col min="14088" max="14088" width="5.5703125" customWidth="1"/>
    <col min="14089" max="14089" width="4.140625" customWidth="1"/>
    <col min="14090" max="14090" width="4.85546875" customWidth="1"/>
    <col min="14091" max="14092" width="4.7109375" customWidth="1"/>
    <col min="14093" max="14093" width="6.7109375" customWidth="1"/>
    <col min="14094" max="14094" width="4.7109375" customWidth="1"/>
    <col min="14096" max="14096" width="5.7109375" customWidth="1"/>
    <col min="14097" max="14097" width="6" customWidth="1"/>
    <col min="14098" max="14098" width="5.42578125" customWidth="1"/>
    <col min="14099" max="14099" width="6.140625" customWidth="1"/>
    <col min="14100" max="14100" width="5.5703125" customWidth="1"/>
    <col min="14101" max="14101" width="4.140625" customWidth="1"/>
    <col min="14102" max="14102" width="4.85546875" customWidth="1"/>
    <col min="14103" max="14103" width="8.7109375" customWidth="1"/>
    <col min="14104" max="14104" width="4.7109375" customWidth="1"/>
    <col min="14337" max="14337" width="1.7109375" customWidth="1"/>
    <col min="14338" max="14339" width="8.7109375" customWidth="1"/>
    <col min="14340" max="14340" width="5.7109375" customWidth="1"/>
    <col min="14341" max="14341" width="6" customWidth="1"/>
    <col min="14342" max="14342" width="5.42578125" customWidth="1"/>
    <col min="14343" max="14343" width="6.140625" customWidth="1"/>
    <col min="14344" max="14344" width="5.5703125" customWidth="1"/>
    <col min="14345" max="14345" width="4.140625" customWidth="1"/>
    <col min="14346" max="14346" width="4.85546875" customWidth="1"/>
    <col min="14347" max="14348" width="4.7109375" customWidth="1"/>
    <col min="14349" max="14349" width="6.7109375" customWidth="1"/>
    <col min="14350" max="14350" width="4.7109375" customWidth="1"/>
    <col min="14352" max="14352" width="5.7109375" customWidth="1"/>
    <col min="14353" max="14353" width="6" customWidth="1"/>
    <col min="14354" max="14354" width="5.42578125" customWidth="1"/>
    <col min="14355" max="14355" width="6.140625" customWidth="1"/>
    <col min="14356" max="14356" width="5.5703125" customWidth="1"/>
    <col min="14357" max="14357" width="4.140625" customWidth="1"/>
    <col min="14358" max="14358" width="4.85546875" customWidth="1"/>
    <col min="14359" max="14359" width="8.7109375" customWidth="1"/>
    <col min="14360" max="14360" width="4.7109375" customWidth="1"/>
    <col min="14593" max="14593" width="1.7109375" customWidth="1"/>
    <col min="14594" max="14595" width="8.7109375" customWidth="1"/>
    <col min="14596" max="14596" width="5.7109375" customWidth="1"/>
    <col min="14597" max="14597" width="6" customWidth="1"/>
    <col min="14598" max="14598" width="5.42578125" customWidth="1"/>
    <col min="14599" max="14599" width="6.140625" customWidth="1"/>
    <col min="14600" max="14600" width="5.5703125" customWidth="1"/>
    <col min="14601" max="14601" width="4.140625" customWidth="1"/>
    <col min="14602" max="14602" width="4.85546875" customWidth="1"/>
    <col min="14603" max="14604" width="4.7109375" customWidth="1"/>
    <col min="14605" max="14605" width="6.7109375" customWidth="1"/>
    <col min="14606" max="14606" width="4.7109375" customWidth="1"/>
    <col min="14608" max="14608" width="5.7109375" customWidth="1"/>
    <col min="14609" max="14609" width="6" customWidth="1"/>
    <col min="14610" max="14610" width="5.42578125" customWidth="1"/>
    <col min="14611" max="14611" width="6.140625" customWidth="1"/>
    <col min="14612" max="14612" width="5.5703125" customWidth="1"/>
    <col min="14613" max="14613" width="4.140625" customWidth="1"/>
    <col min="14614" max="14614" width="4.85546875" customWidth="1"/>
    <col min="14615" max="14615" width="8.7109375" customWidth="1"/>
    <col min="14616" max="14616" width="4.7109375" customWidth="1"/>
    <col min="14849" max="14849" width="1.7109375" customWidth="1"/>
    <col min="14850" max="14851" width="8.7109375" customWidth="1"/>
    <col min="14852" max="14852" width="5.7109375" customWidth="1"/>
    <col min="14853" max="14853" width="6" customWidth="1"/>
    <col min="14854" max="14854" width="5.42578125" customWidth="1"/>
    <col min="14855" max="14855" width="6.140625" customWidth="1"/>
    <col min="14856" max="14856" width="5.5703125" customWidth="1"/>
    <col min="14857" max="14857" width="4.140625" customWidth="1"/>
    <col min="14858" max="14858" width="4.85546875" customWidth="1"/>
    <col min="14859" max="14860" width="4.7109375" customWidth="1"/>
    <col min="14861" max="14861" width="6.7109375" customWidth="1"/>
    <col min="14862" max="14862" width="4.7109375" customWidth="1"/>
    <col min="14864" max="14864" width="5.7109375" customWidth="1"/>
    <col min="14865" max="14865" width="6" customWidth="1"/>
    <col min="14866" max="14866" width="5.42578125" customWidth="1"/>
    <col min="14867" max="14867" width="6.140625" customWidth="1"/>
    <col min="14868" max="14868" width="5.5703125" customWidth="1"/>
    <col min="14869" max="14869" width="4.140625" customWidth="1"/>
    <col min="14870" max="14870" width="4.85546875" customWidth="1"/>
    <col min="14871" max="14871" width="8.7109375" customWidth="1"/>
    <col min="14872" max="14872" width="4.7109375" customWidth="1"/>
    <col min="15105" max="15105" width="1.7109375" customWidth="1"/>
    <col min="15106" max="15107" width="8.7109375" customWidth="1"/>
    <col min="15108" max="15108" width="5.7109375" customWidth="1"/>
    <col min="15109" max="15109" width="6" customWidth="1"/>
    <col min="15110" max="15110" width="5.42578125" customWidth="1"/>
    <col min="15111" max="15111" width="6.140625" customWidth="1"/>
    <col min="15112" max="15112" width="5.5703125" customWidth="1"/>
    <col min="15113" max="15113" width="4.140625" customWidth="1"/>
    <col min="15114" max="15114" width="4.85546875" customWidth="1"/>
    <col min="15115" max="15116" width="4.7109375" customWidth="1"/>
    <col min="15117" max="15117" width="6.7109375" customWidth="1"/>
    <col min="15118" max="15118" width="4.7109375" customWidth="1"/>
    <col min="15120" max="15120" width="5.7109375" customWidth="1"/>
    <col min="15121" max="15121" width="6" customWidth="1"/>
    <col min="15122" max="15122" width="5.42578125" customWidth="1"/>
    <col min="15123" max="15123" width="6.140625" customWidth="1"/>
    <col min="15124" max="15124" width="5.5703125" customWidth="1"/>
    <col min="15125" max="15125" width="4.140625" customWidth="1"/>
    <col min="15126" max="15126" width="4.85546875" customWidth="1"/>
    <col min="15127" max="15127" width="8.7109375" customWidth="1"/>
    <col min="15128" max="15128" width="4.7109375" customWidth="1"/>
    <col min="15361" max="15361" width="1.7109375" customWidth="1"/>
    <col min="15362" max="15363" width="8.7109375" customWidth="1"/>
    <col min="15364" max="15364" width="5.7109375" customWidth="1"/>
    <col min="15365" max="15365" width="6" customWidth="1"/>
    <col min="15366" max="15366" width="5.42578125" customWidth="1"/>
    <col min="15367" max="15367" width="6.140625" customWidth="1"/>
    <col min="15368" max="15368" width="5.5703125" customWidth="1"/>
    <col min="15369" max="15369" width="4.140625" customWidth="1"/>
    <col min="15370" max="15370" width="4.85546875" customWidth="1"/>
    <col min="15371" max="15372" width="4.7109375" customWidth="1"/>
    <col min="15373" max="15373" width="6.7109375" customWidth="1"/>
    <col min="15374" max="15374" width="4.7109375" customWidth="1"/>
    <col min="15376" max="15376" width="5.7109375" customWidth="1"/>
    <col min="15377" max="15377" width="6" customWidth="1"/>
    <col min="15378" max="15378" width="5.42578125" customWidth="1"/>
    <col min="15379" max="15379" width="6.140625" customWidth="1"/>
    <col min="15380" max="15380" width="5.5703125" customWidth="1"/>
    <col min="15381" max="15381" width="4.140625" customWidth="1"/>
    <col min="15382" max="15382" width="4.85546875" customWidth="1"/>
    <col min="15383" max="15383" width="8.7109375" customWidth="1"/>
    <col min="15384" max="15384" width="4.7109375" customWidth="1"/>
    <col min="15617" max="15617" width="1.7109375" customWidth="1"/>
    <col min="15618" max="15619" width="8.7109375" customWidth="1"/>
    <col min="15620" max="15620" width="5.7109375" customWidth="1"/>
    <col min="15621" max="15621" width="6" customWidth="1"/>
    <col min="15622" max="15622" width="5.42578125" customWidth="1"/>
    <col min="15623" max="15623" width="6.140625" customWidth="1"/>
    <col min="15624" max="15624" width="5.5703125" customWidth="1"/>
    <col min="15625" max="15625" width="4.140625" customWidth="1"/>
    <col min="15626" max="15626" width="4.85546875" customWidth="1"/>
    <col min="15627" max="15628" width="4.7109375" customWidth="1"/>
    <col min="15629" max="15629" width="6.7109375" customWidth="1"/>
    <col min="15630" max="15630" width="4.7109375" customWidth="1"/>
    <col min="15632" max="15632" width="5.7109375" customWidth="1"/>
    <col min="15633" max="15633" width="6" customWidth="1"/>
    <col min="15634" max="15634" width="5.42578125" customWidth="1"/>
    <col min="15635" max="15635" width="6.140625" customWidth="1"/>
    <col min="15636" max="15636" width="5.5703125" customWidth="1"/>
    <col min="15637" max="15637" width="4.140625" customWidth="1"/>
    <col min="15638" max="15638" width="4.85546875" customWidth="1"/>
    <col min="15639" max="15639" width="8.7109375" customWidth="1"/>
    <col min="15640" max="15640" width="4.7109375" customWidth="1"/>
    <col min="15873" max="15873" width="1.7109375" customWidth="1"/>
    <col min="15874" max="15875" width="8.7109375" customWidth="1"/>
    <col min="15876" max="15876" width="5.7109375" customWidth="1"/>
    <col min="15877" max="15877" width="6" customWidth="1"/>
    <col min="15878" max="15878" width="5.42578125" customWidth="1"/>
    <col min="15879" max="15879" width="6.140625" customWidth="1"/>
    <col min="15880" max="15880" width="5.5703125" customWidth="1"/>
    <col min="15881" max="15881" width="4.140625" customWidth="1"/>
    <col min="15882" max="15882" width="4.85546875" customWidth="1"/>
    <col min="15883" max="15884" width="4.7109375" customWidth="1"/>
    <col min="15885" max="15885" width="6.7109375" customWidth="1"/>
    <col min="15886" max="15886" width="4.7109375" customWidth="1"/>
    <col min="15888" max="15888" width="5.7109375" customWidth="1"/>
    <col min="15889" max="15889" width="6" customWidth="1"/>
    <col min="15890" max="15890" width="5.42578125" customWidth="1"/>
    <col min="15891" max="15891" width="6.140625" customWidth="1"/>
    <col min="15892" max="15892" width="5.5703125" customWidth="1"/>
    <col min="15893" max="15893" width="4.140625" customWidth="1"/>
    <col min="15894" max="15894" width="4.85546875" customWidth="1"/>
    <col min="15895" max="15895" width="8.7109375" customWidth="1"/>
    <col min="15896" max="15896" width="4.7109375" customWidth="1"/>
    <col min="16129" max="16129" width="1.7109375" customWidth="1"/>
    <col min="16130" max="16131" width="8.7109375" customWidth="1"/>
    <col min="16132" max="16132" width="5.7109375" customWidth="1"/>
    <col min="16133" max="16133" width="6" customWidth="1"/>
    <col min="16134" max="16134" width="5.42578125" customWidth="1"/>
    <col min="16135" max="16135" width="6.140625" customWidth="1"/>
    <col min="16136" max="16136" width="5.5703125" customWidth="1"/>
    <col min="16137" max="16137" width="4.140625" customWidth="1"/>
    <col min="16138" max="16138" width="4.85546875" customWidth="1"/>
    <col min="16139" max="16140" width="4.7109375" customWidth="1"/>
    <col min="16141" max="16141" width="6.7109375" customWidth="1"/>
    <col min="16142" max="16142" width="4.7109375" customWidth="1"/>
    <col min="16144" max="16144" width="5.7109375" customWidth="1"/>
    <col min="16145" max="16145" width="6" customWidth="1"/>
    <col min="16146" max="16146" width="5.42578125" customWidth="1"/>
    <col min="16147" max="16147" width="6.140625" customWidth="1"/>
    <col min="16148" max="16148" width="5.5703125" customWidth="1"/>
    <col min="16149" max="16149" width="4.140625" customWidth="1"/>
    <col min="16150" max="16150" width="4.85546875" customWidth="1"/>
    <col min="16151" max="16151" width="8.7109375" customWidth="1"/>
    <col min="16152" max="16152" width="4.7109375" customWidth="1"/>
  </cols>
  <sheetData>
    <row r="1" spans="1:50" ht="30" customHeight="1" x14ac:dyDescent="0.35">
      <c r="A1" s="44"/>
      <c r="B1" s="45" t="s">
        <v>64</v>
      </c>
      <c r="D1" s="79"/>
      <c r="E1" s="79"/>
      <c r="F1" s="79"/>
      <c r="G1" s="79"/>
      <c r="H1" s="79"/>
      <c r="I1" s="79"/>
      <c r="J1" s="79"/>
      <c r="K1" s="79"/>
      <c r="L1" s="79"/>
      <c r="M1" s="79"/>
      <c r="N1" s="79"/>
      <c r="O1" s="79"/>
      <c r="P1" s="79"/>
      <c r="Q1" s="79"/>
      <c r="R1" s="79"/>
      <c r="S1" s="79"/>
      <c r="T1" s="79"/>
      <c r="U1" s="79"/>
      <c r="V1" s="79"/>
      <c r="W1" s="79"/>
      <c r="X1" s="79"/>
      <c r="Y1" s="80"/>
      <c r="Z1" s="80"/>
      <c r="AA1" s="80"/>
      <c r="AB1" s="80"/>
      <c r="AC1" s="80"/>
      <c r="AD1" s="80"/>
      <c r="AE1" s="80"/>
      <c r="AF1" s="80"/>
      <c r="AG1" s="80"/>
      <c r="AH1" s="80"/>
      <c r="AI1" s="80"/>
      <c r="AJ1" s="80"/>
      <c r="AK1" s="80"/>
      <c r="AL1" s="80"/>
    </row>
    <row r="2" spans="1:50" ht="15" customHeight="1" x14ac:dyDescent="0.2">
      <c r="A2" s="79"/>
      <c r="B2" t="s">
        <v>65</v>
      </c>
      <c r="C2" s="79"/>
      <c r="D2" s="79"/>
      <c r="E2" s="79"/>
      <c r="F2" s="79"/>
      <c r="G2" s="79"/>
      <c r="H2" s="79"/>
      <c r="I2" s="79"/>
      <c r="J2" s="79"/>
      <c r="K2" s="79"/>
      <c r="L2" s="79"/>
      <c r="M2" s="79"/>
      <c r="N2" s="79"/>
      <c r="O2" s="79"/>
      <c r="P2" s="79"/>
      <c r="Q2" s="79"/>
      <c r="R2" s="79"/>
      <c r="S2" s="79"/>
      <c r="T2" s="79"/>
      <c r="U2" s="79"/>
      <c r="V2" s="79"/>
      <c r="W2" s="79"/>
      <c r="X2" s="79"/>
      <c r="Y2" s="80"/>
      <c r="Z2" s="80"/>
      <c r="AA2" s="80"/>
      <c r="AB2" s="80"/>
      <c r="AC2" s="80"/>
      <c r="AD2" s="80"/>
      <c r="AE2" s="80"/>
      <c r="AF2" s="80"/>
      <c r="AG2" s="80"/>
      <c r="AH2" s="80"/>
      <c r="AI2" s="80"/>
      <c r="AJ2" s="80"/>
      <c r="AK2" s="80"/>
      <c r="AL2" s="80"/>
    </row>
    <row r="3" spans="1:50" x14ac:dyDescent="0.2">
      <c r="A3" s="79"/>
      <c r="B3" s="79"/>
      <c r="C3" s="79"/>
      <c r="D3" s="79"/>
      <c r="E3" s="79"/>
      <c r="F3" s="79"/>
      <c r="G3" s="79"/>
      <c r="H3" s="79"/>
      <c r="I3" s="79"/>
      <c r="J3" s="79"/>
      <c r="K3" s="79"/>
      <c r="L3" s="79"/>
      <c r="M3" s="79"/>
      <c r="N3" s="79"/>
      <c r="O3" s="79"/>
      <c r="P3" s="79"/>
      <c r="Q3" s="79"/>
      <c r="R3" s="79"/>
      <c r="S3" s="79"/>
      <c r="T3" s="79"/>
      <c r="U3" s="79"/>
      <c r="V3" s="79"/>
      <c r="W3" s="79"/>
      <c r="X3" s="79"/>
      <c r="Y3" s="80"/>
      <c r="Z3" s="80"/>
      <c r="AA3" s="80"/>
      <c r="AB3" s="80"/>
      <c r="AC3" s="80"/>
      <c r="AD3" s="80"/>
      <c r="AE3" s="80"/>
      <c r="AF3" s="80"/>
      <c r="AG3" s="80"/>
      <c r="AH3" s="80"/>
      <c r="AI3" s="80"/>
      <c r="AJ3" s="80"/>
      <c r="AK3" s="80"/>
      <c r="AL3" s="80"/>
    </row>
    <row r="4" spans="1:50" x14ac:dyDescent="0.2">
      <c r="A4" s="79"/>
      <c r="B4" s="79"/>
      <c r="C4" s="79"/>
      <c r="D4" s="79"/>
      <c r="E4" s="79"/>
      <c r="F4" s="79"/>
      <c r="G4" s="79"/>
      <c r="H4" s="79"/>
      <c r="I4" s="79"/>
      <c r="J4" s="79"/>
      <c r="K4" s="79"/>
      <c r="L4" s="79"/>
      <c r="M4" s="79"/>
      <c r="N4" s="79"/>
      <c r="O4" s="79"/>
      <c r="P4" s="79"/>
      <c r="Q4" s="79"/>
      <c r="R4" s="79"/>
      <c r="S4" s="79"/>
      <c r="T4" s="79"/>
      <c r="U4" s="79"/>
      <c r="V4" s="79"/>
      <c r="W4" s="79"/>
      <c r="X4" s="79"/>
      <c r="Y4" s="80"/>
      <c r="Z4" s="80"/>
      <c r="AA4" s="80"/>
      <c r="AB4" s="80"/>
      <c r="AC4" s="80"/>
      <c r="AD4" s="80"/>
      <c r="AE4" s="80"/>
      <c r="AF4" s="80"/>
      <c r="AG4" s="80"/>
      <c r="AH4" s="80"/>
      <c r="AI4" s="80"/>
      <c r="AJ4" s="80"/>
      <c r="AK4" s="80"/>
      <c r="AL4" s="80"/>
    </row>
    <row r="5" spans="1:50" x14ac:dyDescent="0.2">
      <c r="A5" s="79"/>
      <c r="B5" s="79"/>
      <c r="C5" s="79"/>
      <c r="D5" s="79"/>
      <c r="E5" s="79"/>
      <c r="F5" s="79"/>
      <c r="G5" s="79"/>
      <c r="H5" s="79"/>
      <c r="I5" s="79"/>
      <c r="J5" s="79"/>
      <c r="K5" s="79"/>
      <c r="L5" s="79"/>
      <c r="M5" s="79"/>
      <c r="N5" s="79"/>
      <c r="O5" s="79"/>
      <c r="P5" s="79"/>
      <c r="Q5" s="79"/>
      <c r="R5" s="79"/>
      <c r="S5" s="79"/>
      <c r="T5" s="79"/>
      <c r="U5" s="79"/>
      <c r="V5" s="79"/>
      <c r="W5" s="79"/>
      <c r="X5" s="79"/>
      <c r="Y5" s="80"/>
      <c r="Z5" s="80"/>
      <c r="AA5" s="80"/>
      <c r="AB5" s="80"/>
      <c r="AC5" s="80"/>
      <c r="AD5" s="80"/>
      <c r="AE5" s="80"/>
      <c r="AF5" s="80"/>
      <c r="AG5" s="80"/>
      <c r="AH5" s="80"/>
      <c r="AI5" s="80"/>
      <c r="AJ5" s="80"/>
      <c r="AK5" s="80"/>
      <c r="AL5" s="80"/>
    </row>
    <row r="6" spans="1:50" x14ac:dyDescent="0.2">
      <c r="A6" s="79"/>
      <c r="B6" s="79"/>
      <c r="C6" s="79"/>
      <c r="D6" s="79"/>
      <c r="E6" s="79"/>
      <c r="F6" s="79"/>
      <c r="G6" s="79"/>
      <c r="H6" s="79"/>
      <c r="I6" s="79"/>
      <c r="J6" s="79"/>
      <c r="K6" s="79"/>
      <c r="L6" s="79"/>
      <c r="M6" s="79"/>
      <c r="N6" s="79"/>
      <c r="O6" s="79"/>
      <c r="P6" s="79"/>
      <c r="Q6" s="79"/>
      <c r="R6" s="79"/>
      <c r="S6" s="79"/>
      <c r="T6" s="79"/>
      <c r="U6" s="79"/>
      <c r="V6" s="79"/>
      <c r="W6" s="79"/>
      <c r="X6" s="79"/>
      <c r="Y6" s="80"/>
      <c r="Z6" s="80"/>
      <c r="AA6" s="80"/>
      <c r="AB6" s="80"/>
      <c r="AC6" s="80"/>
      <c r="AD6" s="80"/>
      <c r="AE6" s="80"/>
      <c r="AF6" s="80"/>
      <c r="AG6" s="80"/>
      <c r="AH6" s="80"/>
      <c r="AI6" s="80"/>
      <c r="AJ6" s="80"/>
      <c r="AK6" s="80"/>
      <c r="AL6" s="80"/>
    </row>
    <row r="7" spans="1:50" x14ac:dyDescent="0.2">
      <c r="A7" s="79"/>
      <c r="B7" s="79"/>
      <c r="C7" s="79"/>
      <c r="D7" s="79"/>
      <c r="E7" s="79"/>
      <c r="F7" s="79"/>
      <c r="G7" s="79"/>
      <c r="H7" s="79"/>
      <c r="I7" s="79"/>
      <c r="J7" s="79"/>
      <c r="K7" s="79"/>
      <c r="L7" s="79"/>
      <c r="M7" s="79"/>
      <c r="N7" s="79"/>
      <c r="O7" s="79"/>
      <c r="P7" s="79"/>
      <c r="Q7" s="79"/>
      <c r="R7" s="79"/>
      <c r="S7" s="79"/>
      <c r="T7" s="79"/>
      <c r="U7" s="79"/>
      <c r="V7" s="79"/>
      <c r="W7" s="79"/>
      <c r="X7" s="79"/>
      <c r="Y7" s="80"/>
      <c r="Z7" s="80"/>
      <c r="AA7" s="80"/>
      <c r="AB7" s="80"/>
      <c r="AC7" s="80"/>
      <c r="AD7" s="80"/>
      <c r="AE7" s="80"/>
      <c r="AF7" s="80"/>
      <c r="AG7" s="80"/>
      <c r="AH7" s="80"/>
      <c r="AI7" s="80"/>
      <c r="AJ7" s="80"/>
      <c r="AK7" s="80"/>
      <c r="AL7" s="80"/>
    </row>
    <row r="8" spans="1:50" ht="18" customHeight="1" x14ac:dyDescent="0.25">
      <c r="A8" s="46"/>
      <c r="B8" s="79"/>
      <c r="C8" s="79"/>
      <c r="D8" s="211">
        <v>2025</v>
      </c>
      <c r="E8" s="211"/>
      <c r="F8" s="211"/>
      <c r="G8" s="211"/>
      <c r="H8" s="211"/>
      <c r="I8" s="211"/>
      <c r="J8" s="211"/>
      <c r="K8" s="46"/>
      <c r="L8" s="46"/>
      <c r="M8" s="46"/>
      <c r="N8" s="46"/>
      <c r="O8" s="79"/>
      <c r="P8" s="211">
        <v>2024</v>
      </c>
      <c r="Q8" s="211"/>
      <c r="R8" s="211"/>
      <c r="S8" s="211"/>
      <c r="T8" s="211"/>
      <c r="U8" s="211"/>
      <c r="V8" s="211"/>
      <c r="W8" s="46"/>
      <c r="X8" s="46"/>
      <c r="Y8" s="80"/>
      <c r="Z8" s="80"/>
      <c r="AA8" s="80"/>
      <c r="AB8" s="80"/>
      <c r="AC8" s="80"/>
      <c r="AD8" s="80"/>
      <c r="AE8" s="80"/>
      <c r="AF8" s="80"/>
      <c r="AG8" s="80"/>
      <c r="AH8" s="80"/>
      <c r="AI8" s="80"/>
      <c r="AJ8" s="80"/>
      <c r="AK8" s="80"/>
      <c r="AL8" s="80"/>
    </row>
    <row r="9" spans="1:50" ht="15.75" customHeight="1" x14ac:dyDescent="0.25">
      <c r="A9" s="47"/>
      <c r="B9" s="48"/>
      <c r="C9" s="48"/>
      <c r="D9" s="49" t="s">
        <v>66</v>
      </c>
      <c r="E9" s="49" t="s">
        <v>67</v>
      </c>
      <c r="F9" s="49" t="s">
        <v>68</v>
      </c>
      <c r="G9" s="49" t="s">
        <v>69</v>
      </c>
      <c r="H9" s="49" t="s">
        <v>70</v>
      </c>
      <c r="I9" s="49" t="s">
        <v>71</v>
      </c>
      <c r="J9" s="49" t="s">
        <v>72</v>
      </c>
      <c r="K9" s="47"/>
      <c r="L9" s="47"/>
      <c r="M9" s="48"/>
      <c r="N9" s="48"/>
      <c r="O9" s="48"/>
      <c r="P9" s="49" t="s">
        <v>66</v>
      </c>
      <c r="Q9" s="49" t="s">
        <v>67</v>
      </c>
      <c r="R9" s="49" t="s">
        <v>68</v>
      </c>
      <c r="S9" s="49" t="s">
        <v>69</v>
      </c>
      <c r="T9" s="49" t="s">
        <v>70</v>
      </c>
      <c r="U9" s="49" t="s">
        <v>71</v>
      </c>
      <c r="V9" s="49" t="s">
        <v>72</v>
      </c>
      <c r="W9" s="47"/>
      <c r="X9" s="47"/>
      <c r="Y9" s="50"/>
      <c r="Z9" s="50"/>
      <c r="AA9" s="50"/>
      <c r="AB9" s="50"/>
      <c r="AC9" s="50"/>
      <c r="AD9" s="50"/>
      <c r="AE9" s="50"/>
      <c r="AF9" s="50"/>
      <c r="AG9" s="50"/>
      <c r="AH9" s="50"/>
      <c r="AI9" s="50"/>
      <c r="AJ9" s="50"/>
      <c r="AK9" s="50"/>
      <c r="AL9" s="50"/>
      <c r="AM9" s="51"/>
      <c r="AN9" s="51"/>
      <c r="AO9" s="51"/>
      <c r="AP9" s="51"/>
      <c r="AQ9" s="51"/>
      <c r="AR9" s="51"/>
      <c r="AS9" s="51"/>
      <c r="AT9" s="51"/>
      <c r="AU9" s="51"/>
      <c r="AV9" s="51"/>
      <c r="AW9" s="51"/>
      <c r="AX9" s="51"/>
    </row>
    <row r="10" spans="1:50" ht="20.100000000000001" customHeight="1" x14ac:dyDescent="0.2">
      <c r="A10" s="81"/>
      <c r="B10" s="79"/>
      <c r="C10" s="52" t="s">
        <v>73</v>
      </c>
      <c r="D10" s="53">
        <v>27</v>
      </c>
      <c r="E10" s="54">
        <v>28</v>
      </c>
      <c r="F10" s="54">
        <v>29</v>
      </c>
      <c r="G10" s="54">
        <v>30</v>
      </c>
      <c r="H10" s="54">
        <v>1</v>
      </c>
      <c r="I10" s="54">
        <v>2</v>
      </c>
      <c r="J10" s="55">
        <v>3</v>
      </c>
      <c r="K10" s="81"/>
      <c r="L10" s="81"/>
      <c r="M10" s="213" t="s">
        <v>74</v>
      </c>
      <c r="N10" s="214"/>
      <c r="O10" s="52" t="s">
        <v>73</v>
      </c>
      <c r="P10" s="53">
        <v>28</v>
      </c>
      <c r="Q10" s="54">
        <v>29</v>
      </c>
      <c r="R10" s="54">
        <v>30</v>
      </c>
      <c r="S10" s="54">
        <v>1</v>
      </c>
      <c r="T10" s="54">
        <v>2</v>
      </c>
      <c r="U10" s="54">
        <v>3</v>
      </c>
      <c r="V10" s="55">
        <v>4</v>
      </c>
      <c r="W10" s="81"/>
      <c r="X10" s="81"/>
      <c r="Y10" s="80"/>
      <c r="Z10" s="80"/>
      <c r="AA10" s="80"/>
      <c r="AB10" s="80"/>
      <c r="AC10" s="80"/>
      <c r="AD10" s="80"/>
      <c r="AE10" s="80"/>
      <c r="AF10" s="80"/>
      <c r="AG10" s="80"/>
      <c r="AH10" s="80"/>
      <c r="AI10" s="80"/>
      <c r="AJ10" s="80"/>
      <c r="AK10" s="80"/>
      <c r="AL10" s="80"/>
    </row>
    <row r="11" spans="1:50" ht="20.100000000000001" customHeight="1" x14ac:dyDescent="0.2">
      <c r="A11" s="81"/>
      <c r="B11" s="79"/>
      <c r="C11" s="52" t="s">
        <v>75</v>
      </c>
      <c r="D11" s="56">
        <v>4</v>
      </c>
      <c r="E11" s="57">
        <v>5</v>
      </c>
      <c r="F11" s="57">
        <v>6</v>
      </c>
      <c r="G11" s="57">
        <v>7</v>
      </c>
      <c r="H11" s="57">
        <v>8</v>
      </c>
      <c r="I11" s="57">
        <v>9</v>
      </c>
      <c r="J11" s="58">
        <v>10</v>
      </c>
      <c r="K11" s="81"/>
      <c r="L11" s="81"/>
      <c r="M11" s="213" t="s">
        <v>74</v>
      </c>
      <c r="N11" s="214"/>
      <c r="O11" s="52" t="s">
        <v>75</v>
      </c>
      <c r="P11" s="56">
        <v>5</v>
      </c>
      <c r="Q11" s="57">
        <v>6</v>
      </c>
      <c r="R11" s="57">
        <v>7</v>
      </c>
      <c r="S11" s="57">
        <v>8</v>
      </c>
      <c r="T11" s="57">
        <v>9</v>
      </c>
      <c r="U11" s="57">
        <v>10</v>
      </c>
      <c r="V11" s="58">
        <v>11</v>
      </c>
      <c r="W11" s="81"/>
      <c r="X11" s="81"/>
      <c r="Y11" s="80"/>
      <c r="Z11" s="80"/>
      <c r="AA11" s="80"/>
      <c r="AB11" s="80"/>
      <c r="AC11" s="80"/>
      <c r="AD11" s="80"/>
      <c r="AE11" s="80"/>
      <c r="AF11" s="80"/>
      <c r="AG11" s="80"/>
      <c r="AH11" s="80"/>
      <c r="AI11" s="80"/>
      <c r="AJ11" s="80"/>
      <c r="AK11" s="80"/>
      <c r="AL11" s="80"/>
    </row>
    <row r="12" spans="1:50" ht="20.100000000000001" customHeight="1" x14ac:dyDescent="0.2">
      <c r="A12" s="81"/>
      <c r="B12" s="79"/>
      <c r="C12" s="52" t="s">
        <v>75</v>
      </c>
      <c r="D12" s="59">
        <v>11</v>
      </c>
      <c r="E12" s="60">
        <v>12</v>
      </c>
      <c r="F12" s="60">
        <v>13</v>
      </c>
      <c r="G12" s="60">
        <v>14</v>
      </c>
      <c r="H12" s="60">
        <v>15</v>
      </c>
      <c r="I12" s="60">
        <v>16</v>
      </c>
      <c r="J12" s="61">
        <v>17</v>
      </c>
      <c r="K12" s="81"/>
      <c r="L12" s="81"/>
      <c r="M12" s="213" t="s">
        <v>74</v>
      </c>
      <c r="N12" s="214"/>
      <c r="O12" s="52" t="s">
        <v>75</v>
      </c>
      <c r="P12" s="59">
        <v>12</v>
      </c>
      <c r="Q12" s="60">
        <v>13</v>
      </c>
      <c r="R12" s="60">
        <v>14</v>
      </c>
      <c r="S12" s="60">
        <v>15</v>
      </c>
      <c r="T12" s="60">
        <v>16</v>
      </c>
      <c r="U12" s="60">
        <v>17</v>
      </c>
      <c r="V12" s="61">
        <v>18</v>
      </c>
      <c r="W12" s="81"/>
      <c r="X12" s="81"/>
      <c r="Y12" s="80"/>
      <c r="Z12" s="80"/>
      <c r="AA12" s="80"/>
      <c r="AB12" s="80"/>
      <c r="AC12" s="80"/>
      <c r="AD12" s="80"/>
      <c r="AE12" s="80"/>
      <c r="AF12" s="80"/>
      <c r="AG12" s="80"/>
      <c r="AH12" s="80"/>
      <c r="AI12" s="80"/>
      <c r="AJ12" s="80"/>
      <c r="AK12" s="80"/>
      <c r="AL12" s="80"/>
    </row>
    <row r="13" spans="1:50" ht="20.100000000000001" customHeight="1" x14ac:dyDescent="0.2">
      <c r="A13" s="81"/>
      <c r="B13" s="79"/>
      <c r="C13" s="52" t="s">
        <v>75</v>
      </c>
      <c r="D13" s="73">
        <v>18</v>
      </c>
      <c r="E13" s="74">
        <v>19</v>
      </c>
      <c r="F13" s="74">
        <v>20</v>
      </c>
      <c r="G13" s="74">
        <v>21</v>
      </c>
      <c r="H13" s="74">
        <v>22</v>
      </c>
      <c r="I13" s="74">
        <v>23</v>
      </c>
      <c r="J13" s="75">
        <v>24</v>
      </c>
      <c r="K13" s="81"/>
      <c r="L13" s="81"/>
      <c r="M13" s="213" t="s">
        <v>74</v>
      </c>
      <c r="N13" s="214"/>
      <c r="O13" s="52" t="s">
        <v>75</v>
      </c>
      <c r="P13" s="73">
        <v>19</v>
      </c>
      <c r="Q13" s="74">
        <v>20</v>
      </c>
      <c r="R13" s="74">
        <v>21</v>
      </c>
      <c r="S13" s="74">
        <v>22</v>
      </c>
      <c r="T13" s="74">
        <v>23</v>
      </c>
      <c r="U13" s="74">
        <v>24</v>
      </c>
      <c r="V13" s="75">
        <v>25</v>
      </c>
      <c r="W13" s="81"/>
      <c r="X13" s="81"/>
      <c r="Y13" s="80"/>
      <c r="Z13" s="80"/>
      <c r="AA13" s="80"/>
      <c r="AB13" s="80"/>
      <c r="AC13" s="80"/>
      <c r="AD13" s="80"/>
      <c r="AE13" s="80"/>
      <c r="AF13" s="80"/>
      <c r="AG13" s="80"/>
      <c r="AH13" s="80"/>
      <c r="AI13" s="80"/>
      <c r="AJ13" s="80"/>
      <c r="AK13" s="80"/>
      <c r="AL13" s="80"/>
    </row>
    <row r="14" spans="1:50" ht="20.100000000000001" customHeight="1" x14ac:dyDescent="0.2">
      <c r="A14" s="81"/>
      <c r="B14" s="79"/>
      <c r="C14" s="52" t="s">
        <v>75</v>
      </c>
      <c r="D14" s="62">
        <v>25</v>
      </c>
      <c r="E14" s="63">
        <v>26</v>
      </c>
      <c r="F14" s="63">
        <v>27</v>
      </c>
      <c r="G14" s="63">
        <v>28</v>
      </c>
      <c r="H14" s="63">
        <v>29</v>
      </c>
      <c r="I14" s="63">
        <v>30</v>
      </c>
      <c r="J14" s="64">
        <v>31</v>
      </c>
      <c r="K14" s="81"/>
      <c r="L14" s="81"/>
      <c r="M14" s="213" t="s">
        <v>74</v>
      </c>
      <c r="N14" s="214"/>
      <c r="O14" s="52" t="s">
        <v>76</v>
      </c>
      <c r="P14" s="62">
        <v>26</v>
      </c>
      <c r="Q14" s="63">
        <v>27</v>
      </c>
      <c r="R14" s="63">
        <v>28</v>
      </c>
      <c r="S14" s="63">
        <v>29</v>
      </c>
      <c r="T14" s="63">
        <v>30</v>
      </c>
      <c r="U14" s="63">
        <v>31</v>
      </c>
      <c r="V14" s="64">
        <v>1</v>
      </c>
      <c r="W14" s="81"/>
      <c r="X14" s="81"/>
      <c r="Y14" s="80"/>
      <c r="Z14" s="80"/>
      <c r="AA14" s="80"/>
      <c r="AB14" s="80"/>
      <c r="AC14" s="80"/>
      <c r="AD14" s="80"/>
      <c r="AE14" s="80"/>
      <c r="AF14" s="80"/>
      <c r="AG14" s="80"/>
      <c r="AH14" s="80"/>
      <c r="AI14" s="80"/>
      <c r="AJ14" s="80"/>
      <c r="AK14" s="80"/>
      <c r="AL14" s="80"/>
    </row>
    <row r="15" spans="1:50" ht="20.100000000000001" customHeight="1" x14ac:dyDescent="0.2">
      <c r="A15" s="81"/>
      <c r="B15" s="79"/>
      <c r="C15" s="52" t="s">
        <v>77</v>
      </c>
      <c r="D15" s="76">
        <v>1</v>
      </c>
      <c r="E15" s="77">
        <v>2</v>
      </c>
      <c r="F15" s="77">
        <v>3</v>
      </c>
      <c r="G15" s="77">
        <v>4</v>
      </c>
      <c r="H15" s="77">
        <v>5</v>
      </c>
      <c r="I15" s="77">
        <v>6</v>
      </c>
      <c r="J15" s="78">
        <v>7</v>
      </c>
      <c r="K15" s="81"/>
      <c r="L15" s="81"/>
      <c r="M15" s="213" t="s">
        <v>74</v>
      </c>
      <c r="N15" s="214"/>
      <c r="O15" s="52" t="s">
        <v>77</v>
      </c>
      <c r="P15" s="76">
        <v>2</v>
      </c>
      <c r="Q15" s="77">
        <v>3</v>
      </c>
      <c r="R15" s="77">
        <v>4</v>
      </c>
      <c r="S15" s="77">
        <v>5</v>
      </c>
      <c r="T15" s="77">
        <v>6</v>
      </c>
      <c r="U15" s="77">
        <v>7</v>
      </c>
      <c r="V15" s="78">
        <v>8</v>
      </c>
      <c r="W15" s="81"/>
      <c r="X15" s="81"/>
      <c r="Y15" s="80"/>
      <c r="Z15" s="80"/>
      <c r="AA15" s="80"/>
      <c r="AB15" s="80"/>
      <c r="AC15" s="80"/>
      <c r="AD15" s="80"/>
      <c r="AE15" s="80"/>
      <c r="AF15" s="80"/>
      <c r="AG15" s="80"/>
      <c r="AH15" s="80"/>
      <c r="AI15" s="80"/>
      <c r="AJ15" s="80"/>
      <c r="AK15" s="80"/>
      <c r="AL15" s="80"/>
    </row>
    <row r="16" spans="1:50" x14ac:dyDescent="0.2">
      <c r="A16" s="79"/>
      <c r="B16" s="79"/>
      <c r="C16" s="79"/>
      <c r="D16" s="79"/>
      <c r="E16" s="79"/>
      <c r="F16" s="79"/>
      <c r="G16" s="79"/>
      <c r="H16" s="79"/>
      <c r="I16" s="79"/>
      <c r="J16" s="79"/>
      <c r="K16" s="79"/>
      <c r="L16" s="79"/>
      <c r="M16" s="79"/>
      <c r="N16" s="79"/>
      <c r="O16" s="79"/>
      <c r="P16" s="79"/>
      <c r="Q16" s="79"/>
      <c r="R16" s="79"/>
      <c r="S16" s="79"/>
      <c r="T16" s="79"/>
      <c r="U16" s="79"/>
      <c r="V16" s="79"/>
      <c r="W16" s="79"/>
      <c r="X16" s="79"/>
      <c r="Y16" s="80"/>
      <c r="Z16" s="80"/>
      <c r="AA16" s="80"/>
      <c r="AB16" s="80"/>
      <c r="AC16" s="80"/>
      <c r="AD16" s="80"/>
      <c r="AE16" s="80"/>
      <c r="AF16" s="80"/>
      <c r="AG16" s="80"/>
      <c r="AH16" s="80"/>
      <c r="AI16" s="80"/>
      <c r="AJ16" s="80"/>
      <c r="AK16" s="80"/>
      <c r="AL16" s="80"/>
    </row>
    <row r="17" spans="1:50" x14ac:dyDescent="0.2">
      <c r="A17" s="79"/>
      <c r="B17" s="79"/>
      <c r="C17" s="79"/>
      <c r="D17" s="79"/>
      <c r="E17" s="79"/>
      <c r="F17" s="79"/>
      <c r="G17" s="79"/>
      <c r="H17" s="79"/>
      <c r="I17" s="79"/>
      <c r="J17" s="79"/>
      <c r="K17" s="79"/>
      <c r="L17" s="79"/>
      <c r="M17" s="79"/>
      <c r="N17" s="79"/>
      <c r="O17" s="79"/>
      <c r="P17" s="79"/>
      <c r="Q17" s="79"/>
      <c r="R17" s="79"/>
      <c r="S17" s="79"/>
      <c r="T17" s="79"/>
      <c r="U17" s="79"/>
      <c r="V17" s="79"/>
      <c r="W17" s="79"/>
      <c r="X17" s="79"/>
      <c r="Y17" s="80"/>
      <c r="Z17" s="80"/>
      <c r="AA17" s="80"/>
      <c r="AB17" s="80"/>
      <c r="AC17" s="80"/>
      <c r="AD17" s="80"/>
      <c r="AE17" s="80"/>
      <c r="AF17" s="80"/>
      <c r="AG17" s="80"/>
      <c r="AH17" s="80"/>
      <c r="AI17" s="80"/>
      <c r="AJ17" s="80"/>
      <c r="AK17" s="80"/>
      <c r="AL17" s="80"/>
    </row>
    <row r="18" spans="1:50" x14ac:dyDescent="0.2">
      <c r="A18" s="79"/>
      <c r="B18" s="79"/>
      <c r="C18" s="79"/>
      <c r="D18" s="215" t="s">
        <v>78</v>
      </c>
      <c r="E18" s="215"/>
      <c r="F18" s="215"/>
      <c r="G18" s="215"/>
      <c r="H18" s="215"/>
      <c r="I18" s="215"/>
      <c r="J18" s="215"/>
      <c r="K18" s="79"/>
      <c r="L18" s="79"/>
      <c r="M18" s="79"/>
      <c r="N18" s="79"/>
      <c r="O18" s="79"/>
      <c r="P18" s="215" t="s">
        <v>79</v>
      </c>
      <c r="Q18" s="215"/>
      <c r="R18" s="215"/>
      <c r="S18" s="215"/>
      <c r="T18" s="215"/>
      <c r="U18" s="215"/>
      <c r="V18" s="215"/>
      <c r="W18" s="79"/>
      <c r="X18" s="79"/>
      <c r="Y18" s="80"/>
      <c r="Z18" s="80"/>
      <c r="AA18" s="80"/>
      <c r="AB18" s="80"/>
      <c r="AC18" s="80"/>
      <c r="AD18" s="80"/>
      <c r="AE18" s="80"/>
      <c r="AF18" s="80"/>
      <c r="AG18" s="80"/>
      <c r="AH18" s="80"/>
      <c r="AI18" s="80"/>
      <c r="AJ18" s="80"/>
      <c r="AK18" s="80"/>
      <c r="AL18" s="80"/>
    </row>
    <row r="19" spans="1:50" ht="13.15" customHeight="1" x14ac:dyDescent="0.2">
      <c r="A19" s="79"/>
      <c r="B19" s="79"/>
      <c r="C19" s="212" t="s">
        <v>80</v>
      </c>
      <c r="D19" s="212"/>
      <c r="E19" s="212"/>
      <c r="F19" s="212"/>
      <c r="G19" s="79"/>
      <c r="H19" s="79" t="s">
        <v>81</v>
      </c>
      <c r="I19" s="79"/>
      <c r="J19" s="79"/>
      <c r="K19" s="79"/>
      <c r="L19" s="79"/>
      <c r="M19" s="79"/>
      <c r="N19" s="79"/>
      <c r="O19" s="212" t="s">
        <v>82</v>
      </c>
      <c r="P19" s="212"/>
      <c r="Q19" s="212"/>
      <c r="R19" s="212"/>
      <c r="S19" s="79"/>
      <c r="T19" s="79" t="s">
        <v>81</v>
      </c>
      <c r="U19" s="79"/>
      <c r="V19" s="79"/>
      <c r="W19" s="79"/>
      <c r="X19" s="79"/>
      <c r="Y19" s="80"/>
      <c r="Z19" s="80"/>
      <c r="AA19" s="80"/>
      <c r="AB19" s="80"/>
      <c r="AC19" s="80"/>
      <c r="AD19" s="80"/>
      <c r="AE19" s="80"/>
      <c r="AF19" s="80"/>
      <c r="AG19" s="80"/>
      <c r="AH19" s="80"/>
      <c r="AI19" s="80"/>
      <c r="AJ19" s="80"/>
      <c r="AK19" s="80"/>
      <c r="AL19" s="80"/>
    </row>
    <row r="20" spans="1:50" x14ac:dyDescent="0.2">
      <c r="A20" s="65"/>
      <c r="B20" s="65"/>
      <c r="C20" s="212" t="s">
        <v>83</v>
      </c>
      <c r="D20" s="212"/>
      <c r="E20" s="212"/>
      <c r="F20" s="212"/>
      <c r="G20" s="6"/>
      <c r="H20" s="6" t="s">
        <v>84</v>
      </c>
      <c r="I20" s="6"/>
      <c r="J20" s="6"/>
      <c r="K20" s="65"/>
      <c r="L20" s="65"/>
      <c r="M20" s="65"/>
      <c r="N20" s="65"/>
      <c r="O20" s="212" t="s">
        <v>85</v>
      </c>
      <c r="P20" s="212"/>
      <c r="Q20" s="212"/>
      <c r="R20" s="212"/>
      <c r="S20" s="6"/>
      <c r="T20" s="6" t="s">
        <v>84</v>
      </c>
      <c r="U20" s="6"/>
      <c r="V20" s="6"/>
      <c r="W20" s="6"/>
      <c r="X20" s="6"/>
      <c r="Y20" s="66"/>
      <c r="Z20" s="66"/>
      <c r="AA20" s="66"/>
      <c r="AB20" s="66"/>
      <c r="AC20" s="66"/>
      <c r="AD20" s="66"/>
      <c r="AE20" s="66"/>
      <c r="AF20" s="66"/>
      <c r="AG20" s="66"/>
      <c r="AH20" s="66"/>
      <c r="AI20" s="66"/>
      <c r="AJ20" s="66"/>
      <c r="AK20" s="66"/>
      <c r="AL20" s="66"/>
      <c r="AM20" s="1"/>
      <c r="AN20" s="1"/>
      <c r="AO20" s="1"/>
      <c r="AP20" s="1"/>
      <c r="AQ20" s="1"/>
      <c r="AR20" s="1"/>
      <c r="AS20" s="1"/>
      <c r="AT20" s="1"/>
      <c r="AU20" s="1"/>
      <c r="AV20" s="1"/>
      <c r="AW20" s="1"/>
      <c r="AX20" s="1"/>
    </row>
    <row r="21" spans="1:50" x14ac:dyDescent="0.2">
      <c r="A21" s="67"/>
      <c r="B21" s="67"/>
      <c r="C21" s="212"/>
      <c r="D21" s="212"/>
      <c r="E21" s="212"/>
      <c r="F21" s="212"/>
      <c r="G21" s="6"/>
      <c r="H21" s="6"/>
      <c r="I21" s="6"/>
      <c r="J21" s="6"/>
      <c r="K21" s="65"/>
      <c r="L21" s="65"/>
      <c r="M21" s="65"/>
      <c r="N21" s="65"/>
      <c r="O21" s="212"/>
      <c r="P21" s="212"/>
      <c r="Q21" s="212"/>
      <c r="R21" s="212"/>
      <c r="S21" s="68"/>
      <c r="T21" s="68"/>
      <c r="U21" s="68"/>
      <c r="V21" s="68"/>
      <c r="W21" s="68"/>
      <c r="X21" s="68"/>
      <c r="Y21" s="66"/>
      <c r="Z21" s="66"/>
      <c r="AA21" s="66"/>
      <c r="AB21" s="66"/>
      <c r="AC21" s="66"/>
      <c r="AD21" s="66"/>
      <c r="AE21" s="66"/>
      <c r="AF21" s="66"/>
      <c r="AG21" s="66"/>
      <c r="AH21" s="66"/>
      <c r="AI21" s="66"/>
      <c r="AJ21" s="66"/>
      <c r="AK21" s="66"/>
      <c r="AL21" s="66"/>
      <c r="AM21" s="1"/>
      <c r="AN21" s="1"/>
      <c r="AO21" s="1"/>
      <c r="AP21" s="1"/>
      <c r="AQ21" s="1"/>
      <c r="AR21" s="1"/>
      <c r="AS21" s="1"/>
      <c r="AT21" s="1"/>
      <c r="AU21" s="1"/>
      <c r="AV21" s="1"/>
      <c r="AW21" s="1"/>
      <c r="AX21" s="1"/>
    </row>
    <row r="22" spans="1:50" x14ac:dyDescent="0.2">
      <c r="A22" s="65"/>
      <c r="B22" s="65"/>
      <c r="C22" s="212"/>
      <c r="D22" s="212"/>
      <c r="E22" s="212"/>
      <c r="F22" s="212"/>
      <c r="G22" s="6"/>
      <c r="H22" s="6"/>
      <c r="I22" s="6"/>
      <c r="J22" s="6"/>
      <c r="K22" s="65"/>
      <c r="L22" s="65"/>
      <c r="M22" s="65"/>
      <c r="N22" s="65"/>
      <c r="O22" s="212"/>
      <c r="P22" s="212"/>
      <c r="Q22" s="212"/>
      <c r="R22" s="212"/>
      <c r="S22" s="6"/>
      <c r="T22" s="6"/>
      <c r="U22" s="6"/>
      <c r="V22" s="6"/>
      <c r="W22" s="6"/>
      <c r="X22" s="6"/>
      <c r="Y22" s="66"/>
      <c r="Z22" s="66"/>
      <c r="AA22" s="66"/>
      <c r="AB22" s="66"/>
      <c r="AC22" s="66"/>
      <c r="AD22" s="66"/>
      <c r="AE22" s="66"/>
      <c r="AF22" s="66"/>
      <c r="AG22" s="66"/>
      <c r="AH22" s="66"/>
      <c r="AI22" s="66"/>
      <c r="AJ22" s="66"/>
      <c r="AK22" s="66"/>
      <c r="AL22" s="66"/>
      <c r="AM22" s="1"/>
      <c r="AN22" s="1"/>
      <c r="AO22" s="1"/>
      <c r="AP22" s="1"/>
      <c r="AQ22" s="1"/>
      <c r="AR22" s="1"/>
      <c r="AS22" s="1"/>
      <c r="AT22" s="1"/>
      <c r="AU22" s="1"/>
      <c r="AV22" s="1"/>
      <c r="AW22" s="1"/>
      <c r="AX22" s="1"/>
    </row>
    <row r="23" spans="1:50" x14ac:dyDescent="0.2">
      <c r="A23" s="65"/>
      <c r="B23" s="65"/>
      <c r="C23" s="212"/>
      <c r="D23" s="212"/>
      <c r="E23" s="212"/>
      <c r="F23" s="212"/>
      <c r="G23" s="6"/>
      <c r="H23" s="6"/>
      <c r="I23" s="6"/>
      <c r="J23" s="65"/>
      <c r="K23" s="65"/>
      <c r="L23" s="65"/>
      <c r="M23" s="65"/>
      <c r="N23" s="65"/>
      <c r="O23" s="212"/>
      <c r="P23" s="212"/>
      <c r="Q23" s="212"/>
      <c r="R23" s="212"/>
      <c r="S23" s="6"/>
      <c r="T23" s="6"/>
      <c r="U23" s="6"/>
      <c r="V23" s="6"/>
      <c r="W23" s="6"/>
      <c r="X23" s="65"/>
      <c r="Y23" s="66"/>
      <c r="Z23" s="66"/>
      <c r="AA23" s="66"/>
      <c r="AB23" s="66"/>
      <c r="AC23" s="66"/>
      <c r="AD23" s="66"/>
      <c r="AE23" s="66"/>
      <c r="AF23" s="66"/>
      <c r="AG23" s="66"/>
      <c r="AH23" s="66"/>
      <c r="AI23" s="66"/>
      <c r="AJ23" s="66"/>
      <c r="AK23" s="66"/>
      <c r="AL23" s="66"/>
      <c r="AM23" s="1"/>
      <c r="AN23" s="1"/>
      <c r="AO23" s="1"/>
      <c r="AP23" s="1"/>
      <c r="AQ23" s="1"/>
      <c r="AR23" s="1"/>
      <c r="AS23" s="1"/>
      <c r="AT23" s="1"/>
      <c r="AU23" s="1"/>
      <c r="AV23" s="1"/>
      <c r="AW23" s="1"/>
      <c r="AX23" s="1"/>
    </row>
    <row r="24" spans="1:50" x14ac:dyDescent="0.2">
      <c r="A24" s="79"/>
      <c r="B24" s="79"/>
      <c r="C24" s="212"/>
      <c r="D24" s="212"/>
      <c r="E24" s="212"/>
      <c r="F24" s="212"/>
      <c r="G24" s="6"/>
      <c r="H24" s="6"/>
      <c r="I24" s="6"/>
      <c r="J24" s="79"/>
      <c r="K24" s="79"/>
      <c r="L24" s="79"/>
      <c r="M24" s="79"/>
      <c r="N24" s="79"/>
      <c r="O24" s="212"/>
      <c r="P24" s="212"/>
      <c r="Q24" s="212"/>
      <c r="R24" s="212"/>
      <c r="S24" s="6"/>
      <c r="T24" s="6"/>
      <c r="U24" s="6"/>
      <c r="V24" s="6"/>
      <c r="W24" s="6"/>
      <c r="X24" s="79"/>
      <c r="Y24" s="80"/>
      <c r="Z24" s="80"/>
      <c r="AA24" s="80"/>
      <c r="AB24" s="80"/>
      <c r="AC24" s="80"/>
      <c r="AD24" s="80"/>
      <c r="AE24" s="80"/>
      <c r="AF24" s="80"/>
      <c r="AG24" s="80"/>
      <c r="AH24" s="80"/>
      <c r="AI24" s="80"/>
      <c r="AJ24" s="80"/>
      <c r="AK24" s="80"/>
      <c r="AL24" s="80"/>
    </row>
    <row r="25" spans="1:50" ht="12.75" customHeight="1" x14ac:dyDescent="0.2">
      <c r="Y25" s="80"/>
      <c r="Z25" s="80"/>
      <c r="AA25" s="80"/>
      <c r="AB25" s="80"/>
      <c r="AC25" s="80"/>
      <c r="AD25" s="80"/>
      <c r="AE25" s="80"/>
      <c r="AF25" s="80"/>
      <c r="AG25" s="80"/>
      <c r="AH25" s="80"/>
      <c r="AI25" s="80"/>
      <c r="AJ25" s="80"/>
      <c r="AK25" s="80"/>
      <c r="AL25" s="80"/>
    </row>
    <row r="26" spans="1:50" x14ac:dyDescent="0.2">
      <c r="A26" s="79"/>
      <c r="B26" s="79"/>
      <c r="C26" s="212"/>
      <c r="D26" s="212"/>
      <c r="E26" s="212"/>
      <c r="F26" s="212"/>
      <c r="G26" s="6"/>
      <c r="H26" s="6"/>
      <c r="I26" s="6"/>
      <c r="J26" s="79"/>
      <c r="K26" s="79"/>
      <c r="L26" s="79"/>
      <c r="M26" s="79"/>
      <c r="N26" s="79"/>
      <c r="O26" s="212"/>
      <c r="P26" s="212"/>
      <c r="Q26" s="212"/>
      <c r="R26" s="212"/>
      <c r="S26" s="6"/>
      <c r="T26" s="6"/>
      <c r="U26" s="6"/>
      <c r="V26" s="6"/>
      <c r="W26" s="6"/>
      <c r="X26" s="79"/>
      <c r="Y26" s="80"/>
      <c r="Z26" s="80"/>
      <c r="AA26" s="80"/>
      <c r="AB26" s="80"/>
      <c r="AC26" s="80"/>
      <c r="AD26" s="80"/>
      <c r="AE26" s="80"/>
      <c r="AF26" s="80"/>
      <c r="AG26" s="80"/>
      <c r="AH26" s="80"/>
      <c r="AI26" s="80"/>
      <c r="AJ26" s="80"/>
      <c r="AK26" s="80"/>
      <c r="AL26" s="80"/>
    </row>
    <row r="27" spans="1:50" x14ac:dyDescent="0.2">
      <c r="A27" s="79"/>
      <c r="B27" s="79"/>
      <c r="C27" s="212"/>
      <c r="D27" s="216"/>
      <c r="E27" s="216"/>
      <c r="F27" s="6"/>
      <c r="G27" s="6"/>
      <c r="H27" s="6"/>
      <c r="I27" s="6"/>
      <c r="J27" s="79"/>
      <c r="K27" s="79"/>
      <c r="L27" s="79"/>
      <c r="M27" s="79"/>
      <c r="N27" s="79"/>
      <c r="O27" s="212"/>
      <c r="P27" s="216"/>
      <c r="Q27" s="216"/>
      <c r="R27" s="6"/>
      <c r="S27" s="6"/>
      <c r="T27" s="6"/>
      <c r="U27" s="6"/>
      <c r="V27" s="6"/>
      <c r="W27" s="6"/>
      <c r="X27" s="79"/>
      <c r="Y27" s="80"/>
      <c r="Z27" s="80"/>
      <c r="AA27" s="80"/>
      <c r="AB27" s="80"/>
      <c r="AC27" s="80"/>
      <c r="AD27" s="80"/>
      <c r="AE27" s="80"/>
      <c r="AF27" s="80"/>
      <c r="AG27" s="80"/>
      <c r="AH27" s="80"/>
      <c r="AI27" s="80"/>
      <c r="AJ27" s="80"/>
      <c r="AK27" s="80"/>
      <c r="AL27" s="80"/>
    </row>
    <row r="28" spans="1:50" x14ac:dyDescent="0.2">
      <c r="A28" s="79"/>
      <c r="B28" s="79"/>
      <c r="C28" s="212"/>
      <c r="D28" s="216"/>
      <c r="E28" s="216"/>
      <c r="F28" s="79"/>
      <c r="G28" s="79"/>
      <c r="H28" s="79"/>
      <c r="I28" s="79"/>
      <c r="J28" s="79"/>
      <c r="K28" s="79"/>
      <c r="L28" s="79"/>
      <c r="M28" s="79"/>
      <c r="N28" s="79"/>
      <c r="O28" s="212"/>
      <c r="P28" s="216"/>
      <c r="Q28" s="216"/>
      <c r="R28" s="79"/>
      <c r="S28" s="79"/>
      <c r="T28" s="79"/>
      <c r="U28" s="79"/>
      <c r="V28" s="79"/>
      <c r="W28" s="79"/>
      <c r="X28" s="79"/>
      <c r="Y28" s="80"/>
      <c r="Z28" s="80"/>
      <c r="AA28" s="80"/>
      <c r="AB28" s="80"/>
      <c r="AC28" s="80"/>
      <c r="AD28" s="80"/>
      <c r="AE28" s="80"/>
      <c r="AF28" s="80"/>
      <c r="AG28" s="80"/>
      <c r="AH28" s="80"/>
      <c r="AI28" s="80"/>
      <c r="AJ28" s="80"/>
      <c r="AK28" s="80"/>
      <c r="AL28" s="80"/>
    </row>
    <row r="29" spans="1:50" x14ac:dyDescent="0.2">
      <c r="A29" s="79"/>
      <c r="B29" s="79"/>
      <c r="C29" s="212"/>
      <c r="D29" s="216"/>
      <c r="E29" s="216"/>
      <c r="F29" s="79"/>
      <c r="G29" s="79"/>
      <c r="H29" s="79"/>
      <c r="I29" s="79"/>
      <c r="J29" s="79"/>
      <c r="K29" s="79"/>
      <c r="L29" s="79"/>
      <c r="M29" s="79"/>
      <c r="N29" s="79"/>
      <c r="O29" s="212"/>
      <c r="P29" s="216"/>
      <c r="Q29" s="216"/>
      <c r="R29" s="79"/>
      <c r="T29" s="79"/>
      <c r="U29" s="79"/>
      <c r="V29" s="79"/>
      <c r="W29" s="79"/>
      <c r="X29" s="79"/>
      <c r="Y29" s="80"/>
      <c r="Z29" s="80"/>
      <c r="AA29" s="80"/>
      <c r="AB29" s="80"/>
      <c r="AC29" s="80"/>
      <c r="AD29" s="80"/>
      <c r="AE29" s="80"/>
      <c r="AF29" s="80"/>
      <c r="AG29" s="80"/>
      <c r="AH29" s="80"/>
      <c r="AI29" s="80"/>
      <c r="AJ29" s="80"/>
      <c r="AK29" s="80"/>
      <c r="AL29" s="80"/>
    </row>
    <row r="30" spans="1:50" x14ac:dyDescent="0.2">
      <c r="A30" s="79"/>
      <c r="B30" s="79"/>
      <c r="C30" s="82"/>
      <c r="D30" s="79"/>
      <c r="E30" s="79"/>
      <c r="F30" s="79"/>
      <c r="G30" s="69" t="s">
        <v>86</v>
      </c>
      <c r="H30" s="79">
        <v>30</v>
      </c>
      <c r="I30" s="79"/>
      <c r="J30" s="79"/>
      <c r="K30" s="79"/>
      <c r="L30" s="79"/>
      <c r="M30" s="79"/>
      <c r="N30" s="79"/>
      <c r="O30" s="82"/>
      <c r="P30" s="79"/>
      <c r="Q30" s="79"/>
      <c r="R30" s="79"/>
      <c r="S30" s="69" t="s">
        <v>86</v>
      </c>
      <c r="T30" s="79">
        <v>30</v>
      </c>
      <c r="U30" s="79"/>
      <c r="V30" s="79"/>
      <c r="W30" s="79"/>
      <c r="X30" s="79"/>
      <c r="Y30" s="80"/>
      <c r="Z30" s="80"/>
      <c r="AA30" s="80"/>
      <c r="AB30" s="80"/>
      <c r="AC30" s="80"/>
      <c r="AD30" s="80"/>
      <c r="AE30" s="80"/>
      <c r="AF30" s="80"/>
      <c r="AG30" s="80"/>
      <c r="AH30" s="80"/>
      <c r="AI30" s="80"/>
      <c r="AJ30" s="80"/>
      <c r="AK30" s="80"/>
      <c r="AL30" s="80"/>
    </row>
    <row r="31" spans="1:50" x14ac:dyDescent="0.2">
      <c r="A31" s="79"/>
      <c r="B31" s="79"/>
      <c r="C31" s="82"/>
      <c r="D31" s="79"/>
      <c r="E31" s="79"/>
      <c r="F31" s="79"/>
      <c r="G31" s="69" t="s">
        <v>87</v>
      </c>
      <c r="H31" s="79">
        <v>12</v>
      </c>
      <c r="I31" s="79"/>
      <c r="J31" s="79"/>
      <c r="K31" s="79"/>
      <c r="L31" s="79"/>
      <c r="M31" s="79"/>
      <c r="N31" s="79"/>
      <c r="O31" s="82"/>
      <c r="P31" s="79"/>
      <c r="Q31" s="79"/>
      <c r="R31" s="79"/>
      <c r="S31" s="69" t="s">
        <v>87</v>
      </c>
      <c r="T31" s="79">
        <v>12</v>
      </c>
      <c r="U31" s="79"/>
      <c r="V31" s="79"/>
      <c r="W31" s="79"/>
      <c r="X31" s="79"/>
      <c r="Y31" s="80"/>
      <c r="Z31" s="80"/>
      <c r="AA31" s="80"/>
      <c r="AB31" s="80"/>
      <c r="AC31" s="80"/>
      <c r="AD31" s="80"/>
      <c r="AE31" s="80"/>
      <c r="AF31" s="80"/>
      <c r="AG31" s="80"/>
      <c r="AH31" s="80"/>
      <c r="AI31" s="80"/>
      <c r="AJ31" s="80"/>
      <c r="AK31" s="80"/>
      <c r="AL31" s="80"/>
    </row>
    <row r="32" spans="1:50" x14ac:dyDescent="0.2">
      <c r="A32" s="79"/>
      <c r="B32" s="79"/>
      <c r="C32" s="82"/>
      <c r="D32" s="79"/>
      <c r="E32" s="79"/>
      <c r="F32" s="79"/>
      <c r="G32" s="79"/>
      <c r="H32" s="79"/>
      <c r="I32" s="79"/>
      <c r="J32" s="79"/>
      <c r="K32" s="79"/>
      <c r="L32" s="79"/>
      <c r="M32" s="79"/>
      <c r="N32" s="79"/>
      <c r="O32" s="82"/>
      <c r="P32" s="79"/>
      <c r="Q32" s="79"/>
      <c r="R32" s="79"/>
      <c r="S32" s="79"/>
      <c r="T32" s="79"/>
      <c r="U32" s="79"/>
      <c r="V32" s="79"/>
      <c r="W32" s="79"/>
      <c r="X32" s="79"/>
      <c r="Y32" s="80"/>
      <c r="Z32" s="80"/>
      <c r="AA32" s="80"/>
      <c r="AB32" s="80"/>
      <c r="AC32" s="80"/>
      <c r="AD32" s="80"/>
      <c r="AE32" s="80"/>
      <c r="AF32" s="80"/>
      <c r="AG32" s="80"/>
      <c r="AH32" s="80"/>
      <c r="AI32" s="80"/>
      <c r="AJ32" s="80"/>
      <c r="AK32" s="80"/>
      <c r="AL32" s="80"/>
    </row>
    <row r="33" spans="1:38" x14ac:dyDescent="0.2">
      <c r="A33" s="79"/>
      <c r="B33" s="79"/>
      <c r="C33" s="82"/>
      <c r="D33" s="79"/>
      <c r="E33" s="79"/>
      <c r="F33" s="79"/>
      <c r="G33" s="79"/>
      <c r="H33" s="79"/>
      <c r="I33" s="79"/>
      <c r="J33" s="79"/>
      <c r="K33" s="79"/>
      <c r="L33" s="79"/>
      <c r="M33" s="79"/>
      <c r="N33" s="79"/>
      <c r="O33" s="82"/>
      <c r="P33" s="79"/>
      <c r="Q33" s="79"/>
      <c r="R33" s="79"/>
      <c r="S33" s="79"/>
      <c r="T33" s="79"/>
      <c r="U33" s="79"/>
      <c r="V33" s="79"/>
      <c r="W33" s="79"/>
      <c r="X33" s="79"/>
      <c r="Y33" s="80"/>
      <c r="Z33" s="80"/>
      <c r="AA33" s="80"/>
      <c r="AB33" s="80"/>
      <c r="AC33" s="80"/>
      <c r="AD33" s="80"/>
      <c r="AE33" s="80"/>
      <c r="AF33" s="80"/>
      <c r="AG33" s="80"/>
      <c r="AH33" s="80"/>
      <c r="AI33" s="80"/>
      <c r="AJ33" s="80"/>
      <c r="AK33" s="80"/>
      <c r="AL33" s="80"/>
    </row>
    <row r="34" spans="1:38" x14ac:dyDescent="0.2">
      <c r="A34" s="79"/>
      <c r="B34" s="70"/>
      <c r="C34" s="71"/>
      <c r="D34" s="79"/>
      <c r="E34" s="79"/>
      <c r="F34" s="79"/>
      <c r="G34" s="79"/>
      <c r="H34" s="79"/>
      <c r="I34" s="79"/>
      <c r="J34" s="79"/>
      <c r="K34" s="79"/>
      <c r="L34" s="79"/>
      <c r="M34" s="79"/>
      <c r="N34" s="79"/>
      <c r="O34" s="82"/>
      <c r="P34" s="79"/>
      <c r="Q34" s="79"/>
      <c r="R34" s="79"/>
      <c r="S34" s="79"/>
      <c r="T34" s="79"/>
      <c r="U34" s="79"/>
      <c r="V34" s="79"/>
      <c r="W34" s="79"/>
      <c r="X34" s="79"/>
      <c r="Y34" s="80"/>
      <c r="Z34" s="80"/>
      <c r="AA34" s="80"/>
      <c r="AB34" s="80"/>
      <c r="AC34" s="80"/>
      <c r="AD34" s="80"/>
      <c r="AE34" s="80"/>
      <c r="AF34" s="80"/>
      <c r="AG34" s="80"/>
      <c r="AH34" s="80"/>
      <c r="AI34" s="80"/>
      <c r="AJ34" s="80"/>
      <c r="AK34" s="80"/>
      <c r="AL34" s="80"/>
    </row>
    <row r="35" spans="1:38" x14ac:dyDescent="0.2">
      <c r="A35" s="79"/>
      <c r="B35" s="70"/>
      <c r="C35" s="71"/>
      <c r="D35" s="79"/>
      <c r="E35" s="79"/>
      <c r="F35" s="79"/>
      <c r="G35" s="79"/>
      <c r="H35" s="79"/>
      <c r="I35" s="79"/>
      <c r="J35" s="79"/>
      <c r="K35" s="79"/>
      <c r="L35" s="79"/>
      <c r="M35" s="79"/>
      <c r="N35" s="79"/>
      <c r="O35" s="79"/>
      <c r="P35" s="79"/>
      <c r="Q35" s="79"/>
      <c r="R35" s="79"/>
      <c r="S35" s="79"/>
      <c r="T35" s="79"/>
      <c r="U35" s="79"/>
      <c r="V35" s="79"/>
      <c r="W35" s="79"/>
      <c r="X35" s="79"/>
      <c r="Y35" s="80"/>
      <c r="Z35" s="80"/>
      <c r="AA35" s="80"/>
      <c r="AB35" s="80"/>
      <c r="AC35" s="80"/>
      <c r="AD35" s="80"/>
      <c r="AE35" s="80"/>
      <c r="AF35" s="80"/>
      <c r="AG35" s="80"/>
      <c r="AH35" s="80"/>
      <c r="AI35" s="80"/>
      <c r="AJ35" s="80"/>
      <c r="AK35" s="80"/>
      <c r="AL35" s="80"/>
    </row>
    <row r="36" spans="1:38" x14ac:dyDescent="0.2">
      <c r="A36" s="79"/>
      <c r="B36" s="79"/>
      <c r="C36" s="71"/>
      <c r="D36" s="79"/>
      <c r="E36" s="79"/>
      <c r="F36" s="79"/>
      <c r="G36" s="79"/>
      <c r="H36" s="79"/>
      <c r="I36" s="79"/>
      <c r="J36" s="79"/>
      <c r="K36" s="79"/>
      <c r="L36" s="79"/>
      <c r="M36" s="79"/>
      <c r="N36" s="79"/>
      <c r="O36" s="79"/>
      <c r="P36" s="79"/>
      <c r="Q36" s="79"/>
      <c r="R36" s="79"/>
      <c r="S36" s="79"/>
      <c r="T36" s="79"/>
      <c r="U36" s="79"/>
      <c r="V36" s="79"/>
      <c r="W36" s="79"/>
      <c r="X36" s="79"/>
      <c r="Y36" s="80"/>
      <c r="Z36" s="80"/>
      <c r="AA36" s="80"/>
      <c r="AB36" s="80"/>
      <c r="AC36" s="80"/>
      <c r="AD36" s="80"/>
      <c r="AE36" s="80"/>
      <c r="AF36" s="80"/>
      <c r="AG36" s="80"/>
      <c r="AH36" s="80"/>
      <c r="AI36" s="80"/>
      <c r="AJ36" s="80"/>
      <c r="AK36" s="80"/>
      <c r="AL36" s="80"/>
    </row>
    <row r="37" spans="1:38" x14ac:dyDescent="0.2">
      <c r="A37" s="79"/>
      <c r="C37" s="72" t="s">
        <v>88</v>
      </c>
      <c r="D37" s="79"/>
      <c r="E37" s="79"/>
      <c r="F37" s="79"/>
      <c r="G37" s="79"/>
      <c r="H37" s="79"/>
      <c r="I37" s="79"/>
      <c r="J37" s="79"/>
      <c r="K37" s="79"/>
      <c r="L37" s="79"/>
      <c r="M37" s="79"/>
      <c r="N37" s="79"/>
      <c r="O37" s="79"/>
      <c r="P37" s="79"/>
      <c r="Q37" s="79"/>
      <c r="R37" s="79"/>
      <c r="S37" s="79"/>
      <c r="T37" s="79"/>
      <c r="U37" s="79"/>
      <c r="V37" s="79"/>
      <c r="W37" s="79"/>
      <c r="X37" s="79"/>
      <c r="Y37" s="80"/>
      <c r="Z37" s="80"/>
      <c r="AA37" s="80"/>
      <c r="AB37" s="80"/>
      <c r="AC37" s="80"/>
      <c r="AD37" s="80"/>
      <c r="AE37" s="80"/>
      <c r="AF37" s="80"/>
      <c r="AG37" s="80"/>
      <c r="AH37" s="80"/>
      <c r="AI37" s="80"/>
      <c r="AJ37" s="80"/>
      <c r="AK37" s="80"/>
      <c r="AL37" s="80"/>
    </row>
    <row r="38" spans="1:38" x14ac:dyDescent="0.2">
      <c r="A38" s="79"/>
      <c r="B38" s="79"/>
      <c r="C38" s="79"/>
      <c r="D38" s="79"/>
      <c r="E38" s="79"/>
      <c r="F38" s="79"/>
      <c r="G38" s="79"/>
      <c r="H38" s="79"/>
      <c r="I38" s="79"/>
      <c r="J38" s="79"/>
      <c r="K38" s="79"/>
      <c r="L38" s="79"/>
      <c r="M38" s="79"/>
      <c r="N38" s="79"/>
      <c r="O38" s="79"/>
      <c r="P38" s="79"/>
      <c r="Q38" s="79"/>
      <c r="R38" s="79"/>
      <c r="S38" s="79"/>
      <c r="T38" s="79"/>
      <c r="U38" s="79"/>
      <c r="V38" s="79"/>
      <c r="W38" s="79"/>
      <c r="X38" s="79"/>
      <c r="Y38" s="80"/>
      <c r="Z38" s="80"/>
      <c r="AA38" s="80"/>
      <c r="AB38" s="80"/>
      <c r="AC38" s="80"/>
      <c r="AD38" s="80"/>
      <c r="AE38" s="80"/>
      <c r="AF38" s="80"/>
      <c r="AG38" s="80"/>
      <c r="AH38" s="80"/>
      <c r="AI38" s="80"/>
      <c r="AJ38" s="80"/>
      <c r="AK38" s="80"/>
      <c r="AL38" s="80"/>
    </row>
    <row r="39" spans="1:38" x14ac:dyDescent="0.2">
      <c r="A39" s="79"/>
      <c r="B39" s="79"/>
      <c r="C39" s="79"/>
      <c r="D39" s="79"/>
      <c r="E39" s="79"/>
      <c r="F39" s="79"/>
      <c r="G39" s="79"/>
      <c r="H39" s="79"/>
      <c r="I39" s="79"/>
      <c r="J39" s="79"/>
      <c r="K39" s="79"/>
      <c r="L39" s="79"/>
      <c r="M39" s="79"/>
      <c r="N39" s="79"/>
      <c r="O39" s="79"/>
      <c r="P39" s="79"/>
      <c r="Q39" s="79"/>
      <c r="R39" s="79"/>
      <c r="S39" s="79"/>
      <c r="T39" s="79"/>
      <c r="U39" s="79"/>
      <c r="V39" s="79"/>
      <c r="W39" s="79"/>
      <c r="X39" s="79"/>
      <c r="Y39" s="80"/>
      <c r="Z39" s="80"/>
      <c r="AA39" s="80"/>
      <c r="AB39" s="80"/>
      <c r="AC39" s="80"/>
      <c r="AD39" s="80"/>
      <c r="AE39" s="80"/>
      <c r="AF39" s="80"/>
      <c r="AG39" s="80"/>
      <c r="AH39" s="80"/>
      <c r="AI39" s="80"/>
      <c r="AJ39" s="80"/>
      <c r="AK39" s="80"/>
      <c r="AL39" s="80"/>
    </row>
    <row r="40" spans="1:38" x14ac:dyDescent="0.2">
      <c r="A40" s="79"/>
      <c r="B40" s="79"/>
      <c r="C40" s="79"/>
      <c r="D40" s="79"/>
      <c r="E40" s="79"/>
      <c r="F40" s="79"/>
      <c r="G40" s="79"/>
      <c r="H40" s="79"/>
      <c r="I40" s="79"/>
      <c r="J40" s="79"/>
      <c r="K40" s="79"/>
      <c r="L40" s="79"/>
      <c r="M40" s="79"/>
      <c r="N40" s="79"/>
      <c r="O40" s="79"/>
      <c r="P40" s="79"/>
      <c r="Q40" s="79"/>
      <c r="R40" s="79"/>
      <c r="S40" s="79"/>
      <c r="T40" s="79"/>
      <c r="U40" s="79"/>
      <c r="V40" s="79"/>
      <c r="W40" s="79"/>
      <c r="X40" s="79"/>
      <c r="Y40" s="80"/>
      <c r="Z40" s="80"/>
      <c r="AA40" s="80"/>
      <c r="AB40" s="80"/>
      <c r="AC40" s="80"/>
      <c r="AD40" s="80"/>
      <c r="AE40" s="80"/>
      <c r="AF40" s="80"/>
      <c r="AG40" s="80"/>
      <c r="AH40" s="80"/>
      <c r="AI40" s="80"/>
      <c r="AJ40" s="80"/>
      <c r="AK40" s="80"/>
      <c r="AL40" s="80"/>
    </row>
    <row r="41" spans="1:38" x14ac:dyDescent="0.2">
      <c r="A41" s="79"/>
      <c r="B41" s="79"/>
      <c r="C41" s="79"/>
      <c r="D41" s="79"/>
      <c r="E41" s="79"/>
      <c r="F41" s="79"/>
      <c r="G41" s="79"/>
      <c r="H41" s="79"/>
      <c r="I41" s="79"/>
      <c r="J41" s="79"/>
      <c r="K41" s="79"/>
      <c r="L41" s="79"/>
      <c r="M41" s="79"/>
      <c r="N41" s="79"/>
      <c r="O41" s="79"/>
      <c r="P41" s="79"/>
      <c r="Q41" s="79"/>
      <c r="R41" s="79"/>
      <c r="S41" s="79"/>
      <c r="T41" s="79"/>
      <c r="U41" s="79"/>
      <c r="V41" s="79"/>
      <c r="W41" s="79"/>
      <c r="X41" s="79"/>
      <c r="Y41" s="80"/>
      <c r="Z41" s="80"/>
      <c r="AA41" s="80"/>
      <c r="AB41" s="80"/>
      <c r="AC41" s="80"/>
      <c r="AD41" s="80"/>
      <c r="AE41" s="80"/>
      <c r="AF41" s="80"/>
      <c r="AG41" s="80"/>
      <c r="AH41" s="80"/>
      <c r="AI41" s="80"/>
      <c r="AJ41" s="80"/>
      <c r="AK41" s="80"/>
      <c r="AL41" s="80"/>
    </row>
    <row r="42" spans="1:38" x14ac:dyDescent="0.2">
      <c r="A42" s="79"/>
      <c r="B42" s="79"/>
      <c r="C42" s="79"/>
      <c r="D42" s="79"/>
      <c r="E42" s="79"/>
      <c r="F42" s="79"/>
      <c r="G42" s="79"/>
      <c r="H42" s="79"/>
      <c r="I42" s="79"/>
      <c r="J42" s="79"/>
      <c r="K42" s="79"/>
      <c r="L42" s="79"/>
      <c r="M42" s="79"/>
      <c r="N42" s="79"/>
      <c r="O42" s="79"/>
      <c r="P42" s="79"/>
      <c r="Q42" s="79"/>
      <c r="R42" s="79"/>
      <c r="S42" s="79"/>
      <c r="T42" s="79"/>
      <c r="U42" s="79"/>
      <c r="V42" s="79"/>
      <c r="W42" s="79"/>
      <c r="X42" s="79"/>
      <c r="Y42" s="80"/>
      <c r="Z42" s="80"/>
      <c r="AA42" s="80"/>
      <c r="AB42" s="80"/>
      <c r="AC42" s="80"/>
      <c r="AD42" s="80"/>
      <c r="AE42" s="80"/>
      <c r="AF42" s="80"/>
      <c r="AG42" s="80"/>
      <c r="AH42" s="80"/>
      <c r="AI42" s="80"/>
      <c r="AJ42" s="80"/>
      <c r="AK42" s="80"/>
      <c r="AL42" s="80"/>
    </row>
    <row r="43" spans="1:38" ht="12.75" customHeight="1" x14ac:dyDescent="0.2">
      <c r="A43" s="79"/>
      <c r="X43" s="79"/>
      <c r="Y43" s="80"/>
      <c r="Z43" s="80"/>
      <c r="AA43" s="80"/>
      <c r="AB43" s="80"/>
      <c r="AC43" s="80"/>
      <c r="AD43" s="80"/>
      <c r="AE43" s="80"/>
      <c r="AF43" s="80"/>
      <c r="AG43" s="80"/>
      <c r="AH43" s="80"/>
      <c r="AI43" s="80"/>
      <c r="AJ43" s="80"/>
      <c r="AK43" s="80"/>
      <c r="AL43" s="80"/>
    </row>
    <row r="44" spans="1:38" ht="41.25" customHeight="1" x14ac:dyDescent="0.2">
      <c r="A44" s="79"/>
      <c r="B44" s="217" t="s">
        <v>89</v>
      </c>
      <c r="C44" s="217"/>
      <c r="D44" s="217"/>
      <c r="E44" s="217"/>
      <c r="F44" s="217"/>
      <c r="G44" s="217"/>
      <c r="H44" s="217"/>
      <c r="I44" s="217"/>
      <c r="J44" s="217"/>
      <c r="K44" s="217"/>
      <c r="L44" s="217"/>
      <c r="M44" s="217"/>
      <c r="N44" s="217"/>
      <c r="O44" s="217"/>
      <c r="P44" s="217"/>
      <c r="Q44" s="217"/>
      <c r="R44" s="217"/>
      <c r="S44" s="217"/>
      <c r="T44" s="217"/>
      <c r="U44" s="217"/>
      <c r="V44" s="217"/>
      <c r="W44" s="217"/>
      <c r="X44" s="79"/>
      <c r="Y44" s="80"/>
      <c r="Z44" s="80"/>
      <c r="AA44" s="80"/>
      <c r="AB44" s="80"/>
      <c r="AC44" s="80"/>
      <c r="AD44" s="80"/>
      <c r="AE44" s="80"/>
      <c r="AF44" s="80"/>
      <c r="AG44" s="80"/>
      <c r="AH44" s="80"/>
      <c r="AI44" s="80"/>
      <c r="AJ44" s="80"/>
      <c r="AK44" s="80"/>
      <c r="AL44" s="80"/>
    </row>
    <row r="45" spans="1:38" x14ac:dyDescent="0.2">
      <c r="A45" s="79"/>
      <c r="B45" s="79"/>
      <c r="C45" s="79"/>
      <c r="D45" s="79"/>
      <c r="E45" s="79"/>
      <c r="F45" s="79"/>
      <c r="G45" s="79"/>
      <c r="H45" s="79"/>
      <c r="I45" s="79"/>
      <c r="J45" s="79"/>
      <c r="K45" s="79"/>
      <c r="L45" s="79"/>
      <c r="M45" s="79"/>
      <c r="N45" s="79"/>
      <c r="O45" s="79"/>
      <c r="P45" s="79"/>
      <c r="Q45" s="79"/>
      <c r="R45" s="79"/>
      <c r="S45" s="79"/>
      <c r="T45" s="79"/>
      <c r="U45" s="79"/>
      <c r="V45" s="79"/>
      <c r="W45" s="79"/>
      <c r="X45" s="79"/>
      <c r="Y45" s="80"/>
      <c r="Z45" s="80"/>
      <c r="AA45" s="80"/>
      <c r="AB45" s="80"/>
      <c r="AC45" s="80"/>
      <c r="AD45" s="80"/>
      <c r="AE45" s="80"/>
      <c r="AF45" s="80"/>
      <c r="AG45" s="80"/>
      <c r="AH45" s="80"/>
      <c r="AI45" s="80"/>
      <c r="AJ45" s="80"/>
      <c r="AK45" s="80"/>
      <c r="AL45" s="80"/>
    </row>
    <row r="46" spans="1:38" x14ac:dyDescent="0.2">
      <c r="A46" s="80"/>
      <c r="B46" s="80"/>
      <c r="C46" s="80"/>
      <c r="D46" s="80"/>
      <c r="E46" s="80"/>
      <c r="F46" s="80"/>
      <c r="G46" s="80"/>
      <c r="H46" s="80"/>
      <c r="I46" s="80"/>
      <c r="J46" s="80"/>
      <c r="K46" s="80"/>
      <c r="L46" s="80"/>
      <c r="M46" s="80"/>
      <c r="N46" s="80"/>
      <c r="O46" s="80"/>
      <c r="P46" s="80"/>
      <c r="Q46" s="80"/>
      <c r="R46" s="80"/>
      <c r="S46" s="80"/>
      <c r="T46" s="80"/>
      <c r="U46" s="80"/>
      <c r="V46" s="80"/>
      <c r="W46" s="80"/>
      <c r="X46" s="80"/>
      <c r="Y46" s="80"/>
      <c r="Z46" s="80"/>
      <c r="AA46" s="80"/>
      <c r="AB46" s="80"/>
      <c r="AC46" s="80"/>
      <c r="AD46" s="80"/>
      <c r="AE46" s="80"/>
      <c r="AF46" s="80"/>
      <c r="AG46" s="80"/>
      <c r="AH46" s="80"/>
      <c r="AI46" s="80"/>
      <c r="AJ46" s="80"/>
      <c r="AK46" s="80"/>
      <c r="AL46" s="80"/>
    </row>
    <row r="47" spans="1:38" x14ac:dyDescent="0.2">
      <c r="A47" s="80"/>
      <c r="B47" s="80"/>
      <c r="C47" s="80"/>
      <c r="D47" s="80"/>
      <c r="E47" s="80"/>
      <c r="F47" s="80"/>
      <c r="G47" s="80"/>
      <c r="H47" s="80"/>
      <c r="I47" s="80"/>
      <c r="J47" s="80"/>
      <c r="K47" s="80"/>
      <c r="L47" s="80"/>
      <c r="M47" s="80"/>
      <c r="N47" s="80"/>
      <c r="O47" s="80"/>
      <c r="P47" s="80"/>
      <c r="Q47" s="80"/>
      <c r="R47" s="80"/>
      <c r="S47" s="80"/>
      <c r="T47" s="80"/>
      <c r="U47" s="80"/>
      <c r="V47" s="80"/>
      <c r="W47" s="80"/>
      <c r="X47" s="80"/>
      <c r="Y47" s="80"/>
      <c r="Z47" s="80"/>
      <c r="AA47" s="80"/>
      <c r="AB47" s="80"/>
      <c r="AC47" s="80"/>
      <c r="AD47" s="80"/>
      <c r="AE47" s="80"/>
      <c r="AF47" s="80"/>
      <c r="AG47" s="80"/>
      <c r="AH47" s="80"/>
      <c r="AI47" s="80"/>
      <c r="AJ47" s="80"/>
      <c r="AK47" s="80"/>
      <c r="AL47" s="80"/>
    </row>
    <row r="48" spans="1:38" x14ac:dyDescent="0.2">
      <c r="A48" s="80"/>
      <c r="B48" s="80"/>
      <c r="C48" s="80"/>
      <c r="D48" s="80"/>
      <c r="E48" s="80"/>
      <c r="F48" s="80"/>
      <c r="G48" s="80"/>
      <c r="H48" s="80"/>
      <c r="I48" s="80"/>
      <c r="J48" s="80"/>
      <c r="K48" s="80"/>
      <c r="L48" s="80"/>
      <c r="M48" s="80"/>
      <c r="N48" s="80"/>
      <c r="O48" s="80"/>
      <c r="P48" s="80"/>
      <c r="Q48" s="80"/>
      <c r="R48" s="80"/>
      <c r="S48" s="80"/>
      <c r="T48" s="80"/>
      <c r="U48" s="80"/>
      <c r="V48" s="80"/>
      <c r="W48" s="80"/>
      <c r="X48" s="80"/>
      <c r="Y48" s="80"/>
      <c r="Z48" s="80"/>
      <c r="AA48" s="80"/>
      <c r="AB48" s="80"/>
      <c r="AC48" s="80"/>
      <c r="AD48" s="80"/>
      <c r="AE48" s="80"/>
      <c r="AF48" s="80"/>
      <c r="AG48" s="80"/>
      <c r="AH48" s="80"/>
      <c r="AI48" s="80"/>
      <c r="AJ48" s="80"/>
      <c r="AK48" s="80"/>
      <c r="AL48" s="80"/>
    </row>
    <row r="49" spans="1:38" x14ac:dyDescent="0.2">
      <c r="A49" s="80"/>
      <c r="B49" s="80"/>
      <c r="C49" s="80"/>
      <c r="D49" s="80"/>
      <c r="E49" s="80"/>
      <c r="F49" s="80"/>
      <c r="G49" s="80"/>
      <c r="H49" s="80"/>
      <c r="I49" s="80"/>
      <c r="J49" s="80"/>
      <c r="K49" s="80"/>
      <c r="L49" s="80"/>
      <c r="M49" s="80"/>
      <c r="N49" s="80"/>
      <c r="O49" s="80"/>
      <c r="P49" s="80"/>
      <c r="Q49" s="80"/>
      <c r="R49" s="80"/>
      <c r="S49" s="80"/>
      <c r="T49" s="80"/>
      <c r="U49" s="80"/>
      <c r="V49" s="80"/>
      <c r="W49" s="80"/>
      <c r="X49" s="80"/>
      <c r="Y49" s="80"/>
      <c r="Z49" s="80"/>
      <c r="AA49" s="80"/>
      <c r="AB49" s="80"/>
      <c r="AC49" s="80"/>
      <c r="AD49" s="80"/>
      <c r="AE49" s="80"/>
      <c r="AF49" s="80"/>
      <c r="AG49" s="80"/>
      <c r="AH49" s="80"/>
      <c r="AI49" s="80"/>
      <c r="AJ49" s="80"/>
      <c r="AK49" s="80"/>
      <c r="AL49" s="80"/>
    </row>
    <row r="50" spans="1:38" x14ac:dyDescent="0.2">
      <c r="A50" s="80"/>
      <c r="B50" s="80"/>
      <c r="C50" s="80"/>
      <c r="D50" s="80"/>
      <c r="E50" s="80"/>
      <c r="F50" s="80"/>
      <c r="G50" s="80"/>
      <c r="H50" s="80"/>
      <c r="I50" s="80"/>
      <c r="J50" s="80"/>
      <c r="K50" s="80"/>
      <c r="L50" s="80"/>
      <c r="M50" s="80"/>
      <c r="N50" s="80"/>
      <c r="O50" s="80"/>
      <c r="P50" s="80"/>
      <c r="Q50" s="80"/>
      <c r="R50" s="80"/>
      <c r="S50" s="80"/>
      <c r="T50" s="80"/>
      <c r="U50" s="80"/>
      <c r="V50" s="80"/>
      <c r="W50" s="80"/>
      <c r="X50" s="80"/>
      <c r="Y50" s="80"/>
      <c r="Z50" s="80"/>
      <c r="AA50" s="80"/>
      <c r="AB50" s="80"/>
      <c r="AC50" s="80"/>
      <c r="AD50" s="80"/>
      <c r="AE50" s="80"/>
      <c r="AF50" s="80"/>
      <c r="AG50" s="80"/>
      <c r="AH50" s="80"/>
      <c r="AI50" s="80"/>
      <c r="AJ50" s="80"/>
      <c r="AK50" s="80"/>
      <c r="AL50" s="80"/>
    </row>
    <row r="51" spans="1:38" x14ac:dyDescent="0.2">
      <c r="A51" s="80"/>
      <c r="B51" s="80"/>
      <c r="C51" s="80"/>
      <c r="D51" s="80"/>
      <c r="E51" s="80"/>
      <c r="F51" s="80"/>
      <c r="G51" s="80"/>
      <c r="H51" s="80"/>
      <c r="I51" s="80"/>
      <c r="J51" s="80"/>
      <c r="K51" s="80"/>
      <c r="L51" s="80"/>
      <c r="M51" s="80"/>
      <c r="N51" s="80"/>
      <c r="O51" s="80"/>
      <c r="P51" s="80"/>
      <c r="Q51" s="80"/>
      <c r="R51" s="80"/>
      <c r="S51" s="80"/>
      <c r="T51" s="80"/>
      <c r="U51" s="80"/>
      <c r="V51" s="80"/>
      <c r="W51" s="80"/>
      <c r="X51" s="80"/>
      <c r="Y51" s="80"/>
      <c r="Z51" s="80"/>
      <c r="AA51" s="80"/>
      <c r="AB51" s="80"/>
      <c r="AC51" s="80"/>
      <c r="AD51" s="80"/>
      <c r="AE51" s="80"/>
      <c r="AF51" s="80"/>
      <c r="AG51" s="80"/>
      <c r="AH51" s="80"/>
      <c r="AI51" s="80"/>
      <c r="AJ51" s="80"/>
      <c r="AK51" s="80"/>
      <c r="AL51" s="80"/>
    </row>
    <row r="52" spans="1:38" x14ac:dyDescent="0.2">
      <c r="A52" s="80"/>
      <c r="B52" s="80"/>
      <c r="C52" s="80"/>
      <c r="D52" s="80"/>
      <c r="E52" s="80"/>
      <c r="F52" s="80"/>
      <c r="G52" s="80"/>
      <c r="H52" s="80"/>
      <c r="I52" s="80"/>
      <c r="J52" s="80"/>
      <c r="K52" s="80"/>
      <c r="L52" s="80"/>
      <c r="M52" s="80"/>
      <c r="N52" s="80"/>
      <c r="O52" s="80"/>
      <c r="P52" s="80"/>
      <c r="Q52" s="80"/>
      <c r="R52" s="80"/>
      <c r="S52" s="80"/>
      <c r="T52" s="80"/>
      <c r="U52" s="80"/>
      <c r="V52" s="80"/>
      <c r="W52" s="80"/>
      <c r="X52" s="80"/>
      <c r="Y52" s="80"/>
      <c r="Z52" s="80"/>
      <c r="AA52" s="80"/>
      <c r="AB52" s="80"/>
      <c r="AC52" s="80"/>
      <c r="AD52" s="80"/>
      <c r="AE52" s="80"/>
      <c r="AF52" s="80"/>
      <c r="AG52" s="80"/>
      <c r="AH52" s="80"/>
      <c r="AI52" s="80"/>
      <c r="AJ52" s="80"/>
      <c r="AK52" s="80"/>
      <c r="AL52" s="80"/>
    </row>
    <row r="53" spans="1:38" x14ac:dyDescent="0.2">
      <c r="A53" s="80"/>
      <c r="B53" s="80"/>
      <c r="C53" s="80"/>
      <c r="D53" s="80"/>
      <c r="E53" s="80"/>
      <c r="F53" s="80"/>
      <c r="G53" s="80"/>
      <c r="H53" s="80"/>
      <c r="I53" s="80"/>
      <c r="J53" s="80"/>
      <c r="K53" s="80"/>
      <c r="L53" s="80"/>
      <c r="M53" s="80"/>
      <c r="N53" s="80"/>
      <c r="O53" s="80"/>
      <c r="P53" s="80"/>
      <c r="Q53" s="80"/>
      <c r="R53" s="80"/>
      <c r="S53" s="80"/>
      <c r="T53" s="80"/>
      <c r="U53" s="80"/>
      <c r="V53" s="80"/>
      <c r="W53" s="80"/>
      <c r="X53" s="80"/>
      <c r="Y53" s="80"/>
      <c r="Z53" s="80"/>
      <c r="AA53" s="80"/>
      <c r="AB53" s="80"/>
      <c r="AC53" s="80"/>
      <c r="AD53" s="80"/>
      <c r="AE53" s="80"/>
      <c r="AF53" s="80"/>
      <c r="AG53" s="80"/>
      <c r="AH53" s="80"/>
      <c r="AI53" s="80"/>
      <c r="AJ53" s="80"/>
      <c r="AK53" s="80"/>
      <c r="AL53" s="80"/>
    </row>
    <row r="54" spans="1:38" x14ac:dyDescent="0.2">
      <c r="A54" s="80"/>
      <c r="B54" s="80"/>
      <c r="C54" s="80"/>
      <c r="D54" s="80"/>
      <c r="E54" s="80"/>
      <c r="F54" s="80"/>
      <c r="G54" s="80"/>
      <c r="H54" s="80"/>
      <c r="I54" s="80"/>
      <c r="J54" s="80"/>
      <c r="K54" s="80"/>
      <c r="L54" s="80"/>
      <c r="M54" s="80"/>
      <c r="N54" s="80"/>
      <c r="O54" s="80"/>
      <c r="P54" s="80"/>
      <c r="Q54" s="80"/>
      <c r="R54" s="80"/>
      <c r="S54" s="80"/>
      <c r="T54" s="80"/>
      <c r="U54" s="80"/>
      <c r="V54" s="80"/>
      <c r="W54" s="80"/>
      <c r="X54" s="80"/>
      <c r="Y54" s="80"/>
      <c r="Z54" s="80"/>
      <c r="AA54" s="80"/>
      <c r="AB54" s="80"/>
      <c r="AC54" s="80"/>
      <c r="AD54" s="80"/>
      <c r="AE54" s="80"/>
      <c r="AF54" s="80"/>
      <c r="AG54" s="80"/>
      <c r="AH54" s="80"/>
      <c r="AI54" s="80"/>
      <c r="AJ54" s="80"/>
      <c r="AK54" s="80"/>
      <c r="AL54" s="80"/>
    </row>
    <row r="55" spans="1:38" x14ac:dyDescent="0.2">
      <c r="A55" s="80"/>
      <c r="B55" s="80"/>
      <c r="C55" s="80"/>
      <c r="D55" s="80"/>
      <c r="E55" s="80"/>
      <c r="F55" s="80"/>
      <c r="G55" s="80"/>
      <c r="H55" s="80"/>
      <c r="I55" s="80"/>
      <c r="J55" s="80"/>
      <c r="K55" s="80"/>
      <c r="L55" s="80"/>
      <c r="M55" s="80"/>
      <c r="N55" s="80"/>
      <c r="O55" s="80"/>
      <c r="P55" s="80"/>
      <c r="Q55" s="80"/>
      <c r="R55" s="80"/>
      <c r="S55" s="80"/>
      <c r="T55" s="80"/>
      <c r="U55" s="80"/>
      <c r="V55" s="80"/>
      <c r="W55" s="80"/>
      <c r="X55" s="80"/>
      <c r="Y55" s="80"/>
      <c r="Z55" s="80"/>
      <c r="AA55" s="80"/>
      <c r="AB55" s="80"/>
      <c r="AC55" s="80"/>
      <c r="AD55" s="80"/>
      <c r="AE55" s="80"/>
      <c r="AF55" s="80"/>
      <c r="AG55" s="80"/>
      <c r="AH55" s="80"/>
      <c r="AI55" s="80"/>
      <c r="AJ55" s="80"/>
      <c r="AK55" s="80"/>
      <c r="AL55" s="80"/>
    </row>
    <row r="56" spans="1:38" x14ac:dyDescent="0.2">
      <c r="A56" s="80"/>
      <c r="B56" s="80"/>
      <c r="C56" s="80"/>
      <c r="D56" s="80"/>
      <c r="E56" s="80"/>
      <c r="F56" s="80"/>
      <c r="G56" s="80"/>
      <c r="H56" s="80"/>
      <c r="I56" s="80"/>
      <c r="J56" s="80"/>
      <c r="K56" s="80"/>
      <c r="L56" s="80"/>
      <c r="M56" s="80"/>
      <c r="N56" s="80"/>
      <c r="O56" s="80"/>
      <c r="P56" s="80"/>
      <c r="Q56" s="80"/>
      <c r="R56" s="80"/>
      <c r="S56" s="80"/>
      <c r="T56" s="80"/>
      <c r="U56" s="80"/>
      <c r="V56" s="80"/>
      <c r="W56" s="80"/>
      <c r="X56" s="80"/>
      <c r="Y56" s="80"/>
      <c r="Z56" s="80"/>
      <c r="AA56" s="80"/>
      <c r="AB56" s="80"/>
      <c r="AC56" s="80"/>
      <c r="AD56" s="80"/>
      <c r="AE56" s="80"/>
      <c r="AF56" s="80"/>
      <c r="AG56" s="80"/>
      <c r="AH56" s="80"/>
      <c r="AI56" s="80"/>
      <c r="AJ56" s="80"/>
      <c r="AK56" s="80"/>
      <c r="AL56" s="80"/>
    </row>
    <row r="57" spans="1:38" x14ac:dyDescent="0.2">
      <c r="A57" s="80"/>
      <c r="B57" s="80"/>
      <c r="C57" s="80"/>
      <c r="D57" s="80"/>
      <c r="E57" s="80"/>
      <c r="F57" s="80"/>
      <c r="G57" s="80"/>
      <c r="H57" s="80"/>
      <c r="I57" s="80"/>
      <c r="J57" s="80"/>
      <c r="K57" s="80"/>
      <c r="L57" s="80"/>
      <c r="M57" s="80"/>
      <c r="N57" s="80"/>
      <c r="O57" s="80"/>
      <c r="P57" s="80"/>
      <c r="Q57" s="80"/>
      <c r="R57" s="80"/>
      <c r="S57" s="80"/>
      <c r="T57" s="80"/>
      <c r="U57" s="80"/>
      <c r="V57" s="80"/>
      <c r="W57" s="80"/>
      <c r="X57" s="80"/>
      <c r="Y57" s="80"/>
      <c r="Z57" s="80"/>
      <c r="AA57" s="80"/>
      <c r="AB57" s="80"/>
      <c r="AC57" s="80"/>
      <c r="AD57" s="80"/>
      <c r="AE57" s="80"/>
      <c r="AF57" s="80"/>
      <c r="AG57" s="80"/>
      <c r="AH57" s="80"/>
      <c r="AI57" s="80"/>
      <c r="AJ57" s="80"/>
      <c r="AK57" s="80"/>
      <c r="AL57" s="80"/>
    </row>
    <row r="58" spans="1:38" x14ac:dyDescent="0.2">
      <c r="A58" s="80"/>
      <c r="B58" s="80"/>
      <c r="C58" s="80"/>
      <c r="D58" s="80"/>
      <c r="E58" s="80"/>
      <c r="F58" s="80"/>
      <c r="G58" s="80"/>
      <c r="H58" s="80"/>
      <c r="I58" s="80"/>
      <c r="J58" s="80"/>
      <c r="K58" s="80"/>
      <c r="L58" s="80"/>
      <c r="M58" s="80"/>
      <c r="N58" s="80"/>
      <c r="O58" s="80"/>
      <c r="P58" s="80"/>
      <c r="Q58" s="80"/>
      <c r="R58" s="80"/>
      <c r="S58" s="80"/>
      <c r="T58" s="80"/>
      <c r="U58" s="80"/>
      <c r="V58" s="80"/>
      <c r="W58" s="80"/>
      <c r="X58" s="80"/>
      <c r="Y58" s="80"/>
      <c r="Z58" s="80"/>
      <c r="AA58" s="80"/>
      <c r="AB58" s="80"/>
      <c r="AC58" s="80"/>
      <c r="AD58" s="80"/>
      <c r="AE58" s="80"/>
      <c r="AF58" s="80"/>
      <c r="AG58" s="80"/>
      <c r="AH58" s="80"/>
      <c r="AI58" s="80"/>
      <c r="AJ58" s="80"/>
      <c r="AK58" s="80"/>
      <c r="AL58" s="80"/>
    </row>
  </sheetData>
  <mergeCells count="31">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s>
  <phoneticPr fontId="0" type="noConversion"/>
  <printOptions gridLinesSet="0"/>
  <pageMargins left="0" right="0" top="0" bottom="0"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4"/>
  <sheetViews>
    <sheetView topLeftCell="A16" zoomScale="80" zoomScaleNormal="80" workbookViewId="0">
      <selection activeCell="J55" sqref="J55"/>
    </sheetView>
  </sheetViews>
  <sheetFormatPr defaultRowHeight="12.75" x14ac:dyDescent="0.2"/>
  <cols>
    <col min="1" max="1" width="28" customWidth="1"/>
    <col min="2" max="2" width="19.5703125" customWidth="1"/>
    <col min="3" max="3" width="2.85546875" customWidth="1"/>
    <col min="4" max="5" width="5.42578125" customWidth="1"/>
    <col min="6" max="6" width="4.42578125" customWidth="1"/>
  </cols>
  <sheetData>
    <row r="1" spans="1:57" ht="18" x14ac:dyDescent="0.25">
      <c r="A1" s="40" t="s">
        <v>90</v>
      </c>
      <c r="B1" s="40" t="s">
        <v>91</v>
      </c>
    </row>
    <row r="2" spans="1:57" ht="72" x14ac:dyDescent="0.25">
      <c r="A2" s="41" t="s">
        <v>92</v>
      </c>
      <c r="B2" s="83" t="s">
        <v>93</v>
      </c>
    </row>
    <row r="3" spans="1:57" x14ac:dyDescent="0.2">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5" x14ac:dyDescent="0.25">
      <c r="C4" s="2"/>
      <c r="D4" s="230" t="s">
        <v>94</v>
      </c>
      <c r="E4" s="231"/>
      <c r="G4" s="224" t="s">
        <v>95</v>
      </c>
      <c r="H4" s="225"/>
      <c r="I4" s="225"/>
      <c r="J4" s="225"/>
      <c r="K4" s="225"/>
      <c r="L4" s="225"/>
      <c r="M4" s="225"/>
      <c r="N4" s="225"/>
      <c r="O4" s="225"/>
      <c r="P4" s="225"/>
      <c r="Q4" s="225"/>
      <c r="R4" s="225"/>
      <c r="T4" s="224" t="s">
        <v>96</v>
      </c>
      <c r="U4" s="225"/>
      <c r="V4" s="225"/>
      <c r="W4" s="225"/>
      <c r="X4" s="225"/>
      <c r="Y4" s="225"/>
      <c r="Z4" s="225"/>
      <c r="AA4" s="225"/>
      <c r="AB4" s="225"/>
      <c r="AC4" s="225"/>
      <c r="AD4" s="225"/>
      <c r="AE4" s="225"/>
      <c r="AF4" s="3"/>
      <c r="AG4" s="224" t="s">
        <v>97</v>
      </c>
      <c r="AH4" s="225"/>
      <c r="AI4" s="225"/>
      <c r="AJ4" s="225"/>
      <c r="AK4" s="225"/>
      <c r="AL4" s="225"/>
      <c r="AM4" s="225"/>
      <c r="AN4" s="225"/>
      <c r="AO4" s="225"/>
      <c r="AP4" s="225"/>
      <c r="AQ4" s="225"/>
      <c r="AR4" s="225"/>
      <c r="AT4" s="224" t="s">
        <v>98</v>
      </c>
      <c r="AU4" s="225"/>
      <c r="AV4" s="225"/>
      <c r="AW4" s="225"/>
      <c r="AX4" s="225"/>
      <c r="AY4" s="225"/>
      <c r="AZ4" s="225"/>
      <c r="BA4" s="225"/>
      <c r="BB4" s="225"/>
      <c r="BC4" s="225"/>
      <c r="BD4" s="225"/>
      <c r="BE4" s="225"/>
    </row>
    <row r="5" spans="1:57" x14ac:dyDescent="0.2">
      <c r="A5" s="31"/>
      <c r="B5" s="31"/>
      <c r="C5" s="2"/>
      <c r="D5" s="232" t="s">
        <v>99</v>
      </c>
      <c r="E5" s="234" t="s">
        <v>100</v>
      </c>
      <c r="F5" s="4"/>
      <c r="G5" s="222" t="s">
        <v>66</v>
      </c>
      <c r="H5" s="218" t="s">
        <v>67</v>
      </c>
      <c r="I5" s="218" t="s">
        <v>101</v>
      </c>
      <c r="J5" s="218" t="s">
        <v>69</v>
      </c>
      <c r="K5" s="218" t="s">
        <v>102</v>
      </c>
      <c r="L5" s="220" t="s">
        <v>103</v>
      </c>
      <c r="M5" s="4"/>
      <c r="N5" s="222" t="s">
        <v>71</v>
      </c>
      <c r="O5" s="218" t="s">
        <v>72</v>
      </c>
      <c r="P5" s="220" t="s">
        <v>104</v>
      </c>
      <c r="Q5" s="2"/>
      <c r="R5" s="226" t="s">
        <v>105</v>
      </c>
      <c r="S5" s="2"/>
      <c r="T5" s="222" t="s">
        <v>66</v>
      </c>
      <c r="U5" s="218" t="s">
        <v>67</v>
      </c>
      <c r="V5" s="218" t="s">
        <v>101</v>
      </c>
      <c r="W5" s="218" t="s">
        <v>69</v>
      </c>
      <c r="X5" s="218" t="s">
        <v>102</v>
      </c>
      <c r="Y5" s="220" t="s">
        <v>103</v>
      </c>
      <c r="Z5" s="2"/>
      <c r="AA5" s="222" t="s">
        <v>71</v>
      </c>
      <c r="AB5" s="218" t="s">
        <v>72</v>
      </c>
      <c r="AC5" s="220" t="s">
        <v>104</v>
      </c>
      <c r="AD5" s="1"/>
      <c r="AE5" s="228" t="s">
        <v>105</v>
      </c>
      <c r="AF5" s="36"/>
      <c r="AG5" s="222" t="s">
        <v>66</v>
      </c>
      <c r="AH5" s="218" t="s">
        <v>67</v>
      </c>
      <c r="AI5" s="218" t="s">
        <v>101</v>
      </c>
      <c r="AJ5" s="218" t="s">
        <v>69</v>
      </c>
      <c r="AK5" s="218" t="s">
        <v>102</v>
      </c>
      <c r="AL5" s="220" t="s">
        <v>103</v>
      </c>
      <c r="AM5" s="4"/>
      <c r="AN5" s="222" t="s">
        <v>71</v>
      </c>
      <c r="AO5" s="218" t="s">
        <v>72</v>
      </c>
      <c r="AP5" s="220" t="s">
        <v>104</v>
      </c>
      <c r="AQ5" s="2"/>
      <c r="AR5" s="226" t="s">
        <v>105</v>
      </c>
      <c r="AS5" s="2"/>
      <c r="AT5" s="222" t="s">
        <v>66</v>
      </c>
      <c r="AU5" s="218" t="s">
        <v>67</v>
      </c>
      <c r="AV5" s="218" t="s">
        <v>101</v>
      </c>
      <c r="AW5" s="218" t="s">
        <v>69</v>
      </c>
      <c r="AX5" s="218" t="s">
        <v>102</v>
      </c>
      <c r="AY5" s="220" t="s">
        <v>103</v>
      </c>
      <c r="AZ5" s="2"/>
      <c r="BA5" s="222" t="s">
        <v>71</v>
      </c>
      <c r="BB5" s="218" t="s">
        <v>72</v>
      </c>
      <c r="BC5" s="220" t="s">
        <v>104</v>
      </c>
      <c r="BD5" s="1"/>
      <c r="BE5" s="228" t="s">
        <v>105</v>
      </c>
    </row>
    <row r="6" spans="1:57" x14ac:dyDescent="0.2">
      <c r="A6" s="31"/>
      <c r="B6" s="31"/>
      <c r="C6" s="2"/>
      <c r="D6" s="233"/>
      <c r="E6" s="235"/>
      <c r="F6" s="4"/>
      <c r="G6" s="223"/>
      <c r="H6" s="219"/>
      <c r="I6" s="219"/>
      <c r="J6" s="219"/>
      <c r="K6" s="219"/>
      <c r="L6" s="221"/>
      <c r="M6" s="4"/>
      <c r="N6" s="223"/>
      <c r="O6" s="219"/>
      <c r="P6" s="221"/>
      <c r="Q6" s="2"/>
      <c r="R6" s="227"/>
      <c r="S6" s="2"/>
      <c r="T6" s="223"/>
      <c r="U6" s="219"/>
      <c r="V6" s="219"/>
      <c r="W6" s="219"/>
      <c r="X6" s="219"/>
      <c r="Y6" s="221"/>
      <c r="Z6" s="2"/>
      <c r="AA6" s="223"/>
      <c r="AB6" s="219"/>
      <c r="AC6" s="221"/>
      <c r="AD6" s="1"/>
      <c r="AE6" s="229"/>
      <c r="AF6" s="37"/>
      <c r="AG6" s="223"/>
      <c r="AH6" s="219"/>
      <c r="AI6" s="219"/>
      <c r="AJ6" s="219"/>
      <c r="AK6" s="219"/>
      <c r="AL6" s="221"/>
      <c r="AM6" s="4"/>
      <c r="AN6" s="223"/>
      <c r="AO6" s="219"/>
      <c r="AP6" s="221"/>
      <c r="AQ6" s="2"/>
      <c r="AR6" s="227"/>
      <c r="AS6" s="2"/>
      <c r="AT6" s="223"/>
      <c r="AU6" s="219"/>
      <c r="AV6" s="219"/>
      <c r="AW6" s="219"/>
      <c r="AX6" s="219"/>
      <c r="AY6" s="221"/>
      <c r="AZ6" s="2"/>
      <c r="BA6" s="223"/>
      <c r="BB6" s="219"/>
      <c r="BC6" s="221"/>
      <c r="BD6" s="1"/>
      <c r="BE6" s="229"/>
    </row>
    <row r="7" spans="1:57" ht="14.25" x14ac:dyDescent="0.2">
      <c r="A7" s="32"/>
      <c r="B7" s="32"/>
      <c r="C7" s="2"/>
      <c r="D7" s="2"/>
      <c r="E7" s="5"/>
      <c r="F7" s="6"/>
      <c r="G7" s="7"/>
      <c r="H7" s="7"/>
      <c r="I7" s="7"/>
      <c r="J7" s="7"/>
      <c r="K7" s="7"/>
      <c r="L7" s="7"/>
      <c r="M7" s="6"/>
      <c r="N7" s="7"/>
      <c r="O7" s="7"/>
      <c r="P7" s="7"/>
      <c r="Q7" s="6"/>
      <c r="R7" s="7"/>
      <c r="S7" s="6"/>
      <c r="T7" s="7"/>
      <c r="U7" s="7"/>
      <c r="V7" s="7"/>
      <c r="W7" s="7"/>
      <c r="X7" s="7"/>
      <c r="Y7" s="7"/>
      <c r="Z7" s="6"/>
      <c r="AA7" s="7"/>
      <c r="AB7" s="7"/>
      <c r="AC7" s="7"/>
      <c r="AD7" s="6"/>
      <c r="AE7" s="7"/>
      <c r="AF7" s="7"/>
      <c r="AG7" s="7"/>
      <c r="AH7" s="7"/>
      <c r="AI7" s="7"/>
      <c r="AJ7" s="7"/>
      <c r="AK7" s="7"/>
      <c r="AL7" s="7"/>
      <c r="AM7" s="6"/>
      <c r="AN7" s="7"/>
      <c r="AO7" s="7"/>
      <c r="AP7" s="7"/>
      <c r="AQ7" s="6"/>
      <c r="AR7" s="7"/>
      <c r="AS7" s="6"/>
      <c r="AT7" s="7"/>
      <c r="AU7" s="7"/>
      <c r="AV7" s="7"/>
      <c r="AW7" s="7"/>
      <c r="AX7" s="7"/>
      <c r="AY7" s="7"/>
      <c r="AZ7" s="6"/>
      <c r="BA7" s="7"/>
      <c r="BB7" s="7"/>
      <c r="BC7" s="7"/>
      <c r="BD7" s="6"/>
      <c r="BE7" s="7"/>
    </row>
    <row r="8" spans="1:57" x14ac:dyDescent="0.2">
      <c r="A8" s="18" t="s">
        <v>13</v>
      </c>
      <c r="B8" s="2" t="str">
        <f>TRIM(A8)</f>
        <v>United States</v>
      </c>
      <c r="C8" s="8"/>
      <c r="D8" s="22" t="s">
        <v>106</v>
      </c>
      <c r="E8" s="25" t="s">
        <v>107</v>
      </c>
      <c r="F8" s="2"/>
      <c r="G8" s="84">
        <v>56.368296519576198</v>
      </c>
      <c r="H8" s="85">
        <v>65.822811944386402</v>
      </c>
      <c r="I8" s="85">
        <v>68.867198865417194</v>
      </c>
      <c r="J8" s="85">
        <v>66.330810443841798</v>
      </c>
      <c r="K8" s="85">
        <v>62.012999675008103</v>
      </c>
      <c r="L8" s="86">
        <v>63.880359539822699</v>
      </c>
      <c r="M8" s="87"/>
      <c r="N8" s="88">
        <v>72.0265983367958</v>
      </c>
      <c r="O8" s="89">
        <v>80.815669740887103</v>
      </c>
      <c r="P8" s="90">
        <v>76.421178042538102</v>
      </c>
      <c r="Q8" s="87"/>
      <c r="R8" s="91">
        <v>67.463775634491398</v>
      </c>
      <c r="S8" s="92"/>
      <c r="T8" s="84">
        <v>0.391196153189521</v>
      </c>
      <c r="U8" s="85">
        <v>2.4735711840804401E-3</v>
      </c>
      <c r="V8" s="85">
        <v>-0.48860494450256697</v>
      </c>
      <c r="W8" s="85">
        <v>-0.92984629890221204</v>
      </c>
      <c r="X8" s="85">
        <v>-0.39393806044107899</v>
      </c>
      <c r="Y8" s="86">
        <v>-0.30740186870602199</v>
      </c>
      <c r="Z8" s="87"/>
      <c r="AA8" s="88">
        <v>-0.52399732286976897</v>
      </c>
      <c r="AB8" s="89">
        <v>-0.54443463466682995</v>
      </c>
      <c r="AC8" s="90">
        <v>-0.53474736808727696</v>
      </c>
      <c r="AD8" s="87"/>
      <c r="AE8" s="91">
        <v>-0.38130750337255598</v>
      </c>
      <c r="AF8" s="28"/>
      <c r="AG8" s="84">
        <v>52.090050563251602</v>
      </c>
      <c r="AH8" s="85">
        <v>63.151177597628703</v>
      </c>
      <c r="AI8" s="85">
        <v>67.808997671309697</v>
      </c>
      <c r="AJ8" s="85">
        <v>67.592565374433207</v>
      </c>
      <c r="AK8" s="85">
        <v>65.121694454818297</v>
      </c>
      <c r="AL8" s="86">
        <v>63.153645850218901</v>
      </c>
      <c r="AM8" s="87"/>
      <c r="AN8" s="88">
        <v>72.476831814616204</v>
      </c>
      <c r="AO8" s="89">
        <v>75.502111707432107</v>
      </c>
      <c r="AP8" s="90">
        <v>73.989478903767605</v>
      </c>
      <c r="AQ8" s="87"/>
      <c r="AR8" s="91">
        <v>66.252802234249401</v>
      </c>
      <c r="AS8" s="92"/>
      <c r="AT8" s="84">
        <v>0.31196138993457201</v>
      </c>
      <c r="AU8" s="85">
        <v>4.2221540955469199E-2</v>
      </c>
      <c r="AV8" s="85">
        <v>-0.32863415284588898</v>
      </c>
      <c r="AW8" s="85">
        <v>-0.71598051746802605</v>
      </c>
      <c r="AX8" s="85">
        <v>-0.45352347211307897</v>
      </c>
      <c r="AY8" s="86">
        <v>-0.26114467134901698</v>
      </c>
      <c r="AZ8" s="87"/>
      <c r="BA8" s="88">
        <v>-0.26200082384809398</v>
      </c>
      <c r="BB8" s="89">
        <v>-0.80760076079458398</v>
      </c>
      <c r="BC8" s="90">
        <v>-0.54111870697251196</v>
      </c>
      <c r="BD8" s="87"/>
      <c r="BE8" s="91">
        <v>-0.34937872238414303</v>
      </c>
    </row>
    <row r="9" spans="1:57" x14ac:dyDescent="0.2">
      <c r="A9" s="19" t="s">
        <v>108</v>
      </c>
      <c r="B9" s="2" t="str">
        <f>TRIM(A9)</f>
        <v>Virginia</v>
      </c>
      <c r="C9" s="9"/>
      <c r="D9" s="23" t="s">
        <v>106</v>
      </c>
      <c r="E9" s="26" t="s">
        <v>107</v>
      </c>
      <c r="F9" s="2"/>
      <c r="G9" s="93">
        <v>56.087974371611601</v>
      </c>
      <c r="H9" s="87">
        <v>68.646500739280398</v>
      </c>
      <c r="I9" s="87">
        <v>72.406357811729904</v>
      </c>
      <c r="J9" s="87">
        <v>70.183587974371605</v>
      </c>
      <c r="K9" s="87">
        <v>62.857934943321801</v>
      </c>
      <c r="L9" s="94">
        <v>66.036471168063002</v>
      </c>
      <c r="M9" s="87"/>
      <c r="N9" s="95">
        <v>73.098201084277903</v>
      </c>
      <c r="O9" s="96">
        <v>83.379743716116295</v>
      </c>
      <c r="P9" s="97">
        <v>78.238972400197099</v>
      </c>
      <c r="Q9" s="87"/>
      <c r="R9" s="98">
        <v>69.522900091529905</v>
      </c>
      <c r="S9" s="92"/>
      <c r="T9" s="93">
        <v>1.00550839864885</v>
      </c>
      <c r="U9" s="87">
        <v>0.74205757572280495</v>
      </c>
      <c r="V9" s="87">
        <v>0.29213220907362902</v>
      </c>
      <c r="W9" s="87">
        <v>0.25133422226854202</v>
      </c>
      <c r="X9" s="87">
        <v>1.3953105292008801</v>
      </c>
      <c r="Y9" s="94">
        <v>0.706340140114185</v>
      </c>
      <c r="Z9" s="87"/>
      <c r="AA9" s="95">
        <v>1.8916410270688</v>
      </c>
      <c r="AB9" s="96">
        <v>1.19151167242429</v>
      </c>
      <c r="AC9" s="97">
        <v>1.5173736279580301</v>
      </c>
      <c r="AD9" s="87"/>
      <c r="AE9" s="98">
        <v>0.96569803870806004</v>
      </c>
      <c r="AF9" s="29"/>
      <c r="AG9" s="93">
        <v>52.7603967598357</v>
      </c>
      <c r="AH9" s="87">
        <v>65.993379116475694</v>
      </c>
      <c r="AI9" s="87">
        <v>71.669985328023401</v>
      </c>
      <c r="AJ9" s="87">
        <v>72.882306881307997</v>
      </c>
      <c r="AK9" s="87">
        <v>69.579157452522693</v>
      </c>
      <c r="AL9" s="94">
        <v>66.577351894040206</v>
      </c>
      <c r="AM9" s="87"/>
      <c r="AN9" s="95">
        <v>75.841900690521797</v>
      </c>
      <c r="AO9" s="96">
        <v>77.836775675892099</v>
      </c>
      <c r="AP9" s="97">
        <v>76.839338183206905</v>
      </c>
      <c r="AQ9" s="87"/>
      <c r="AR9" s="98">
        <v>69.510713487073204</v>
      </c>
      <c r="AS9" s="92"/>
      <c r="AT9" s="93">
        <v>2.3894472529831199</v>
      </c>
      <c r="AU9" s="87">
        <v>0.47561424868502</v>
      </c>
      <c r="AV9" s="87">
        <v>0.49939395308384599</v>
      </c>
      <c r="AW9" s="87">
        <v>0.79277064400520103</v>
      </c>
      <c r="AX9" s="87">
        <v>2.0741307234620301</v>
      </c>
      <c r="AY9" s="94">
        <v>1.1813821037658201</v>
      </c>
      <c r="AZ9" s="87"/>
      <c r="BA9" s="95">
        <v>2.5369124643875698</v>
      </c>
      <c r="BB9" s="96">
        <v>1.46440219251988</v>
      </c>
      <c r="BC9" s="97">
        <v>1.99087767399672</v>
      </c>
      <c r="BD9" s="87"/>
      <c r="BE9" s="98">
        <v>1.4373315814384</v>
      </c>
    </row>
    <row r="10" spans="1:57" x14ac:dyDescent="0.2">
      <c r="A10" s="20" t="s">
        <v>41</v>
      </c>
      <c r="B10" s="2" t="str">
        <f t="shared" ref="B10:B45" si="0">TRIM(A10)</f>
        <v>Norfolk/Virginia Beach, VA</v>
      </c>
      <c r="C10" s="2"/>
      <c r="D10" s="23" t="s">
        <v>106</v>
      </c>
      <c r="E10" s="26" t="s">
        <v>107</v>
      </c>
      <c r="F10" s="2"/>
      <c r="G10" s="93">
        <v>54.068919644912803</v>
      </c>
      <c r="H10" s="87">
        <v>64.250812248970206</v>
      </c>
      <c r="I10" s="87">
        <v>65.269001509375997</v>
      </c>
      <c r="J10" s="87">
        <v>64.076850264780305</v>
      </c>
      <c r="K10" s="87">
        <v>59.832689503440797</v>
      </c>
      <c r="L10" s="94">
        <v>61.499654634296</v>
      </c>
      <c r="M10" s="87"/>
      <c r="N10" s="95">
        <v>76.8221238711658</v>
      </c>
      <c r="O10" s="96">
        <v>89.229706567064895</v>
      </c>
      <c r="P10" s="97">
        <v>83.025915219115305</v>
      </c>
      <c r="Q10" s="87"/>
      <c r="R10" s="98">
        <v>67.6500148013873</v>
      </c>
      <c r="S10" s="92"/>
      <c r="T10" s="93">
        <v>2.6136640241305602</v>
      </c>
      <c r="U10" s="87">
        <v>4.1571022234837596</v>
      </c>
      <c r="V10" s="87">
        <v>1.1899536003682001</v>
      </c>
      <c r="W10" s="87">
        <v>2.8940067726205898</v>
      </c>
      <c r="X10" s="87">
        <v>1.2969488684161701</v>
      </c>
      <c r="Y10" s="94">
        <v>2.4240107424065802</v>
      </c>
      <c r="Z10" s="87"/>
      <c r="AA10" s="95">
        <v>1.5100142813497099</v>
      </c>
      <c r="AB10" s="96">
        <v>-0.104396713859592</v>
      </c>
      <c r="AC10" s="97">
        <v>0.63606310952452005</v>
      </c>
      <c r="AD10" s="87"/>
      <c r="AE10" s="98">
        <v>1.7898732067603</v>
      </c>
      <c r="AF10" s="29"/>
      <c r="AG10" s="93">
        <v>52.369563688219003</v>
      </c>
      <c r="AH10" s="87">
        <v>59.8763261051675</v>
      </c>
      <c r="AI10" s="87">
        <v>63.115891519961103</v>
      </c>
      <c r="AJ10" s="87">
        <v>63.448606801241198</v>
      </c>
      <c r="AK10" s="87">
        <v>63.773331628739399</v>
      </c>
      <c r="AL10" s="94">
        <v>60.516683037632703</v>
      </c>
      <c r="AM10" s="87"/>
      <c r="AN10" s="95">
        <v>77.852850933265103</v>
      </c>
      <c r="AO10" s="96">
        <v>82.294809511633801</v>
      </c>
      <c r="AP10" s="97">
        <v>80.073830222449502</v>
      </c>
      <c r="AQ10" s="87"/>
      <c r="AR10" s="98">
        <v>66.106113530735698</v>
      </c>
      <c r="AS10" s="92"/>
      <c r="AT10" s="93">
        <v>4.7189549779602098</v>
      </c>
      <c r="AU10" s="87">
        <v>2.4376526674104899</v>
      </c>
      <c r="AV10" s="87">
        <v>0.90145850530369698</v>
      </c>
      <c r="AW10" s="87">
        <v>0.243803806335532</v>
      </c>
      <c r="AX10" s="87">
        <v>3.0494565676482099</v>
      </c>
      <c r="AY10" s="94">
        <v>2.1573247219560199</v>
      </c>
      <c r="AZ10" s="87"/>
      <c r="BA10" s="95">
        <v>2.7507995232415601</v>
      </c>
      <c r="BB10" s="96">
        <v>3.27368617327808</v>
      </c>
      <c r="BC10" s="97">
        <v>3.0188313336560202</v>
      </c>
      <c r="BD10" s="87"/>
      <c r="BE10" s="98">
        <v>2.4564450712327401</v>
      </c>
    </row>
    <row r="11" spans="1:57" x14ac:dyDescent="0.2">
      <c r="A11" s="20" t="s">
        <v>109</v>
      </c>
      <c r="B11" s="2" t="s">
        <v>57</v>
      </c>
      <c r="C11" s="2"/>
      <c r="D11" s="23" t="s">
        <v>106</v>
      </c>
      <c r="E11" s="26" t="s">
        <v>107</v>
      </c>
      <c r="F11" s="2"/>
      <c r="G11" s="93">
        <v>51.4320168827253</v>
      </c>
      <c r="H11" s="87">
        <v>66.673844696154006</v>
      </c>
      <c r="I11" s="87">
        <v>71.880787286274099</v>
      </c>
      <c r="J11" s="87">
        <v>68.181230888496401</v>
      </c>
      <c r="K11" s="87">
        <v>57.926697962875203</v>
      </c>
      <c r="L11" s="94">
        <v>63.218915543305002</v>
      </c>
      <c r="M11" s="87"/>
      <c r="N11" s="95">
        <v>75.313320987122594</v>
      </c>
      <c r="O11" s="96">
        <v>86.9675696627761</v>
      </c>
      <c r="P11" s="97">
        <v>81.140445324949297</v>
      </c>
      <c r="Q11" s="87"/>
      <c r="R11" s="98">
        <v>68.339352623774801</v>
      </c>
      <c r="S11" s="92"/>
      <c r="T11" s="93">
        <v>2.2538079586253801</v>
      </c>
      <c r="U11" s="87">
        <v>6.8666220863332201</v>
      </c>
      <c r="V11" s="87">
        <v>5.9966636715045798</v>
      </c>
      <c r="W11" s="87">
        <v>3.99003928612282</v>
      </c>
      <c r="X11" s="87">
        <v>0.86747390914311295</v>
      </c>
      <c r="Y11" s="94">
        <v>4.1511386861763198</v>
      </c>
      <c r="Z11" s="87"/>
      <c r="AA11" s="95">
        <v>0.438635709737554</v>
      </c>
      <c r="AB11" s="96">
        <v>1.29524894739994</v>
      </c>
      <c r="AC11" s="97">
        <v>0.89589142054070103</v>
      </c>
      <c r="AD11" s="87"/>
      <c r="AE11" s="98">
        <v>3.02356339509778</v>
      </c>
      <c r="AF11" s="29"/>
      <c r="AG11" s="93">
        <v>51.2138852953859</v>
      </c>
      <c r="AH11" s="87">
        <v>66.048943510133597</v>
      </c>
      <c r="AI11" s="87">
        <v>72.411599827511793</v>
      </c>
      <c r="AJ11" s="87">
        <v>71.889823199654998</v>
      </c>
      <c r="AK11" s="87">
        <v>67.355398595977405</v>
      </c>
      <c r="AL11" s="94">
        <v>65.784323023995697</v>
      </c>
      <c r="AM11" s="87"/>
      <c r="AN11" s="95">
        <v>76.239286790990107</v>
      </c>
      <c r="AO11" s="96">
        <v>80.360911322623707</v>
      </c>
      <c r="AP11" s="97">
        <v>78.3000990568069</v>
      </c>
      <c r="AQ11" s="87"/>
      <c r="AR11" s="98">
        <v>69.362813006027594</v>
      </c>
      <c r="AS11" s="92"/>
      <c r="AT11" s="93">
        <v>4.5196511737730303</v>
      </c>
      <c r="AU11" s="87">
        <v>6.3233239099927001</v>
      </c>
      <c r="AV11" s="87">
        <v>6.7310690805366704</v>
      </c>
      <c r="AW11" s="87">
        <v>7.2086665532106098</v>
      </c>
      <c r="AX11" s="87">
        <v>8.1462393016734094</v>
      </c>
      <c r="AY11" s="94">
        <v>6.6906255048521803</v>
      </c>
      <c r="AZ11" s="87"/>
      <c r="BA11" s="95">
        <v>3.9580339834148601</v>
      </c>
      <c r="BB11" s="96">
        <v>1.7135554931972601</v>
      </c>
      <c r="BC11" s="97">
        <v>2.79402315132275</v>
      </c>
      <c r="BD11" s="87"/>
      <c r="BE11" s="98">
        <v>5.4096120616980601</v>
      </c>
    </row>
    <row r="12" spans="1:57" x14ac:dyDescent="0.2">
      <c r="A12" s="20" t="s">
        <v>110</v>
      </c>
      <c r="B12" s="2" t="str">
        <f t="shared" si="0"/>
        <v>Virginia Area</v>
      </c>
      <c r="C12" s="2"/>
      <c r="D12" s="23" t="s">
        <v>106</v>
      </c>
      <c r="E12" s="26" t="s">
        <v>107</v>
      </c>
      <c r="F12" s="2"/>
      <c r="G12" s="93">
        <v>50.700161059412999</v>
      </c>
      <c r="H12" s="87">
        <v>60.162401574803098</v>
      </c>
      <c r="I12" s="87">
        <v>62.106299212598401</v>
      </c>
      <c r="J12" s="87">
        <v>61.799838940586902</v>
      </c>
      <c r="K12" s="87">
        <v>60.820060844667097</v>
      </c>
      <c r="L12" s="94">
        <v>59.117752326413701</v>
      </c>
      <c r="M12" s="87"/>
      <c r="N12" s="95">
        <v>67.159538296349297</v>
      </c>
      <c r="O12" s="96">
        <v>73.698103078024303</v>
      </c>
      <c r="P12" s="97">
        <v>70.4288206871868</v>
      </c>
      <c r="Q12" s="87"/>
      <c r="R12" s="98">
        <v>62.349486143777398</v>
      </c>
      <c r="S12" s="92"/>
      <c r="T12" s="93">
        <v>6.5336590475224599</v>
      </c>
      <c r="U12" s="87">
        <v>3.9453871131314502</v>
      </c>
      <c r="V12" s="87">
        <v>1.6682236754303999E-3</v>
      </c>
      <c r="W12" s="87">
        <v>-2.8031219716318598</v>
      </c>
      <c r="X12" s="87">
        <v>2.18196752803017</v>
      </c>
      <c r="Y12" s="94">
        <v>1.6893071367708701</v>
      </c>
      <c r="Z12" s="87"/>
      <c r="AA12" s="95">
        <v>2.5457219890913398</v>
      </c>
      <c r="AB12" s="96">
        <v>1.24703558185229</v>
      </c>
      <c r="AC12" s="97">
        <v>1.8621086339494799</v>
      </c>
      <c r="AD12" s="87"/>
      <c r="AE12" s="98">
        <v>1.74501255790476</v>
      </c>
      <c r="AF12" s="29"/>
      <c r="AG12" s="93">
        <v>45.875003501694799</v>
      </c>
      <c r="AH12" s="87">
        <v>57.216012550074197</v>
      </c>
      <c r="AI12" s="87">
        <v>61.930694456116697</v>
      </c>
      <c r="AJ12" s="87">
        <v>67.2336610919685</v>
      </c>
      <c r="AK12" s="87">
        <v>66.893342877594804</v>
      </c>
      <c r="AL12" s="94">
        <v>59.832361809945802</v>
      </c>
      <c r="AM12" s="87"/>
      <c r="AN12" s="95">
        <v>73.957028453829594</v>
      </c>
      <c r="AO12" s="96">
        <v>71.273264137437295</v>
      </c>
      <c r="AP12" s="97">
        <v>72.615146295633494</v>
      </c>
      <c r="AQ12" s="87"/>
      <c r="AR12" s="98">
        <v>63.4884531841316</v>
      </c>
      <c r="AS12" s="92"/>
      <c r="AT12" s="93">
        <v>4.4056502251503504</v>
      </c>
      <c r="AU12" s="87">
        <v>1.32226199307214</v>
      </c>
      <c r="AV12" s="87">
        <v>1.1688711150907101</v>
      </c>
      <c r="AW12" s="87">
        <v>3.0247290442937098</v>
      </c>
      <c r="AX12" s="87">
        <v>2.0974397040543602</v>
      </c>
      <c r="AY12" s="94">
        <v>2.3094731504168902</v>
      </c>
      <c r="AZ12" s="87"/>
      <c r="BA12" s="95">
        <v>4.2162602132471196</v>
      </c>
      <c r="BB12" s="96">
        <v>2.2752082344609099</v>
      </c>
      <c r="BC12" s="97">
        <v>3.2545473681309902</v>
      </c>
      <c r="BD12" s="87"/>
      <c r="BE12" s="98">
        <v>2.6215892146458701</v>
      </c>
    </row>
    <row r="13" spans="1:57" x14ac:dyDescent="0.2">
      <c r="A13" s="33" t="s">
        <v>111</v>
      </c>
      <c r="B13" s="2" t="s">
        <v>34</v>
      </c>
      <c r="C13" s="2"/>
      <c r="D13" s="23" t="s">
        <v>106</v>
      </c>
      <c r="E13" s="26" t="s">
        <v>107</v>
      </c>
      <c r="F13" s="2"/>
      <c r="G13" s="93">
        <v>65.193612284607397</v>
      </c>
      <c r="H13" s="87">
        <v>81.451259487790693</v>
      </c>
      <c r="I13" s="87">
        <v>86.107069609269502</v>
      </c>
      <c r="J13" s="87">
        <v>78.092625379073297</v>
      </c>
      <c r="K13" s="87">
        <v>66.565288271074706</v>
      </c>
      <c r="L13" s="94">
        <v>75.481971006363096</v>
      </c>
      <c r="M13" s="87"/>
      <c r="N13" s="95">
        <v>74.519256052027202</v>
      </c>
      <c r="O13" s="96">
        <v>86.1000578470384</v>
      </c>
      <c r="P13" s="97">
        <v>80.309656949532794</v>
      </c>
      <c r="Q13" s="87"/>
      <c r="R13" s="98">
        <v>76.8613098472687</v>
      </c>
      <c r="S13" s="92"/>
      <c r="T13" s="93">
        <v>-10.83530844139</v>
      </c>
      <c r="U13" s="87">
        <v>-6.5566454564266197</v>
      </c>
      <c r="V13" s="87">
        <v>-1.57707418314095</v>
      </c>
      <c r="W13" s="87">
        <v>-3.1154859498105099</v>
      </c>
      <c r="X13" s="87">
        <v>1.6470434172180399</v>
      </c>
      <c r="Y13" s="94">
        <v>-4.1765815164111801</v>
      </c>
      <c r="Z13" s="87"/>
      <c r="AA13" s="95">
        <v>0.38845822891962201</v>
      </c>
      <c r="AB13" s="96">
        <v>-0.78237696163158899</v>
      </c>
      <c r="AC13" s="97">
        <v>-0.24258312459395701</v>
      </c>
      <c r="AD13" s="87"/>
      <c r="AE13" s="98">
        <v>-3.0350292543461701</v>
      </c>
      <c r="AF13" s="29"/>
      <c r="AG13" s="93">
        <v>60.197289839858101</v>
      </c>
      <c r="AH13" s="87">
        <v>79.295524926416206</v>
      </c>
      <c r="AI13" s="87">
        <v>86.195847752381695</v>
      </c>
      <c r="AJ13" s="87">
        <v>82.721468912933403</v>
      </c>
      <c r="AK13" s="87">
        <v>73.981322418356697</v>
      </c>
      <c r="AL13" s="94">
        <v>76.478188987283801</v>
      </c>
      <c r="AM13" s="87"/>
      <c r="AN13" s="95">
        <v>74.104904727680605</v>
      </c>
      <c r="AO13" s="96">
        <v>78.582791382544201</v>
      </c>
      <c r="AP13" s="97">
        <v>76.343848055112403</v>
      </c>
      <c r="AQ13" s="87"/>
      <c r="AR13" s="98">
        <v>76.439801393750002</v>
      </c>
      <c r="AS13" s="92"/>
      <c r="AT13" s="93">
        <v>-5.48278029927567</v>
      </c>
      <c r="AU13" s="87">
        <v>-2.9076923394072001</v>
      </c>
      <c r="AV13" s="87">
        <v>-2.13055190201647</v>
      </c>
      <c r="AW13" s="87">
        <v>-3.7647716616059799</v>
      </c>
      <c r="AX13" s="87">
        <v>-1.6822849597523299</v>
      </c>
      <c r="AY13" s="94">
        <v>-3.1032867801136201</v>
      </c>
      <c r="AZ13" s="87"/>
      <c r="BA13" s="95">
        <v>-1.9274460325812299</v>
      </c>
      <c r="BB13" s="96">
        <v>-3.1220028022849999</v>
      </c>
      <c r="BC13" s="97">
        <v>-2.5458968679153999</v>
      </c>
      <c r="BD13" s="87"/>
      <c r="BE13" s="98">
        <v>-2.9448453207726102</v>
      </c>
    </row>
    <row r="14" spans="1:57" x14ac:dyDescent="0.2">
      <c r="A14" s="20" t="s">
        <v>112</v>
      </c>
      <c r="B14" s="2" t="str">
        <f t="shared" si="0"/>
        <v>Arlington, VA</v>
      </c>
      <c r="C14" s="2"/>
      <c r="D14" s="23" t="s">
        <v>106</v>
      </c>
      <c r="E14" s="26" t="s">
        <v>107</v>
      </c>
      <c r="F14" s="2"/>
      <c r="G14" s="93">
        <v>70.175438596491205</v>
      </c>
      <c r="H14" s="87">
        <v>86.588459099556104</v>
      </c>
      <c r="I14" s="87">
        <v>92.760515747199307</v>
      </c>
      <c r="J14" s="87">
        <v>86.503910378355499</v>
      </c>
      <c r="K14" s="87">
        <v>68.790953286831495</v>
      </c>
      <c r="L14" s="94">
        <v>80.963855421686702</v>
      </c>
      <c r="M14" s="87"/>
      <c r="N14" s="95">
        <v>79.222151764954504</v>
      </c>
      <c r="O14" s="96">
        <v>90.276897061931905</v>
      </c>
      <c r="P14" s="97">
        <v>84.749524413443197</v>
      </c>
      <c r="Q14" s="87"/>
      <c r="R14" s="98">
        <v>82.045475133617103</v>
      </c>
      <c r="S14" s="92"/>
      <c r="T14" s="93">
        <v>-11.087866108786599</v>
      </c>
      <c r="U14" s="87">
        <v>-9.1060374093057295</v>
      </c>
      <c r="V14" s="87">
        <v>-0.48168760071285999</v>
      </c>
      <c r="W14" s="87">
        <v>3.1785932504018999</v>
      </c>
      <c r="X14" s="87">
        <v>0.58613812424891898</v>
      </c>
      <c r="Y14" s="94">
        <v>-3.52912313263678</v>
      </c>
      <c r="Z14" s="87"/>
      <c r="AA14" s="95">
        <v>1.73106952059496</v>
      </c>
      <c r="AB14" s="96">
        <v>3.7579329296786201</v>
      </c>
      <c r="AC14" s="97">
        <v>2.8006373619909901</v>
      </c>
      <c r="AD14" s="87"/>
      <c r="AE14" s="98">
        <v>-1.7435940197875399</v>
      </c>
      <c r="AF14" s="29"/>
      <c r="AG14" s="93">
        <v>64.267596702599803</v>
      </c>
      <c r="AH14" s="87">
        <v>87.597759458888106</v>
      </c>
      <c r="AI14" s="87">
        <v>95.207144366941407</v>
      </c>
      <c r="AJ14" s="87">
        <v>92.718241386599004</v>
      </c>
      <c r="AK14" s="87">
        <v>82.812830268442099</v>
      </c>
      <c r="AL14" s="94">
        <v>84.520714436694107</v>
      </c>
      <c r="AM14" s="87"/>
      <c r="AN14" s="95">
        <v>77.631578947368396</v>
      </c>
      <c r="AO14" s="96">
        <v>79.124392306066298</v>
      </c>
      <c r="AP14" s="97">
        <v>78.377985626717305</v>
      </c>
      <c r="AQ14" s="87"/>
      <c r="AR14" s="98">
        <v>82.765649062414994</v>
      </c>
      <c r="AS14" s="92"/>
      <c r="AT14" s="93">
        <v>-7.82088498108505</v>
      </c>
      <c r="AU14" s="87">
        <v>-4.6673118975370196</v>
      </c>
      <c r="AV14" s="87">
        <v>3.2336111260462602E-3</v>
      </c>
      <c r="AW14" s="87">
        <v>0.843478299087417</v>
      </c>
      <c r="AX14" s="87">
        <v>0.91886125903349203</v>
      </c>
      <c r="AY14" s="94">
        <v>-1.90539690206514</v>
      </c>
      <c r="AZ14" s="87"/>
      <c r="BA14" s="95">
        <v>0.31337511668222401</v>
      </c>
      <c r="BB14" s="96">
        <v>-1.2855206069546601</v>
      </c>
      <c r="BC14" s="97">
        <v>-0.50010733356588899</v>
      </c>
      <c r="BD14" s="87"/>
      <c r="BE14" s="98">
        <v>-1.52915783457793</v>
      </c>
    </row>
    <row r="15" spans="1:57" x14ac:dyDescent="0.2">
      <c r="A15" s="20" t="s">
        <v>38</v>
      </c>
      <c r="B15" s="2" t="str">
        <f t="shared" si="0"/>
        <v>Suburban Virginia Area</v>
      </c>
      <c r="C15" s="2"/>
      <c r="D15" s="23" t="s">
        <v>106</v>
      </c>
      <c r="E15" s="26" t="s">
        <v>107</v>
      </c>
      <c r="F15" s="2"/>
      <c r="G15" s="93">
        <v>59.443535188216003</v>
      </c>
      <c r="H15" s="87">
        <v>75.384615384615302</v>
      </c>
      <c r="I15" s="87">
        <v>81.669394435351805</v>
      </c>
      <c r="J15" s="87">
        <v>82.7659574468085</v>
      </c>
      <c r="K15" s="87">
        <v>68.363338788870706</v>
      </c>
      <c r="L15" s="94">
        <v>73.525368248772494</v>
      </c>
      <c r="M15" s="87"/>
      <c r="N15" s="95">
        <v>73.2896890343698</v>
      </c>
      <c r="O15" s="96">
        <v>85.319148936170194</v>
      </c>
      <c r="P15" s="97">
        <v>79.304418985270004</v>
      </c>
      <c r="Q15" s="87"/>
      <c r="R15" s="98">
        <v>75.176525602057495</v>
      </c>
      <c r="S15" s="92"/>
      <c r="T15" s="93">
        <v>-3.3173957432894201</v>
      </c>
      <c r="U15" s="87">
        <v>-5.9113933976319197</v>
      </c>
      <c r="V15" s="87">
        <v>-2.5949673225746599</v>
      </c>
      <c r="W15" s="87">
        <v>3.9797232689024602</v>
      </c>
      <c r="X15" s="87">
        <v>6.06192601760426</v>
      </c>
      <c r="Y15" s="94">
        <v>-0.50786781773898804</v>
      </c>
      <c r="Z15" s="87"/>
      <c r="AA15" s="95">
        <v>4.7826894601617003</v>
      </c>
      <c r="AB15" s="96">
        <v>2.2760583096209199</v>
      </c>
      <c r="AC15" s="97">
        <v>3.4192465710561799</v>
      </c>
      <c r="AD15" s="87"/>
      <c r="AE15" s="98">
        <v>0.64401212591605195</v>
      </c>
      <c r="AF15" s="29"/>
      <c r="AG15" s="93">
        <v>54.484451718494199</v>
      </c>
      <c r="AH15" s="87">
        <v>73.375613747954105</v>
      </c>
      <c r="AI15" s="87">
        <v>80.114566284779002</v>
      </c>
      <c r="AJ15" s="87">
        <v>80.495090016366603</v>
      </c>
      <c r="AK15" s="87">
        <v>73.936170212765902</v>
      </c>
      <c r="AL15" s="94">
        <v>72.481178396071996</v>
      </c>
      <c r="AM15" s="87"/>
      <c r="AN15" s="95">
        <v>75.220949263502405</v>
      </c>
      <c r="AO15" s="96">
        <v>78.375613747954105</v>
      </c>
      <c r="AP15" s="97">
        <v>76.798281505728298</v>
      </c>
      <c r="AQ15" s="87"/>
      <c r="AR15" s="98">
        <v>73.714636427402297</v>
      </c>
      <c r="AS15" s="92"/>
      <c r="AT15" s="93">
        <v>0.91636439622477295</v>
      </c>
      <c r="AU15" s="87">
        <v>-0.87046069403609105</v>
      </c>
      <c r="AV15" s="87">
        <v>-3.1808962551611599</v>
      </c>
      <c r="AW15" s="87">
        <v>-2.8935531641565699</v>
      </c>
      <c r="AX15" s="87">
        <v>3.0008497081700201</v>
      </c>
      <c r="AY15" s="94">
        <v>-0.82810371545523598</v>
      </c>
      <c r="AZ15" s="87"/>
      <c r="BA15" s="95">
        <v>5.8261866922123398</v>
      </c>
      <c r="BB15" s="96">
        <v>-1.13521715036821</v>
      </c>
      <c r="BC15" s="97">
        <v>2.1557520580284599</v>
      </c>
      <c r="BD15" s="87"/>
      <c r="BE15" s="98">
        <v>4.1709165357205501E-2</v>
      </c>
    </row>
    <row r="16" spans="1:57" x14ac:dyDescent="0.2">
      <c r="A16" s="20" t="s">
        <v>113</v>
      </c>
      <c r="B16" s="2" t="str">
        <f t="shared" si="0"/>
        <v>Alexandria, VA</v>
      </c>
      <c r="C16" s="2"/>
      <c r="D16" s="23" t="s">
        <v>106</v>
      </c>
      <c r="E16" s="26" t="s">
        <v>107</v>
      </c>
      <c r="F16" s="2"/>
      <c r="G16" s="93">
        <v>60.998258850841502</v>
      </c>
      <c r="H16" s="87">
        <v>79.222286709228001</v>
      </c>
      <c r="I16" s="87">
        <v>88.136970400464307</v>
      </c>
      <c r="J16" s="87">
        <v>79.512478235635498</v>
      </c>
      <c r="K16" s="87">
        <v>66.094022054556007</v>
      </c>
      <c r="L16" s="94">
        <v>74.792803250144999</v>
      </c>
      <c r="M16" s="87"/>
      <c r="N16" s="95">
        <v>73.325594892629098</v>
      </c>
      <c r="O16" s="96">
        <v>85.455600696459598</v>
      </c>
      <c r="P16" s="97">
        <v>79.390597794544306</v>
      </c>
      <c r="Q16" s="87"/>
      <c r="R16" s="98">
        <v>76.106458834259101</v>
      </c>
      <c r="S16" s="92"/>
      <c r="T16" s="93">
        <v>-10.266327994670799</v>
      </c>
      <c r="U16" s="87">
        <v>-9.9943571075800808</v>
      </c>
      <c r="V16" s="87">
        <v>-2.1363828335170201</v>
      </c>
      <c r="W16" s="87">
        <v>-1.39619622757772</v>
      </c>
      <c r="X16" s="87">
        <v>3.0466988563714401</v>
      </c>
      <c r="Y16" s="94">
        <v>-4.3167698535237999</v>
      </c>
      <c r="Z16" s="87"/>
      <c r="AA16" s="95">
        <v>2.5066797367102098</v>
      </c>
      <c r="AB16" s="96">
        <v>0.62907684610048997</v>
      </c>
      <c r="AC16" s="97">
        <v>1.48753834922483</v>
      </c>
      <c r="AD16" s="87"/>
      <c r="AE16" s="98">
        <v>-2.65748938038384</v>
      </c>
      <c r="AF16" s="29"/>
      <c r="AG16" s="93">
        <v>59.143934997098</v>
      </c>
      <c r="AH16" s="87">
        <v>77.724898432965702</v>
      </c>
      <c r="AI16" s="87">
        <v>88.206616366801995</v>
      </c>
      <c r="AJ16" s="87">
        <v>84.582124201973301</v>
      </c>
      <c r="AK16" s="87">
        <v>74.744631456761397</v>
      </c>
      <c r="AL16" s="94">
        <v>76.880441091120105</v>
      </c>
      <c r="AM16" s="87"/>
      <c r="AN16" s="95">
        <v>72.811955890887901</v>
      </c>
      <c r="AO16" s="96">
        <v>77.832269297736502</v>
      </c>
      <c r="AP16" s="97">
        <v>75.322112594312202</v>
      </c>
      <c r="AQ16" s="87"/>
      <c r="AR16" s="98">
        <v>76.435204377746402</v>
      </c>
      <c r="AS16" s="92"/>
      <c r="AT16" s="93">
        <v>-4.0157659671273196</v>
      </c>
      <c r="AU16" s="87">
        <v>-4.7217020036850998</v>
      </c>
      <c r="AV16" s="87">
        <v>-0.674633101982549</v>
      </c>
      <c r="AW16" s="87">
        <v>-2.0107582314822601</v>
      </c>
      <c r="AX16" s="87">
        <v>-2.1508123546186502</v>
      </c>
      <c r="AY16" s="94">
        <v>-2.6111348241378201</v>
      </c>
      <c r="AZ16" s="87"/>
      <c r="BA16" s="95">
        <v>-1.0597962047122</v>
      </c>
      <c r="BB16" s="96">
        <v>-1.5931754823173401</v>
      </c>
      <c r="BC16" s="97">
        <v>-1.3360933727240401</v>
      </c>
      <c r="BD16" s="87"/>
      <c r="BE16" s="98">
        <v>-2.2552891513114899</v>
      </c>
    </row>
    <row r="17" spans="1:57" x14ac:dyDescent="0.2">
      <c r="A17" s="20" t="s">
        <v>37</v>
      </c>
      <c r="B17" s="2" t="str">
        <f t="shared" si="0"/>
        <v>Fairfax/Tysons Corner, VA</v>
      </c>
      <c r="C17" s="2"/>
      <c r="D17" s="23" t="s">
        <v>106</v>
      </c>
      <c r="E17" s="26" t="s">
        <v>107</v>
      </c>
      <c r="F17" s="2"/>
      <c r="G17" s="93">
        <v>65.469038817005497</v>
      </c>
      <c r="H17" s="87">
        <v>83.398798521256893</v>
      </c>
      <c r="I17" s="87">
        <v>89.833641404805903</v>
      </c>
      <c r="J17" s="87">
        <v>83.491219963031398</v>
      </c>
      <c r="K17" s="87">
        <v>64.960720887245799</v>
      </c>
      <c r="L17" s="94">
        <v>77.430683918669104</v>
      </c>
      <c r="M17" s="87"/>
      <c r="N17" s="95">
        <v>72.238909426986993</v>
      </c>
      <c r="O17" s="96">
        <v>84.484750462107201</v>
      </c>
      <c r="P17" s="97">
        <v>78.361829944547097</v>
      </c>
      <c r="Q17" s="87"/>
      <c r="R17" s="98">
        <v>77.696725640348504</v>
      </c>
      <c r="S17" s="92"/>
      <c r="T17" s="93">
        <v>1.5634743285969701</v>
      </c>
      <c r="U17" s="87">
        <v>-0.35187249323874797</v>
      </c>
      <c r="V17" s="87">
        <v>-2.9344121578643501</v>
      </c>
      <c r="W17" s="87">
        <v>-1.6778810528208801</v>
      </c>
      <c r="X17" s="87">
        <v>1.58528743464766</v>
      </c>
      <c r="Y17" s="94">
        <v>-0.61953081865102699</v>
      </c>
      <c r="Z17" s="87"/>
      <c r="AA17" s="95">
        <v>0.51879414780788202</v>
      </c>
      <c r="AB17" s="96">
        <v>1.1943678201341601</v>
      </c>
      <c r="AC17" s="97">
        <v>0.88184977487781901</v>
      </c>
      <c r="AD17" s="87"/>
      <c r="AE17" s="98">
        <v>-0.19149598308032101</v>
      </c>
      <c r="AF17" s="29"/>
      <c r="AG17" s="93">
        <v>59.689810536044298</v>
      </c>
      <c r="AH17" s="87">
        <v>79.623960258780002</v>
      </c>
      <c r="AI17" s="87">
        <v>89.481284658040593</v>
      </c>
      <c r="AJ17" s="87">
        <v>87.546210720887203</v>
      </c>
      <c r="AK17" s="87">
        <v>75.990642329020304</v>
      </c>
      <c r="AL17" s="94">
        <v>78.466381700554507</v>
      </c>
      <c r="AM17" s="87"/>
      <c r="AN17" s="95">
        <v>74.266404805914902</v>
      </c>
      <c r="AO17" s="96">
        <v>78.5726663585951</v>
      </c>
      <c r="AP17" s="97">
        <v>76.419535582254994</v>
      </c>
      <c r="AQ17" s="87"/>
      <c r="AR17" s="98">
        <v>77.881568523897499</v>
      </c>
      <c r="AS17" s="92"/>
      <c r="AT17" s="93">
        <v>3.0594588966979201</v>
      </c>
      <c r="AU17" s="87">
        <v>-1.7719420052182</v>
      </c>
      <c r="AV17" s="87">
        <v>-2.8002922838896298</v>
      </c>
      <c r="AW17" s="87">
        <v>-2.8479358312799299</v>
      </c>
      <c r="AX17" s="87">
        <v>-1.0572666238272601</v>
      </c>
      <c r="AY17" s="94">
        <v>-1.42040377911795</v>
      </c>
      <c r="AZ17" s="87"/>
      <c r="BA17" s="95">
        <v>-3.55699373673724</v>
      </c>
      <c r="BB17" s="96">
        <v>-3.5165364057999602</v>
      </c>
      <c r="BC17" s="97">
        <v>-3.5361993645532199</v>
      </c>
      <c r="BD17" s="87"/>
      <c r="BE17" s="98">
        <v>-2.02263700662935</v>
      </c>
    </row>
    <row r="18" spans="1:57" x14ac:dyDescent="0.2">
      <c r="A18" s="20" t="s">
        <v>39</v>
      </c>
      <c r="B18" s="2" t="str">
        <f t="shared" si="0"/>
        <v>I-95 Fredericksburg, VA</v>
      </c>
      <c r="C18" s="2"/>
      <c r="D18" s="23" t="s">
        <v>106</v>
      </c>
      <c r="E18" s="26" t="s">
        <v>107</v>
      </c>
      <c r="F18" s="2"/>
      <c r="G18" s="93">
        <v>59.834162520729599</v>
      </c>
      <c r="H18" s="87">
        <v>65.417357656163603</v>
      </c>
      <c r="I18" s="87">
        <v>70.956329463792102</v>
      </c>
      <c r="J18" s="87">
        <v>71.984521835268097</v>
      </c>
      <c r="K18" s="87">
        <v>64.400221116639003</v>
      </c>
      <c r="L18" s="94">
        <v>66.518518518518505</v>
      </c>
      <c r="M18" s="87"/>
      <c r="N18" s="95">
        <v>71.553344389165204</v>
      </c>
      <c r="O18" s="96">
        <v>79.966832504145898</v>
      </c>
      <c r="P18" s="97">
        <v>75.760088446655601</v>
      </c>
      <c r="Q18" s="87"/>
      <c r="R18" s="98">
        <v>69.1589670694148</v>
      </c>
      <c r="S18" s="92"/>
      <c r="T18" s="93">
        <v>0.53433274157845101</v>
      </c>
      <c r="U18" s="87">
        <v>-0.17875102875632101</v>
      </c>
      <c r="V18" s="87">
        <v>-3.20361558597302</v>
      </c>
      <c r="W18" s="87">
        <v>-2.3408047340768499</v>
      </c>
      <c r="X18" s="87">
        <v>-5.7582393809351098</v>
      </c>
      <c r="Y18" s="94">
        <v>-2.29372109216663</v>
      </c>
      <c r="Z18" s="87"/>
      <c r="AA18" s="95">
        <v>4.1283580939101396</v>
      </c>
      <c r="AB18" s="96">
        <v>2.4430063423341299</v>
      </c>
      <c r="AC18" s="97">
        <v>3.2320399733496599</v>
      </c>
      <c r="AD18" s="87"/>
      <c r="AE18" s="98">
        <v>-0.62892319390839002</v>
      </c>
      <c r="AF18" s="29"/>
      <c r="AG18" s="93">
        <v>54.599226091763398</v>
      </c>
      <c r="AH18" s="87">
        <v>63.485351022664403</v>
      </c>
      <c r="AI18" s="87">
        <v>69.787175234936399</v>
      </c>
      <c r="AJ18" s="87">
        <v>72.399115533443805</v>
      </c>
      <c r="AK18" s="87">
        <v>69.690436705362004</v>
      </c>
      <c r="AL18" s="94">
        <v>65.992260917633999</v>
      </c>
      <c r="AM18" s="87"/>
      <c r="AN18" s="95">
        <v>76.166390270867794</v>
      </c>
      <c r="AO18" s="96">
        <v>80.812603648424499</v>
      </c>
      <c r="AP18" s="97">
        <v>78.489496959646203</v>
      </c>
      <c r="AQ18" s="87"/>
      <c r="AR18" s="98">
        <v>69.562899786780306</v>
      </c>
      <c r="AS18" s="92"/>
      <c r="AT18" s="93">
        <v>-1.07058818052543</v>
      </c>
      <c r="AU18" s="87">
        <v>-2.5553426750487098</v>
      </c>
      <c r="AV18" s="87">
        <v>-4.0890692987713404</v>
      </c>
      <c r="AW18" s="87">
        <v>-4.5897399283634703</v>
      </c>
      <c r="AX18" s="87">
        <v>-3.78471401510539</v>
      </c>
      <c r="AY18" s="94">
        <v>-3.35516805391824</v>
      </c>
      <c r="AZ18" s="87"/>
      <c r="BA18" s="95">
        <v>-0.275064441138692</v>
      </c>
      <c r="BB18" s="96">
        <v>1.51555929696925</v>
      </c>
      <c r="BC18" s="97">
        <v>0.63878503852868895</v>
      </c>
      <c r="BD18" s="87"/>
      <c r="BE18" s="98">
        <v>-2.1026782206060699</v>
      </c>
    </row>
    <row r="19" spans="1:57" x14ac:dyDescent="0.2">
      <c r="A19" s="20" t="s">
        <v>114</v>
      </c>
      <c r="B19" s="2" t="str">
        <f t="shared" si="0"/>
        <v>Dulles Airport Area, VA</v>
      </c>
      <c r="C19" s="2"/>
      <c r="D19" s="23" t="s">
        <v>106</v>
      </c>
      <c r="E19" s="26" t="s">
        <v>107</v>
      </c>
      <c r="F19" s="2"/>
      <c r="G19" s="93">
        <v>66.941078531125697</v>
      </c>
      <c r="H19" s="87">
        <v>88.511701045231703</v>
      </c>
      <c r="I19" s="87">
        <v>95.116085468504295</v>
      </c>
      <c r="J19" s="87">
        <v>91.712145037461795</v>
      </c>
      <c r="K19" s="87">
        <v>78.096383313291994</v>
      </c>
      <c r="L19" s="94">
        <v>84.075478679123094</v>
      </c>
      <c r="M19" s="87"/>
      <c r="N19" s="95">
        <v>75.931921191379104</v>
      </c>
      <c r="O19" s="96">
        <v>89.640181296827294</v>
      </c>
      <c r="P19" s="97">
        <v>82.786051244103206</v>
      </c>
      <c r="Q19" s="87"/>
      <c r="R19" s="98">
        <v>83.707070840545995</v>
      </c>
      <c r="S19" s="92"/>
      <c r="T19" s="93">
        <v>-0.62063795590379001</v>
      </c>
      <c r="U19" s="87">
        <v>-2.1712777921123201</v>
      </c>
      <c r="V19" s="87">
        <v>-1.2299277965945199</v>
      </c>
      <c r="W19" s="87">
        <v>-2.4094647234356699</v>
      </c>
      <c r="X19" s="87">
        <v>1.0794441852332</v>
      </c>
      <c r="Y19" s="94">
        <v>-1.17479916204135</v>
      </c>
      <c r="Z19" s="87"/>
      <c r="AA19" s="95">
        <v>0.33521098013524703</v>
      </c>
      <c r="AB19" s="96">
        <v>1.7756371815997201</v>
      </c>
      <c r="AC19" s="97">
        <v>1.1099521769491001</v>
      </c>
      <c r="AD19" s="87"/>
      <c r="AE19" s="98">
        <v>-0.53972908241954198</v>
      </c>
      <c r="AF19" s="29"/>
      <c r="AG19" s="93">
        <v>62.783276292664802</v>
      </c>
      <c r="AH19" s="87">
        <v>84.594394598094496</v>
      </c>
      <c r="AI19" s="87">
        <v>92.387383220793595</v>
      </c>
      <c r="AJ19" s="87">
        <v>92.195449079641094</v>
      </c>
      <c r="AK19" s="87">
        <v>83.810470816760699</v>
      </c>
      <c r="AL19" s="94">
        <v>83.154194801590904</v>
      </c>
      <c r="AM19" s="87"/>
      <c r="AN19" s="95">
        <v>77.943760984182703</v>
      </c>
      <c r="AO19" s="96">
        <v>80.085098510776007</v>
      </c>
      <c r="AP19" s="97">
        <v>79.014429747479397</v>
      </c>
      <c r="AQ19" s="87"/>
      <c r="AR19" s="98">
        <v>81.971404786130506</v>
      </c>
      <c r="AS19" s="92"/>
      <c r="AT19" s="93">
        <v>1.5630948981122701</v>
      </c>
      <c r="AU19" s="87">
        <v>-1.9602464913439499</v>
      </c>
      <c r="AV19" s="87">
        <v>-2.37091079454625</v>
      </c>
      <c r="AW19" s="87">
        <v>-3.04026095395285</v>
      </c>
      <c r="AX19" s="87">
        <v>0.28717177642353803</v>
      </c>
      <c r="AY19" s="94">
        <v>-1.33359728087116</v>
      </c>
      <c r="AZ19" s="87"/>
      <c r="BA19" s="95">
        <v>1.03386041563491</v>
      </c>
      <c r="BB19" s="96">
        <v>0.26508815066075703</v>
      </c>
      <c r="BC19" s="97">
        <v>0.64279809073014305</v>
      </c>
      <c r="BD19" s="87"/>
      <c r="BE19" s="98">
        <v>-0.79707024423188999</v>
      </c>
    </row>
    <row r="20" spans="1:57" x14ac:dyDescent="0.2">
      <c r="A20" s="20" t="s">
        <v>46</v>
      </c>
      <c r="B20" s="2" t="str">
        <f t="shared" si="0"/>
        <v>Williamsburg, VA</v>
      </c>
      <c r="C20" s="2"/>
      <c r="D20" s="23" t="s">
        <v>106</v>
      </c>
      <c r="E20" s="26" t="s">
        <v>107</v>
      </c>
      <c r="F20" s="2"/>
      <c r="G20" s="93">
        <v>42.708604107096399</v>
      </c>
      <c r="H20" s="87">
        <v>51.065765531582997</v>
      </c>
      <c r="I20" s="87">
        <v>49.987002859370897</v>
      </c>
      <c r="J20" s="87">
        <v>51.039771250324897</v>
      </c>
      <c r="K20" s="87">
        <v>46.594749155185802</v>
      </c>
      <c r="L20" s="94">
        <v>48.279178580712198</v>
      </c>
      <c r="M20" s="87"/>
      <c r="N20" s="95">
        <v>69.105796724720506</v>
      </c>
      <c r="O20" s="96">
        <v>84.949311151546596</v>
      </c>
      <c r="P20" s="97">
        <v>77.027553938133593</v>
      </c>
      <c r="Q20" s="87"/>
      <c r="R20" s="98">
        <v>56.493000111404001</v>
      </c>
      <c r="S20" s="92"/>
      <c r="T20" s="93">
        <v>2.87355543276493E-2</v>
      </c>
      <c r="U20" s="87">
        <v>3.0487186110128102</v>
      </c>
      <c r="V20" s="87">
        <v>3.7773646319548799</v>
      </c>
      <c r="W20" s="87">
        <v>11.3489012999664</v>
      </c>
      <c r="X20" s="87">
        <v>-3.7621293469532402</v>
      </c>
      <c r="Y20" s="94">
        <v>2.8648905004856702</v>
      </c>
      <c r="Z20" s="87"/>
      <c r="AA20" s="95">
        <v>-7.5523924046813002</v>
      </c>
      <c r="AB20" s="96">
        <v>-2.5945164043499198</v>
      </c>
      <c r="AC20" s="97">
        <v>-4.88273604536273</v>
      </c>
      <c r="AD20" s="87"/>
      <c r="AE20" s="98">
        <v>-0.29879398218363601</v>
      </c>
      <c r="AF20" s="29"/>
      <c r="AG20" s="93">
        <v>41.0025372454622</v>
      </c>
      <c r="AH20" s="87">
        <v>47.130960900396801</v>
      </c>
      <c r="AI20" s="87">
        <v>47.7262377203825</v>
      </c>
      <c r="AJ20" s="87">
        <v>49.787983560571398</v>
      </c>
      <c r="AK20" s="87">
        <v>54.381075826312298</v>
      </c>
      <c r="AL20" s="94">
        <v>48.009678426475098</v>
      </c>
      <c r="AM20" s="87"/>
      <c r="AN20" s="95">
        <v>67.190537913156106</v>
      </c>
      <c r="AO20" s="96">
        <v>70.421257290991505</v>
      </c>
      <c r="AP20" s="97">
        <v>68.805897602073799</v>
      </c>
      <c r="AQ20" s="87"/>
      <c r="AR20" s="98">
        <v>53.966787955296397</v>
      </c>
      <c r="AS20" s="92"/>
      <c r="AT20" s="93">
        <v>-1.26565769274872</v>
      </c>
      <c r="AU20" s="87">
        <v>6.5090708508561503</v>
      </c>
      <c r="AV20" s="87">
        <v>6.1045995005740101</v>
      </c>
      <c r="AW20" s="87">
        <v>5.9481079041197598</v>
      </c>
      <c r="AX20" s="87">
        <v>4.1803960163055498</v>
      </c>
      <c r="AY20" s="94">
        <v>4.3911440178362504</v>
      </c>
      <c r="AZ20" s="87"/>
      <c r="BA20" s="95">
        <v>-4.2641347153089697</v>
      </c>
      <c r="BB20" s="96">
        <v>-3.1426426566135901</v>
      </c>
      <c r="BC20" s="97">
        <v>-3.6934879556929499</v>
      </c>
      <c r="BD20" s="87"/>
      <c r="BE20" s="98">
        <v>1.32153132698808</v>
      </c>
    </row>
    <row r="21" spans="1:57" x14ac:dyDescent="0.2">
      <c r="A21" s="20" t="s">
        <v>115</v>
      </c>
      <c r="B21" s="2" t="str">
        <f t="shared" si="0"/>
        <v>Virginia Beach, VA</v>
      </c>
      <c r="C21" s="2"/>
      <c r="D21" s="23" t="s">
        <v>106</v>
      </c>
      <c r="E21" s="26" t="s">
        <v>107</v>
      </c>
      <c r="F21" s="2"/>
      <c r="G21" s="93">
        <v>56.084323133799998</v>
      </c>
      <c r="H21" s="87">
        <v>68.433886572799395</v>
      </c>
      <c r="I21" s="87">
        <v>69.393534177613404</v>
      </c>
      <c r="J21" s="87">
        <v>65.869582317312904</v>
      </c>
      <c r="K21" s="87">
        <v>64.8784708566034</v>
      </c>
      <c r="L21" s="94">
        <v>64.931959411625797</v>
      </c>
      <c r="M21" s="87"/>
      <c r="N21" s="95">
        <v>81.105954534728198</v>
      </c>
      <c r="O21" s="96">
        <v>93.038621883111702</v>
      </c>
      <c r="P21" s="97">
        <v>87.07228820892</v>
      </c>
      <c r="Q21" s="87"/>
      <c r="R21" s="98">
        <v>71.257767639424202</v>
      </c>
      <c r="S21" s="92"/>
      <c r="T21" s="93">
        <v>4.0993127479843201</v>
      </c>
      <c r="U21" s="87">
        <v>6.6632811182464797</v>
      </c>
      <c r="V21" s="87">
        <v>2.6020870323425802</v>
      </c>
      <c r="W21" s="87">
        <v>3.11708543721574E-2</v>
      </c>
      <c r="X21" s="87">
        <v>0.66530242693293695</v>
      </c>
      <c r="Y21" s="94">
        <v>2.7511785867335199</v>
      </c>
      <c r="Z21" s="87"/>
      <c r="AA21" s="95">
        <v>-0.24485189695000001</v>
      </c>
      <c r="AB21" s="96">
        <v>-0.43317597567038602</v>
      </c>
      <c r="AC21" s="97">
        <v>-0.34555461422868</v>
      </c>
      <c r="AD21" s="87"/>
      <c r="AE21" s="98">
        <v>1.6484024193647999</v>
      </c>
      <c r="AF21" s="29"/>
      <c r="AG21" s="93">
        <v>53.8464563832297</v>
      </c>
      <c r="AH21" s="87">
        <v>61.966097695272502</v>
      </c>
      <c r="AI21" s="87">
        <v>65.633603398096398</v>
      </c>
      <c r="AJ21" s="87">
        <v>64.158735152992904</v>
      </c>
      <c r="AK21" s="87">
        <v>62.823487768425998</v>
      </c>
      <c r="AL21" s="94">
        <v>61.685676079603503</v>
      </c>
      <c r="AM21" s="87"/>
      <c r="AN21" s="95">
        <v>81.033194367969699</v>
      </c>
      <c r="AO21" s="96">
        <v>88.321009989774197</v>
      </c>
      <c r="AP21" s="97">
        <v>84.677102178872005</v>
      </c>
      <c r="AQ21" s="87"/>
      <c r="AR21" s="98">
        <v>68.254654965108799</v>
      </c>
      <c r="AS21" s="92"/>
      <c r="AT21" s="93">
        <v>12.117682958697401</v>
      </c>
      <c r="AU21" s="87">
        <v>10.851383543192</v>
      </c>
      <c r="AV21" s="87">
        <v>7.5434027082038702</v>
      </c>
      <c r="AW21" s="87">
        <v>0.58223523599703597</v>
      </c>
      <c r="AX21" s="87">
        <v>2.5854185839569901</v>
      </c>
      <c r="AY21" s="94">
        <v>6.3603805959655704</v>
      </c>
      <c r="AZ21" s="87"/>
      <c r="BA21" s="95">
        <v>3.6104070927626202</v>
      </c>
      <c r="BB21" s="96">
        <v>6.1128477243786996</v>
      </c>
      <c r="BC21" s="97">
        <v>4.9005614389960899</v>
      </c>
      <c r="BD21" s="87"/>
      <c r="BE21" s="98">
        <v>5.8383093108555197</v>
      </c>
    </row>
    <row r="22" spans="1:57" x14ac:dyDescent="0.2">
      <c r="A22" s="33" t="s">
        <v>116</v>
      </c>
      <c r="B22" s="2" t="str">
        <f t="shared" si="0"/>
        <v>Norfolk/Portsmouth, VA</v>
      </c>
      <c r="C22" s="2"/>
      <c r="D22" s="23" t="s">
        <v>106</v>
      </c>
      <c r="E22" s="26" t="s">
        <v>107</v>
      </c>
      <c r="F22" s="2"/>
      <c r="G22" s="93">
        <v>58.564408564408502</v>
      </c>
      <c r="H22" s="87">
        <v>66.619866619866599</v>
      </c>
      <c r="I22" s="87">
        <v>67.479817479817399</v>
      </c>
      <c r="J22" s="87">
        <v>67.409617409617397</v>
      </c>
      <c r="K22" s="87">
        <v>59.143559143559102</v>
      </c>
      <c r="L22" s="94">
        <v>63.843453843453801</v>
      </c>
      <c r="M22" s="87"/>
      <c r="N22" s="95">
        <v>76.676026676026595</v>
      </c>
      <c r="O22" s="96">
        <v>87.434187434187393</v>
      </c>
      <c r="P22" s="97">
        <v>82.055107055107001</v>
      </c>
      <c r="Q22" s="87"/>
      <c r="R22" s="98">
        <v>69.046783332497597</v>
      </c>
      <c r="S22" s="92"/>
      <c r="T22" s="93">
        <v>1.3477751616437701</v>
      </c>
      <c r="U22" s="87">
        <v>1.5993141428681401</v>
      </c>
      <c r="V22" s="87">
        <v>-6.7152183041395803</v>
      </c>
      <c r="W22" s="87">
        <v>1.2300667882615599</v>
      </c>
      <c r="X22" s="87">
        <v>3.5467235467235398</v>
      </c>
      <c r="Y22" s="94">
        <v>-5.79805300835343E-2</v>
      </c>
      <c r="Z22" s="87"/>
      <c r="AA22" s="95">
        <v>7.2484247263008301</v>
      </c>
      <c r="AB22" s="96">
        <v>0.64748664789125998</v>
      </c>
      <c r="AC22" s="97">
        <v>3.6274684593406099</v>
      </c>
      <c r="AD22" s="87"/>
      <c r="AE22" s="98">
        <v>1.1636336263888201</v>
      </c>
      <c r="AF22" s="29"/>
      <c r="AG22" s="93">
        <v>55.150930150930101</v>
      </c>
      <c r="AH22" s="87">
        <v>61.578624078624003</v>
      </c>
      <c r="AI22" s="87">
        <v>67.313092313092298</v>
      </c>
      <c r="AJ22" s="87">
        <v>69.190944190944094</v>
      </c>
      <c r="AK22" s="87">
        <v>68.673218673218599</v>
      </c>
      <c r="AL22" s="94">
        <v>64.381361881361798</v>
      </c>
      <c r="AM22" s="87"/>
      <c r="AN22" s="95">
        <v>80.3966303966303</v>
      </c>
      <c r="AO22" s="96">
        <v>82.116532116532099</v>
      </c>
      <c r="AP22" s="97">
        <v>81.2565812565812</v>
      </c>
      <c r="AQ22" s="87"/>
      <c r="AR22" s="98">
        <v>69.202853131424504</v>
      </c>
      <c r="AS22" s="92"/>
      <c r="AT22" s="93">
        <v>2.4849093921595502</v>
      </c>
      <c r="AU22" s="87">
        <v>-2.9344494750686301</v>
      </c>
      <c r="AV22" s="87">
        <v>-3.9288906348541301</v>
      </c>
      <c r="AW22" s="87">
        <v>0.34318145698290903</v>
      </c>
      <c r="AX22" s="87">
        <v>7.3711930344478196</v>
      </c>
      <c r="AY22" s="94">
        <v>0.52272733894466705</v>
      </c>
      <c r="AZ22" s="87"/>
      <c r="BA22" s="95">
        <v>6.1815881058032698</v>
      </c>
      <c r="BB22" s="96">
        <v>3.5613825551211198</v>
      </c>
      <c r="BC22" s="97">
        <v>4.8412579024823899</v>
      </c>
      <c r="BD22" s="87"/>
      <c r="BE22" s="98">
        <v>1.9312953441368299</v>
      </c>
    </row>
    <row r="23" spans="1:57" x14ac:dyDescent="0.2">
      <c r="A23" s="34" t="s">
        <v>43</v>
      </c>
      <c r="B23" s="2" t="str">
        <f t="shared" si="0"/>
        <v>Newport News/Hampton, VA</v>
      </c>
      <c r="C23" s="2"/>
      <c r="D23" s="23" t="s">
        <v>106</v>
      </c>
      <c r="E23" s="26" t="s">
        <v>107</v>
      </c>
      <c r="F23" s="2"/>
      <c r="G23" s="93">
        <v>56.745579007415799</v>
      </c>
      <c r="H23" s="87">
        <v>63.918996006845397</v>
      </c>
      <c r="I23" s="87">
        <v>66.514546491728396</v>
      </c>
      <c r="J23" s="87">
        <v>66.514546491728396</v>
      </c>
      <c r="K23" s="87">
        <v>60.439247005134</v>
      </c>
      <c r="L23" s="94">
        <v>62.826583000570402</v>
      </c>
      <c r="M23" s="87"/>
      <c r="N23" s="95">
        <v>76.055333713633701</v>
      </c>
      <c r="O23" s="96">
        <v>88.976041072447202</v>
      </c>
      <c r="P23" s="97">
        <v>82.515687393040494</v>
      </c>
      <c r="Q23" s="87"/>
      <c r="R23" s="98">
        <v>68.452041398418999</v>
      </c>
      <c r="S23" s="92"/>
      <c r="T23" s="93">
        <v>9.7795561038376295</v>
      </c>
      <c r="U23" s="87">
        <v>7.99316031844889</v>
      </c>
      <c r="V23" s="87">
        <v>7.4477443213044996</v>
      </c>
      <c r="W23" s="87">
        <v>7.6938454306066202</v>
      </c>
      <c r="X23" s="87">
        <v>7.3749779038182002</v>
      </c>
      <c r="Y23" s="94">
        <v>8.0113612605264102</v>
      </c>
      <c r="Z23" s="87"/>
      <c r="AA23" s="95">
        <v>9.4756982328806991</v>
      </c>
      <c r="AB23" s="96">
        <v>3.0087838750621501</v>
      </c>
      <c r="AC23" s="97">
        <v>5.8915120597990898</v>
      </c>
      <c r="AD23" s="87"/>
      <c r="AE23" s="98">
        <v>7.2717369051801697</v>
      </c>
      <c r="AF23" s="29"/>
      <c r="AG23" s="93">
        <v>55.196584237680099</v>
      </c>
      <c r="AH23" s="87">
        <v>60.732965664472502</v>
      </c>
      <c r="AI23" s="87">
        <v>63.949475182351797</v>
      </c>
      <c r="AJ23" s="87">
        <v>64.824764276818996</v>
      </c>
      <c r="AK23" s="87">
        <v>66.215059897318795</v>
      </c>
      <c r="AL23" s="94">
        <v>62.182134009169303</v>
      </c>
      <c r="AM23" s="87"/>
      <c r="AN23" s="95">
        <v>79.060895607529901</v>
      </c>
      <c r="AO23" s="96">
        <v>83.902595550484804</v>
      </c>
      <c r="AP23" s="97">
        <v>81.481745579007395</v>
      </c>
      <c r="AQ23" s="87"/>
      <c r="AR23" s="98">
        <v>67.689912700189197</v>
      </c>
      <c r="AS23" s="92"/>
      <c r="AT23" s="93">
        <v>3.6140619999099299</v>
      </c>
      <c r="AU23" s="87">
        <v>-6.05660081353256</v>
      </c>
      <c r="AV23" s="87">
        <v>-6.3575680861635302</v>
      </c>
      <c r="AW23" s="87">
        <v>-1.8849676324089399</v>
      </c>
      <c r="AX23" s="87">
        <v>3.2649624210792898</v>
      </c>
      <c r="AY23" s="94">
        <v>-1.7357420001300701</v>
      </c>
      <c r="AZ23" s="87"/>
      <c r="BA23" s="95">
        <v>3.8234202209974302</v>
      </c>
      <c r="BB23" s="96">
        <v>3.9718551926334702</v>
      </c>
      <c r="BC23" s="97">
        <v>3.8997897628867499</v>
      </c>
      <c r="BD23" s="87"/>
      <c r="BE23" s="98">
        <v>0.122554855726212</v>
      </c>
    </row>
    <row r="24" spans="1:57" x14ac:dyDescent="0.2">
      <c r="A24" s="35" t="s">
        <v>117</v>
      </c>
      <c r="B24" s="2" t="str">
        <f t="shared" si="0"/>
        <v>Chesapeake/Suffolk, VA</v>
      </c>
      <c r="C24" s="2"/>
      <c r="D24" s="24" t="s">
        <v>106</v>
      </c>
      <c r="E24" s="27" t="s">
        <v>107</v>
      </c>
      <c r="F24" s="2"/>
      <c r="G24" s="99">
        <v>56.982585398526403</v>
      </c>
      <c r="H24" s="100">
        <v>70.462156731413202</v>
      </c>
      <c r="I24" s="100">
        <v>72.605492297387798</v>
      </c>
      <c r="J24" s="100">
        <v>71.014735432015996</v>
      </c>
      <c r="K24" s="100">
        <v>66.091761553918204</v>
      </c>
      <c r="L24" s="101">
        <v>67.431346282652299</v>
      </c>
      <c r="M24" s="87"/>
      <c r="N24" s="102">
        <v>78.683858004018703</v>
      </c>
      <c r="O24" s="103">
        <v>88.647019423978506</v>
      </c>
      <c r="P24" s="104">
        <v>83.665438713998597</v>
      </c>
      <c r="Q24" s="87"/>
      <c r="R24" s="105">
        <v>72.069658405894103</v>
      </c>
      <c r="S24" s="92"/>
      <c r="T24" s="99">
        <v>-4.1776361791696504</v>
      </c>
      <c r="U24" s="100">
        <v>-1.38689737829888</v>
      </c>
      <c r="V24" s="100">
        <v>-2.67382717627705</v>
      </c>
      <c r="W24" s="100">
        <v>-1.98179764130703</v>
      </c>
      <c r="X24" s="100">
        <v>-0.717232385421123</v>
      </c>
      <c r="Y24" s="101">
        <v>-2.1429302137200898</v>
      </c>
      <c r="Z24" s="87"/>
      <c r="AA24" s="102">
        <v>3.2137681690433202</v>
      </c>
      <c r="AB24" s="103">
        <v>-0.46680479813953102</v>
      </c>
      <c r="AC24" s="104">
        <v>1.2306546237832301</v>
      </c>
      <c r="AD24" s="87"/>
      <c r="AE24" s="105">
        <v>-1.0491636451606401</v>
      </c>
      <c r="AF24" s="30"/>
      <c r="AG24" s="99">
        <v>57.874246483589999</v>
      </c>
      <c r="AH24" s="100">
        <v>69.197923643670407</v>
      </c>
      <c r="AI24" s="100">
        <v>72.576188881446697</v>
      </c>
      <c r="AJ24" s="100">
        <v>72.371064969859304</v>
      </c>
      <c r="AK24" s="100">
        <v>70.386805090421902</v>
      </c>
      <c r="AL24" s="101">
        <v>68.481245813797699</v>
      </c>
      <c r="AM24" s="87"/>
      <c r="AN24" s="102">
        <v>81.011386470194196</v>
      </c>
      <c r="AO24" s="103">
        <v>83.087742799731998</v>
      </c>
      <c r="AP24" s="104">
        <v>82.049564634963104</v>
      </c>
      <c r="AQ24" s="87"/>
      <c r="AR24" s="105">
        <v>72.357908334130698</v>
      </c>
      <c r="AS24" s="38"/>
      <c r="AT24" s="99">
        <v>0.123092094332869</v>
      </c>
      <c r="AU24" s="100">
        <v>-1.5328701852578599</v>
      </c>
      <c r="AV24" s="100">
        <v>-2.7635416518373601</v>
      </c>
      <c r="AW24" s="100">
        <v>-3.1443629920064202</v>
      </c>
      <c r="AX24" s="100">
        <v>-1.2546992519170601</v>
      </c>
      <c r="AY24" s="101">
        <v>-1.8102267464163699</v>
      </c>
      <c r="AZ24" s="87"/>
      <c r="BA24" s="102">
        <v>4.7254404099771001</v>
      </c>
      <c r="BB24" s="103">
        <v>3.5314135919948701</v>
      </c>
      <c r="BC24" s="104">
        <v>4.1174508133793299</v>
      </c>
      <c r="BD24" s="87"/>
      <c r="BE24" s="105">
        <v>3.4937293780876698E-2</v>
      </c>
    </row>
    <row r="25" spans="1:57" x14ac:dyDescent="0.2">
      <c r="A25" s="34" t="s">
        <v>59</v>
      </c>
      <c r="B25" s="2" t="s">
        <v>59</v>
      </c>
      <c r="C25" s="8"/>
      <c r="D25" s="22" t="s">
        <v>106</v>
      </c>
      <c r="E25" s="25" t="s">
        <v>107</v>
      </c>
      <c r="F25" s="2"/>
      <c r="G25" s="84">
        <v>41.388518024032003</v>
      </c>
      <c r="H25" s="85">
        <v>70.594125500667502</v>
      </c>
      <c r="I25" s="85">
        <v>81.341789052069402</v>
      </c>
      <c r="J25" s="85">
        <v>73.6648865153538</v>
      </c>
      <c r="K25" s="85">
        <v>47.630173564753001</v>
      </c>
      <c r="L25" s="86">
        <v>62.923898531375102</v>
      </c>
      <c r="M25" s="87"/>
      <c r="N25" s="88">
        <v>78.271028037383104</v>
      </c>
      <c r="O25" s="89">
        <v>92.523364485981304</v>
      </c>
      <c r="P25" s="90">
        <v>85.397196261682197</v>
      </c>
      <c r="Q25" s="87"/>
      <c r="R25" s="91">
        <v>69.3448407400343</v>
      </c>
      <c r="S25" s="92"/>
      <c r="T25" s="84">
        <v>1.3900245298446401</v>
      </c>
      <c r="U25" s="85">
        <v>18.3547845551203</v>
      </c>
      <c r="V25" s="85">
        <v>20.942928039702199</v>
      </c>
      <c r="W25" s="85">
        <v>20.535226652102601</v>
      </c>
      <c r="X25" s="85">
        <v>-8.5842408712363802</v>
      </c>
      <c r="Y25" s="86">
        <v>11.9876440537008</v>
      </c>
      <c r="Z25" s="87"/>
      <c r="AA25" s="88">
        <v>4.78105451295799</v>
      </c>
      <c r="AB25" s="89">
        <v>3.0866493120118998</v>
      </c>
      <c r="AC25" s="90">
        <v>3.8563020093363098</v>
      </c>
      <c r="AD25" s="87"/>
      <c r="AE25" s="91">
        <v>8.9853117505995197</v>
      </c>
      <c r="AG25" s="84">
        <v>42.448264352469899</v>
      </c>
      <c r="AH25" s="85">
        <v>67.222963951935895</v>
      </c>
      <c r="AI25" s="85">
        <v>80.432242990654203</v>
      </c>
      <c r="AJ25" s="85">
        <v>77.970627503337695</v>
      </c>
      <c r="AK25" s="85">
        <v>69.392523364485896</v>
      </c>
      <c r="AL25" s="86">
        <v>67.493324432576699</v>
      </c>
      <c r="AM25" s="87"/>
      <c r="AN25" s="88">
        <v>80.982977303070697</v>
      </c>
      <c r="AO25" s="89">
        <v>85.063417890520597</v>
      </c>
      <c r="AP25" s="90">
        <v>83.023197596795697</v>
      </c>
      <c r="AQ25" s="87"/>
      <c r="AR25" s="91">
        <v>71.930431050924994</v>
      </c>
      <c r="AS25" s="92"/>
      <c r="AT25" s="84">
        <v>0.43435340572556702</v>
      </c>
      <c r="AU25" s="85">
        <v>9.0269319258357008</v>
      </c>
      <c r="AV25" s="85">
        <v>14.409495548961401</v>
      </c>
      <c r="AW25" s="85">
        <v>19.0621814475025</v>
      </c>
      <c r="AX25" s="85">
        <v>12.2873345935727</v>
      </c>
      <c r="AY25" s="86">
        <v>11.9253867655605</v>
      </c>
      <c r="AZ25" s="87"/>
      <c r="BA25" s="88">
        <v>5.6039173014145804</v>
      </c>
      <c r="BB25" s="89">
        <v>2.9905031319458399</v>
      </c>
      <c r="BC25" s="90">
        <v>4.2487426655490301</v>
      </c>
      <c r="BD25" s="87"/>
      <c r="BE25" s="91">
        <v>9.2718349903116497</v>
      </c>
    </row>
    <row r="26" spans="1:57" x14ac:dyDescent="0.2">
      <c r="A26" s="34" t="s">
        <v>118</v>
      </c>
      <c r="B26" s="2" t="str">
        <f t="shared" si="0"/>
        <v>Richmond North/Glen Allen, VA</v>
      </c>
      <c r="C26" s="9"/>
      <c r="D26" s="23" t="s">
        <v>106</v>
      </c>
      <c r="E26" s="26" t="s">
        <v>107</v>
      </c>
      <c r="F26" s="2"/>
      <c r="G26" s="93">
        <v>50.447042640990297</v>
      </c>
      <c r="H26" s="87">
        <v>63.892709766162298</v>
      </c>
      <c r="I26" s="87">
        <v>69.532324621733096</v>
      </c>
      <c r="J26" s="87">
        <v>66.059147180192497</v>
      </c>
      <c r="K26" s="87">
        <v>55.6625401192113</v>
      </c>
      <c r="L26" s="94">
        <v>61.118752865657903</v>
      </c>
      <c r="M26" s="87"/>
      <c r="N26" s="95">
        <v>76.501604768454797</v>
      </c>
      <c r="O26" s="96">
        <v>90.187987161852305</v>
      </c>
      <c r="P26" s="97">
        <v>83.344795965153494</v>
      </c>
      <c r="Q26" s="87"/>
      <c r="R26" s="98">
        <v>67.4690508940852</v>
      </c>
      <c r="S26" s="92"/>
      <c r="T26" s="93">
        <v>2.2701371026799402</v>
      </c>
      <c r="U26" s="87">
        <v>5.4616133439490504</v>
      </c>
      <c r="V26" s="87">
        <v>0.74622631006209506</v>
      </c>
      <c r="W26" s="87">
        <v>1.26636116536334</v>
      </c>
      <c r="X26" s="87">
        <v>1.2311522727366</v>
      </c>
      <c r="Y26" s="94">
        <v>2.1550337042160499</v>
      </c>
      <c r="Z26" s="87"/>
      <c r="AA26" s="95">
        <v>-1.54617221820994</v>
      </c>
      <c r="AB26" s="96">
        <v>0.43141205822863599</v>
      </c>
      <c r="AC26" s="97">
        <v>-0.48596692047069301</v>
      </c>
      <c r="AD26" s="87"/>
      <c r="AE26" s="98">
        <v>1.20705018784268</v>
      </c>
      <c r="AG26" s="93">
        <v>48.0771435121503</v>
      </c>
      <c r="AH26" s="87">
        <v>63.623337918386</v>
      </c>
      <c r="AI26" s="87">
        <v>70.882049518569403</v>
      </c>
      <c r="AJ26" s="87">
        <v>69.475011462631798</v>
      </c>
      <c r="AK26" s="87">
        <v>63.611875286565699</v>
      </c>
      <c r="AL26" s="94">
        <v>63.133883539660701</v>
      </c>
      <c r="AM26" s="87"/>
      <c r="AN26" s="95">
        <v>76.143397524071503</v>
      </c>
      <c r="AO26" s="96">
        <v>83.356258596973802</v>
      </c>
      <c r="AP26" s="97">
        <v>79.749828060522603</v>
      </c>
      <c r="AQ26" s="87"/>
      <c r="AR26" s="98">
        <v>67.881296259906904</v>
      </c>
      <c r="AS26" s="92"/>
      <c r="AT26" s="93">
        <v>4.0073140394099998</v>
      </c>
      <c r="AU26" s="87">
        <v>6.5380536778606997</v>
      </c>
      <c r="AV26" s="87">
        <v>4.9488047300910996</v>
      </c>
      <c r="AW26" s="87">
        <v>5.5021427373797804</v>
      </c>
      <c r="AX26" s="87">
        <v>7.0789180759097396</v>
      </c>
      <c r="AY26" s="94">
        <v>5.6663777828540898</v>
      </c>
      <c r="AZ26" s="87"/>
      <c r="BA26" s="95">
        <v>0.97461223361022598</v>
      </c>
      <c r="BB26" s="96">
        <v>-0.65041572720354301</v>
      </c>
      <c r="BC26" s="97">
        <v>0.118779696220635</v>
      </c>
      <c r="BD26" s="87"/>
      <c r="BE26" s="98">
        <v>3.7369239467392399</v>
      </c>
    </row>
    <row r="27" spans="1:57" x14ac:dyDescent="0.2">
      <c r="A27" s="20" t="s">
        <v>62</v>
      </c>
      <c r="B27" s="2" t="str">
        <f t="shared" si="0"/>
        <v>Richmond West/Midlothian, VA</v>
      </c>
      <c r="C27" s="2"/>
      <c r="D27" s="23" t="s">
        <v>106</v>
      </c>
      <c r="E27" s="26" t="s">
        <v>107</v>
      </c>
      <c r="F27" s="2"/>
      <c r="G27" s="93">
        <v>52.907639680729702</v>
      </c>
      <c r="H27" s="87">
        <v>64.4526795895096</v>
      </c>
      <c r="I27" s="87">
        <v>70.353477765108295</v>
      </c>
      <c r="J27" s="87">
        <v>66.904218928164099</v>
      </c>
      <c r="K27" s="87">
        <v>62.799315849486803</v>
      </c>
      <c r="L27" s="94">
        <v>63.4834663625997</v>
      </c>
      <c r="M27" s="87"/>
      <c r="N27" s="95">
        <v>77.337514253135595</v>
      </c>
      <c r="O27" s="96">
        <v>85.604332953249695</v>
      </c>
      <c r="P27" s="97">
        <v>81.470923603192702</v>
      </c>
      <c r="Q27" s="87"/>
      <c r="R27" s="98">
        <v>68.622739859912002</v>
      </c>
      <c r="S27" s="92"/>
      <c r="T27" s="93">
        <v>7.4676868471503202</v>
      </c>
      <c r="U27" s="87">
        <v>8.0466876937269802</v>
      </c>
      <c r="V27" s="87">
        <v>9.6190833678173995</v>
      </c>
      <c r="W27" s="87">
        <v>3.4643843574252098</v>
      </c>
      <c r="X27" s="87">
        <v>8.6459099819694298</v>
      </c>
      <c r="Y27" s="94">
        <v>7.40626932529646</v>
      </c>
      <c r="Z27" s="87"/>
      <c r="AA27" s="95">
        <v>3.58861558238464</v>
      </c>
      <c r="AB27" s="96">
        <v>0.819053431191481</v>
      </c>
      <c r="AC27" s="97">
        <v>2.11487640771333</v>
      </c>
      <c r="AD27" s="87"/>
      <c r="AE27" s="98">
        <v>5.5509877192064998</v>
      </c>
      <c r="AG27" s="93">
        <v>50.605585636933498</v>
      </c>
      <c r="AH27" s="87">
        <v>59.504132231404903</v>
      </c>
      <c r="AI27" s="87">
        <v>64.790538614989998</v>
      </c>
      <c r="AJ27" s="87">
        <v>65.916215445996002</v>
      </c>
      <c r="AK27" s="87">
        <v>66.170182440136799</v>
      </c>
      <c r="AL27" s="94">
        <v>61.397058823529399</v>
      </c>
      <c r="AM27" s="87"/>
      <c r="AN27" s="95">
        <v>73.881128848346606</v>
      </c>
      <c r="AO27" s="96">
        <v>76.917046750284996</v>
      </c>
      <c r="AP27" s="97">
        <v>75.399087799315794</v>
      </c>
      <c r="AQ27" s="87"/>
      <c r="AR27" s="98">
        <v>65.396986970683997</v>
      </c>
      <c r="AS27" s="92"/>
      <c r="AT27" s="93">
        <v>8.6847985059842792</v>
      </c>
      <c r="AU27" s="87">
        <v>5.0407199782328203</v>
      </c>
      <c r="AV27" s="87">
        <v>6.6405959535301502</v>
      </c>
      <c r="AW27" s="87">
        <v>5.7429478800219096</v>
      </c>
      <c r="AX27" s="87">
        <v>12.2926700796136</v>
      </c>
      <c r="AY27" s="94">
        <v>7.62757772254625</v>
      </c>
      <c r="AZ27" s="87"/>
      <c r="BA27" s="95">
        <v>5.8631270972637202</v>
      </c>
      <c r="BB27" s="96">
        <v>0.123301774277665</v>
      </c>
      <c r="BC27" s="97">
        <v>2.8555433486880002</v>
      </c>
      <c r="BD27" s="87"/>
      <c r="BE27" s="98">
        <v>6.0063976056900197</v>
      </c>
    </row>
    <row r="28" spans="1:57" x14ac:dyDescent="0.2">
      <c r="A28" s="20" t="s">
        <v>58</v>
      </c>
      <c r="B28" s="2" t="str">
        <f t="shared" si="0"/>
        <v>Petersburg/Chester, VA</v>
      </c>
      <c r="C28" s="2"/>
      <c r="D28" s="23" t="s">
        <v>106</v>
      </c>
      <c r="E28" s="26" t="s">
        <v>107</v>
      </c>
      <c r="F28" s="2"/>
      <c r="G28" s="93">
        <v>55.654648956356702</v>
      </c>
      <c r="H28" s="87">
        <v>68.444022770398405</v>
      </c>
      <c r="I28" s="87">
        <v>70.170777988614802</v>
      </c>
      <c r="J28" s="87">
        <v>66.470588235294102</v>
      </c>
      <c r="K28" s="87">
        <v>59.905123339658402</v>
      </c>
      <c r="L28" s="94">
        <v>64.129032258064498</v>
      </c>
      <c r="M28" s="87"/>
      <c r="N28" s="95">
        <v>69.051233396584394</v>
      </c>
      <c r="O28" s="96">
        <v>78.690702087286496</v>
      </c>
      <c r="P28" s="97">
        <v>73.870967741935402</v>
      </c>
      <c r="Q28" s="87"/>
      <c r="R28" s="98">
        <v>66.912442396313295</v>
      </c>
      <c r="S28" s="92"/>
      <c r="T28" s="93">
        <v>-4.6374322047780598</v>
      </c>
      <c r="U28" s="87">
        <v>-1.31911810293876</v>
      </c>
      <c r="V28" s="87">
        <v>1.6012314845086799</v>
      </c>
      <c r="W28" s="87">
        <v>-3.1238655462184801</v>
      </c>
      <c r="X28" s="87">
        <v>-4.0878737741375604</v>
      </c>
      <c r="Y28" s="94">
        <v>-2.19977471047982</v>
      </c>
      <c r="Z28" s="87"/>
      <c r="AA28" s="95">
        <v>-1.00327668466069</v>
      </c>
      <c r="AB28" s="96">
        <v>0.45076860541756097</v>
      </c>
      <c r="AC28" s="97">
        <v>-0.234099430338124</v>
      </c>
      <c r="AD28" s="87"/>
      <c r="AE28" s="98">
        <v>-1.58816291930301</v>
      </c>
      <c r="AG28" s="93">
        <v>60.372137404580101</v>
      </c>
      <c r="AH28" s="87">
        <v>72.409351145038102</v>
      </c>
      <c r="AI28" s="87">
        <v>74.875954198473195</v>
      </c>
      <c r="AJ28" s="87">
        <v>74.828244274809094</v>
      </c>
      <c r="AK28" s="87">
        <v>71.105313092979102</v>
      </c>
      <c r="AL28" s="94">
        <v>70.718642775447904</v>
      </c>
      <c r="AM28" s="87"/>
      <c r="AN28" s="95">
        <v>74.772296015180203</v>
      </c>
      <c r="AO28" s="96">
        <v>75.502846299810201</v>
      </c>
      <c r="AP28" s="97">
        <v>75.137571157495202</v>
      </c>
      <c r="AQ28" s="87"/>
      <c r="AR28" s="98">
        <v>71.985314114767405</v>
      </c>
      <c r="AS28" s="92"/>
      <c r="AT28" s="93">
        <v>2.2847736578836901</v>
      </c>
      <c r="AU28" s="87">
        <v>3.7655022273958401</v>
      </c>
      <c r="AV28" s="87">
        <v>4.6692605891203902</v>
      </c>
      <c r="AW28" s="87">
        <v>4.2038968184006302</v>
      </c>
      <c r="AX28" s="87">
        <v>4.9882631412653602</v>
      </c>
      <c r="AY28" s="94">
        <v>4.0419412170078903</v>
      </c>
      <c r="AZ28" s="87"/>
      <c r="BA28" s="95">
        <v>6.8609601382459902</v>
      </c>
      <c r="BB28" s="96">
        <v>3.2477766839573898</v>
      </c>
      <c r="BC28" s="97">
        <v>5.0145216725483301</v>
      </c>
      <c r="BD28" s="87"/>
      <c r="BE28" s="98">
        <v>4.3399754771915804</v>
      </c>
    </row>
    <row r="29" spans="1:57" x14ac:dyDescent="0.2">
      <c r="A29" s="20" t="s">
        <v>119</v>
      </c>
      <c r="B29" s="43" t="s">
        <v>49</v>
      </c>
      <c r="C29" s="2"/>
      <c r="D29" s="23" t="s">
        <v>106</v>
      </c>
      <c r="E29" s="26" t="s">
        <v>107</v>
      </c>
      <c r="F29" s="2"/>
      <c r="G29" s="93">
        <v>47.302524429967399</v>
      </c>
      <c r="H29" s="87">
        <v>56.351791530944602</v>
      </c>
      <c r="I29" s="87">
        <v>56.504478827361503</v>
      </c>
      <c r="J29" s="87">
        <v>56.4434039087947</v>
      </c>
      <c r="K29" s="87">
        <v>54.6518729641693</v>
      </c>
      <c r="L29" s="94">
        <v>54.250814332247501</v>
      </c>
      <c r="M29" s="87"/>
      <c r="N29" s="95">
        <v>63.578990228012998</v>
      </c>
      <c r="O29" s="96">
        <v>70.673859934853397</v>
      </c>
      <c r="P29" s="97">
        <v>67.126425081433197</v>
      </c>
      <c r="Q29" s="87"/>
      <c r="R29" s="98">
        <v>57.9295602605863</v>
      </c>
      <c r="S29" s="92"/>
      <c r="T29" s="93">
        <v>13.013306658120401</v>
      </c>
      <c r="U29" s="87">
        <v>2.2355639454623799</v>
      </c>
      <c r="V29" s="87">
        <v>-4.00124482559717</v>
      </c>
      <c r="W29" s="87">
        <v>-4.1881785513502496</v>
      </c>
      <c r="X29" s="87">
        <v>0.24802789641266401</v>
      </c>
      <c r="Y29" s="94">
        <v>0.73974744883768295</v>
      </c>
      <c r="Z29" s="87"/>
      <c r="AA29" s="95">
        <v>2.16486015949679</v>
      </c>
      <c r="AB29" s="96">
        <v>1.46924784660733</v>
      </c>
      <c r="AC29" s="97">
        <v>1.79748889615768</v>
      </c>
      <c r="AD29" s="87"/>
      <c r="AE29" s="98">
        <v>1.0874958470217</v>
      </c>
      <c r="AG29" s="93">
        <v>43.781031190324597</v>
      </c>
      <c r="AH29" s="87">
        <v>54.709102482495197</v>
      </c>
      <c r="AI29" s="87">
        <v>57.723742838955999</v>
      </c>
      <c r="AJ29" s="87">
        <v>61.295989815404198</v>
      </c>
      <c r="AK29" s="87">
        <v>59.2630293159609</v>
      </c>
      <c r="AL29" s="94">
        <v>55.354997046782998</v>
      </c>
      <c r="AM29" s="87"/>
      <c r="AN29" s="95">
        <v>66.355354234527596</v>
      </c>
      <c r="AO29" s="96">
        <v>65.7598737785016</v>
      </c>
      <c r="AP29" s="97">
        <v>66.057614006514598</v>
      </c>
      <c r="AQ29" s="87"/>
      <c r="AR29" s="98">
        <v>58.413821694037502</v>
      </c>
      <c r="AS29" s="92"/>
      <c r="AT29" s="93">
        <v>9.9598949257925504</v>
      </c>
      <c r="AU29" s="87">
        <v>5.5364240630472201</v>
      </c>
      <c r="AV29" s="87">
        <v>3.8358541123030299</v>
      </c>
      <c r="AW29" s="87">
        <v>6.3833566256177097</v>
      </c>
      <c r="AX29" s="87">
        <v>5.0012229911724901</v>
      </c>
      <c r="AY29" s="94">
        <v>5.9185230620066402</v>
      </c>
      <c r="AZ29" s="87"/>
      <c r="BA29" s="95">
        <v>6.1165169815071998</v>
      </c>
      <c r="BB29" s="96">
        <v>5.9171501125650199</v>
      </c>
      <c r="BC29" s="97">
        <v>6.0171891214026099</v>
      </c>
      <c r="BD29" s="87"/>
      <c r="BE29" s="98">
        <v>5.9508083211271501</v>
      </c>
    </row>
    <row r="30" spans="1:57" x14ac:dyDescent="0.2">
      <c r="A30" s="20" t="s">
        <v>54</v>
      </c>
      <c r="B30" s="2" t="str">
        <f t="shared" si="0"/>
        <v>Roanoke, VA</v>
      </c>
      <c r="C30" s="2"/>
      <c r="D30" s="23" t="s">
        <v>106</v>
      </c>
      <c r="E30" s="26" t="s">
        <v>107</v>
      </c>
      <c r="F30" s="2"/>
      <c r="G30" s="93">
        <v>50.301953818827698</v>
      </c>
      <c r="H30" s="87">
        <v>65.168738898756601</v>
      </c>
      <c r="I30" s="87">
        <v>68.117229129662505</v>
      </c>
      <c r="J30" s="87">
        <v>66.820603907637604</v>
      </c>
      <c r="K30" s="87">
        <v>69.289520426287694</v>
      </c>
      <c r="L30" s="94">
        <v>63.939609236234404</v>
      </c>
      <c r="M30" s="87"/>
      <c r="N30" s="95">
        <v>66.092362344582497</v>
      </c>
      <c r="O30" s="96">
        <v>70.746003552397795</v>
      </c>
      <c r="P30" s="97">
        <v>68.419182948490203</v>
      </c>
      <c r="Q30" s="87"/>
      <c r="R30" s="98">
        <v>65.219487439736099</v>
      </c>
      <c r="S30" s="92"/>
      <c r="T30" s="93">
        <v>-1.6939689108135101</v>
      </c>
      <c r="U30" s="87">
        <v>-0.17789812319119599</v>
      </c>
      <c r="V30" s="87">
        <v>-5.0865275536814298</v>
      </c>
      <c r="W30" s="87">
        <v>-8.8416474842491706</v>
      </c>
      <c r="X30" s="87">
        <v>2.5484902309058599</v>
      </c>
      <c r="Y30" s="94">
        <v>-2.8540868493369098</v>
      </c>
      <c r="Z30" s="87"/>
      <c r="AA30" s="95">
        <v>1.3218858339681601</v>
      </c>
      <c r="AB30" s="96">
        <v>2.0561421108879601</v>
      </c>
      <c r="AC30" s="97">
        <v>1.70017530562771</v>
      </c>
      <c r="AD30" s="87"/>
      <c r="AE30" s="98">
        <v>-1.5324198456038201</v>
      </c>
      <c r="AG30" s="93">
        <v>47.810834813499099</v>
      </c>
      <c r="AH30" s="87">
        <v>60.435168738898703</v>
      </c>
      <c r="AI30" s="87">
        <v>68.823268206039003</v>
      </c>
      <c r="AJ30" s="87">
        <v>77.801953818827698</v>
      </c>
      <c r="AK30" s="87">
        <v>76.651865008880904</v>
      </c>
      <c r="AL30" s="94">
        <v>66.304618117229097</v>
      </c>
      <c r="AM30" s="87"/>
      <c r="AN30" s="95">
        <v>76.598579040852499</v>
      </c>
      <c r="AO30" s="96">
        <v>70.359680284191796</v>
      </c>
      <c r="AP30" s="97">
        <v>73.479129662522197</v>
      </c>
      <c r="AQ30" s="87"/>
      <c r="AR30" s="98">
        <v>68.354478558741405</v>
      </c>
      <c r="AS30" s="92"/>
      <c r="AT30" s="93">
        <v>1.63514419205013</v>
      </c>
      <c r="AU30" s="87">
        <v>-3.5292278052151</v>
      </c>
      <c r="AV30" s="87">
        <v>-2.9482478088534099</v>
      </c>
      <c r="AW30" s="87">
        <v>4.0780503510200301</v>
      </c>
      <c r="AX30" s="87">
        <v>3.9424534857010598</v>
      </c>
      <c r="AY30" s="94">
        <v>0.73636734177141505</v>
      </c>
      <c r="AZ30" s="87"/>
      <c r="BA30" s="95">
        <v>4.5042214457075502</v>
      </c>
      <c r="BB30" s="96">
        <v>-0.31316707988759102</v>
      </c>
      <c r="BC30" s="97">
        <v>2.14100308601531</v>
      </c>
      <c r="BD30" s="87"/>
      <c r="BE30" s="98">
        <v>1.16365178381199</v>
      </c>
    </row>
    <row r="31" spans="1:57" x14ac:dyDescent="0.2">
      <c r="A31" s="20" t="s">
        <v>55</v>
      </c>
      <c r="B31" s="2" t="str">
        <f t="shared" si="0"/>
        <v>Charlottesville, VA</v>
      </c>
      <c r="C31" s="2"/>
      <c r="D31" s="23" t="s">
        <v>106</v>
      </c>
      <c r="E31" s="26" t="s">
        <v>107</v>
      </c>
      <c r="F31" s="2"/>
      <c r="G31" s="93">
        <v>66.339162900373296</v>
      </c>
      <c r="H31" s="87">
        <v>61.4659068579288</v>
      </c>
      <c r="I31" s="87">
        <v>66.830418549813302</v>
      </c>
      <c r="J31" s="87">
        <v>63.371978777755899</v>
      </c>
      <c r="K31" s="87">
        <v>61.583808213794399</v>
      </c>
      <c r="L31" s="94">
        <v>63.918255059933102</v>
      </c>
      <c r="M31" s="87"/>
      <c r="N31" s="95">
        <v>72.234230693652904</v>
      </c>
      <c r="O31" s="96">
        <v>89.054824130477499</v>
      </c>
      <c r="P31" s="97">
        <v>80.644527412065202</v>
      </c>
      <c r="Q31" s="87"/>
      <c r="R31" s="98">
        <v>68.697190017685202</v>
      </c>
      <c r="S31" s="92"/>
      <c r="T31" s="93">
        <v>8.8888037811227107</v>
      </c>
      <c r="U31" s="87">
        <v>6.9152798634361599</v>
      </c>
      <c r="V31" s="87">
        <v>1.64788248810587</v>
      </c>
      <c r="W31" s="87">
        <v>-5.7223800062147001</v>
      </c>
      <c r="X31" s="87">
        <v>0.47668342450693102</v>
      </c>
      <c r="Y31" s="94">
        <v>2.2132237428109902</v>
      </c>
      <c r="Z31" s="87"/>
      <c r="AA31" s="95">
        <v>-1.6029814075601201</v>
      </c>
      <c r="AB31" s="96">
        <v>2.4318886860428699</v>
      </c>
      <c r="AC31" s="97">
        <v>0.58467311425827495</v>
      </c>
      <c r="AD31" s="87"/>
      <c r="AE31" s="98">
        <v>1.6611559859898799</v>
      </c>
      <c r="AG31" s="93">
        <v>52.877023292538397</v>
      </c>
      <c r="AH31" s="87">
        <v>60.836952230556598</v>
      </c>
      <c r="AI31" s="87">
        <v>64.868732727990505</v>
      </c>
      <c r="AJ31" s="87">
        <v>65.189498618239199</v>
      </c>
      <c r="AK31" s="87">
        <v>69.375122813912299</v>
      </c>
      <c r="AL31" s="94">
        <v>62.635585532284097</v>
      </c>
      <c r="AM31" s="87"/>
      <c r="AN31" s="95">
        <v>83.611711534682598</v>
      </c>
      <c r="AO31" s="96">
        <v>84.697386519944899</v>
      </c>
      <c r="AP31" s="97">
        <v>84.154549027313806</v>
      </c>
      <c r="AQ31" s="87"/>
      <c r="AR31" s="98">
        <v>68.799780473389404</v>
      </c>
      <c r="AS31" s="92"/>
      <c r="AT31" s="93">
        <v>6.8348404956708304</v>
      </c>
      <c r="AU31" s="87">
        <v>1.0867500684654701</v>
      </c>
      <c r="AV31" s="87">
        <v>-1.69486357319159</v>
      </c>
      <c r="AW31" s="87">
        <v>-8.1962248556498398</v>
      </c>
      <c r="AX31" s="87">
        <v>-4.8019418275332804</v>
      </c>
      <c r="AY31" s="94">
        <v>-1.9935659206720799</v>
      </c>
      <c r="AZ31" s="87"/>
      <c r="BA31" s="95">
        <v>2.0675118915242798</v>
      </c>
      <c r="BB31" s="96">
        <v>1.33862629712453</v>
      </c>
      <c r="BC31" s="97">
        <v>1.69941240237016</v>
      </c>
      <c r="BD31" s="87"/>
      <c r="BE31" s="98">
        <v>-0.71055245303270598</v>
      </c>
    </row>
    <row r="32" spans="1:57" x14ac:dyDescent="0.2">
      <c r="A32" s="20" t="s">
        <v>120</v>
      </c>
      <c r="B32" t="s">
        <v>56</v>
      </c>
      <c r="C32" s="2"/>
      <c r="D32" s="23" t="s">
        <v>106</v>
      </c>
      <c r="E32" s="26" t="s">
        <v>107</v>
      </c>
      <c r="F32" s="2"/>
      <c r="G32" s="93">
        <v>52.283073527383003</v>
      </c>
      <c r="H32" s="87">
        <v>63.401848530831799</v>
      </c>
      <c r="I32" s="87">
        <v>67.471375362118906</v>
      </c>
      <c r="J32" s="87">
        <v>64.836529176438106</v>
      </c>
      <c r="K32" s="87">
        <v>63.470823561870603</v>
      </c>
      <c r="L32" s="94">
        <v>62.292730031728503</v>
      </c>
      <c r="M32" s="87"/>
      <c r="N32" s="95">
        <v>70.244171609877199</v>
      </c>
      <c r="O32" s="96">
        <v>73.623948130776597</v>
      </c>
      <c r="P32" s="97">
        <v>71.934059870326905</v>
      </c>
      <c r="Q32" s="87"/>
      <c r="R32" s="98">
        <v>65.047395699899397</v>
      </c>
      <c r="S32" s="92"/>
      <c r="T32" s="93">
        <v>18.005353203079999</v>
      </c>
      <c r="U32" s="87">
        <v>6.8774018091165203</v>
      </c>
      <c r="V32" s="87">
        <v>6.2046502891672803</v>
      </c>
      <c r="W32" s="87">
        <v>2.6820097105539999</v>
      </c>
      <c r="X32" s="87">
        <v>10.140546769128299</v>
      </c>
      <c r="Y32" s="94">
        <v>8.17435252334141</v>
      </c>
      <c r="Z32" s="87"/>
      <c r="AA32" s="95">
        <v>9.6454625778682299</v>
      </c>
      <c r="AB32" s="96">
        <v>6.5163852715860999</v>
      </c>
      <c r="AC32" s="97">
        <v>8.0215420155880697</v>
      </c>
      <c r="AD32" s="87"/>
      <c r="AE32" s="98">
        <v>8.1260233138916806</v>
      </c>
      <c r="AG32" s="93">
        <v>50.176641729010797</v>
      </c>
      <c r="AH32" s="87">
        <v>63.362427265170403</v>
      </c>
      <c r="AI32" s="87">
        <v>67.047658631199695</v>
      </c>
      <c r="AJ32" s="87">
        <v>66.150595732889897</v>
      </c>
      <c r="AK32" s="87">
        <v>64.864119188853607</v>
      </c>
      <c r="AL32" s="94">
        <v>62.322471692367301</v>
      </c>
      <c r="AM32" s="87"/>
      <c r="AN32" s="95">
        <v>73.537729341978206</v>
      </c>
      <c r="AO32" s="96">
        <v>71.661608497723805</v>
      </c>
      <c r="AP32" s="97">
        <v>72.599668919850998</v>
      </c>
      <c r="AQ32" s="87"/>
      <c r="AR32" s="98">
        <v>65.266006835377993</v>
      </c>
      <c r="AS32" s="92"/>
      <c r="AT32" s="93">
        <v>17.1440968843355</v>
      </c>
      <c r="AU32" s="87">
        <v>6.4528317791065701</v>
      </c>
      <c r="AV32" s="87">
        <v>5.8475497436256303</v>
      </c>
      <c r="AW32" s="87">
        <v>2.3354394570566601</v>
      </c>
      <c r="AX32" s="87">
        <v>5.2218427890815899</v>
      </c>
      <c r="AY32" s="94">
        <v>6.72466531288529</v>
      </c>
      <c r="AZ32" s="87"/>
      <c r="BA32" s="95">
        <v>12.7198649849921</v>
      </c>
      <c r="BB32" s="96">
        <v>10.969489756116101</v>
      </c>
      <c r="BC32" s="97">
        <v>11.8491377552351</v>
      </c>
      <c r="BD32" s="87"/>
      <c r="BE32" s="98">
        <v>8.3147894750617795</v>
      </c>
    </row>
    <row r="33" spans="1:57" x14ac:dyDescent="0.2">
      <c r="A33" s="20" t="s">
        <v>52</v>
      </c>
      <c r="B33" s="2" t="str">
        <f t="shared" si="0"/>
        <v>Staunton &amp; Harrisonburg, VA</v>
      </c>
      <c r="C33" s="2"/>
      <c r="D33" s="23" t="s">
        <v>106</v>
      </c>
      <c r="E33" s="26" t="s">
        <v>107</v>
      </c>
      <c r="F33" s="2"/>
      <c r="G33" s="93">
        <v>49.535657963903901</v>
      </c>
      <c r="H33" s="87">
        <v>57.5433677939372</v>
      </c>
      <c r="I33" s="87">
        <v>59.698615735062198</v>
      </c>
      <c r="J33" s="87">
        <v>58.682319957946298</v>
      </c>
      <c r="K33" s="87">
        <v>58.2617837743122</v>
      </c>
      <c r="L33" s="94">
        <v>56.744349045032401</v>
      </c>
      <c r="M33" s="87"/>
      <c r="N33" s="95">
        <v>64.044156299281497</v>
      </c>
      <c r="O33" s="96">
        <v>75.889258804976294</v>
      </c>
      <c r="P33" s="97">
        <v>69.966707552128895</v>
      </c>
      <c r="Q33" s="87"/>
      <c r="R33" s="98">
        <v>60.522165761345697</v>
      </c>
      <c r="S33" s="92"/>
      <c r="T33" s="93">
        <v>8.3797709526039394</v>
      </c>
      <c r="U33" s="87">
        <v>6.2280855459131397</v>
      </c>
      <c r="V33" s="87">
        <v>0.88185230507952095</v>
      </c>
      <c r="W33" s="87">
        <v>-6.2018856154955504</v>
      </c>
      <c r="X33" s="87">
        <v>1.29031305496912</v>
      </c>
      <c r="Y33" s="94">
        <v>1.64356426451385</v>
      </c>
      <c r="Z33" s="87"/>
      <c r="AA33" s="95">
        <v>-3.1224244874479101</v>
      </c>
      <c r="AB33" s="96">
        <v>-5.3786890883076497</v>
      </c>
      <c r="AC33" s="97">
        <v>-4.3592344945688097</v>
      </c>
      <c r="AD33" s="87"/>
      <c r="AE33" s="98">
        <v>-0.420809190454636</v>
      </c>
      <c r="AG33" s="93">
        <v>46.007838992381203</v>
      </c>
      <c r="AH33" s="87">
        <v>56.850310476945403</v>
      </c>
      <c r="AI33" s="87">
        <v>60.598053463689602</v>
      </c>
      <c r="AJ33" s="87">
        <v>66.1293874135729</v>
      </c>
      <c r="AK33" s="87">
        <v>67.999824776590103</v>
      </c>
      <c r="AL33" s="94">
        <v>59.526113887520196</v>
      </c>
      <c r="AM33" s="87"/>
      <c r="AN33" s="95">
        <v>74.903627124583807</v>
      </c>
      <c r="AO33" s="96">
        <v>73.028736639214898</v>
      </c>
      <c r="AP33" s="97">
        <v>73.966181881899402</v>
      </c>
      <c r="AQ33" s="87"/>
      <c r="AR33" s="98">
        <v>63.664381841920203</v>
      </c>
      <c r="AS33" s="92"/>
      <c r="AT33" s="93">
        <v>11.3565529751901</v>
      </c>
      <c r="AU33" s="87">
        <v>6.9461286199963599</v>
      </c>
      <c r="AV33" s="87">
        <v>7.7661901051733997</v>
      </c>
      <c r="AW33" s="87">
        <v>7.1821291451180196</v>
      </c>
      <c r="AX33" s="87">
        <v>6.9623759081280703</v>
      </c>
      <c r="AY33" s="94">
        <v>7.8390997943549303</v>
      </c>
      <c r="AZ33" s="87"/>
      <c r="BA33" s="95">
        <v>6.01075730992107</v>
      </c>
      <c r="BB33" s="96">
        <v>0.96379134551322898</v>
      </c>
      <c r="BC33" s="97">
        <v>3.4577139313899998</v>
      </c>
      <c r="BD33" s="87"/>
      <c r="BE33" s="98">
        <v>6.36036143092812</v>
      </c>
    </row>
    <row r="34" spans="1:57" x14ac:dyDescent="0.2">
      <c r="A34" s="20" t="s">
        <v>51</v>
      </c>
      <c r="B34" s="2" t="str">
        <f t="shared" si="0"/>
        <v>Blacksburg &amp; Wytheville, VA</v>
      </c>
      <c r="C34" s="2"/>
      <c r="D34" s="23" t="s">
        <v>106</v>
      </c>
      <c r="E34" s="26" t="s">
        <v>107</v>
      </c>
      <c r="F34" s="2"/>
      <c r="G34" s="93">
        <v>45.908819430619097</v>
      </c>
      <c r="H34" s="87">
        <v>56.520007963368499</v>
      </c>
      <c r="I34" s="87">
        <v>56.121839538124597</v>
      </c>
      <c r="J34" s="87">
        <v>59.645630101532902</v>
      </c>
      <c r="K34" s="87">
        <v>59.187736412502403</v>
      </c>
      <c r="L34" s="94">
        <v>55.476806689229498</v>
      </c>
      <c r="M34" s="87"/>
      <c r="N34" s="95">
        <v>65.896874377861806</v>
      </c>
      <c r="O34" s="96">
        <v>60.780410113477998</v>
      </c>
      <c r="P34" s="97">
        <v>63.338642245669902</v>
      </c>
      <c r="Q34" s="87"/>
      <c r="R34" s="98">
        <v>57.723045419640997</v>
      </c>
      <c r="S34" s="92"/>
      <c r="T34" s="93">
        <v>7.84702701203567</v>
      </c>
      <c r="U34" s="87">
        <v>13.146859041979599</v>
      </c>
      <c r="V34" s="87">
        <v>6.7020252618922402</v>
      </c>
      <c r="W34" s="87">
        <v>3.3116164172773801</v>
      </c>
      <c r="X34" s="87">
        <v>12.3294137291041</v>
      </c>
      <c r="Y34" s="94">
        <v>8.5469261028269994</v>
      </c>
      <c r="Z34" s="87"/>
      <c r="AA34" s="95">
        <v>15.806156598333301</v>
      </c>
      <c r="AB34" s="96">
        <v>12.097621578149001</v>
      </c>
      <c r="AC34" s="97">
        <v>13.996638576078199</v>
      </c>
      <c r="AD34" s="87"/>
      <c r="AE34" s="98">
        <v>10.1985412556784</v>
      </c>
      <c r="AG34" s="93">
        <v>43.833366514035397</v>
      </c>
      <c r="AH34" s="87">
        <v>52.593071869400703</v>
      </c>
      <c r="AI34" s="87">
        <v>58.336651403543598</v>
      </c>
      <c r="AJ34" s="87">
        <v>69.938283894087107</v>
      </c>
      <c r="AK34" s="87">
        <v>65.483774636671299</v>
      </c>
      <c r="AL34" s="94">
        <v>58.0370296635476</v>
      </c>
      <c r="AM34" s="87"/>
      <c r="AN34" s="95">
        <v>73.0887915588293</v>
      </c>
      <c r="AO34" s="96">
        <v>65.951622536332806</v>
      </c>
      <c r="AP34" s="97">
        <v>69.520207047581096</v>
      </c>
      <c r="AQ34" s="87"/>
      <c r="AR34" s="98">
        <v>61.317937487557202</v>
      </c>
      <c r="AS34" s="92"/>
      <c r="AT34" s="93">
        <v>4.2549918885199904</v>
      </c>
      <c r="AU34" s="87">
        <v>2.23212758754662</v>
      </c>
      <c r="AV34" s="87">
        <v>2.90416229924673</v>
      </c>
      <c r="AW34" s="87">
        <v>11.5767439648061</v>
      </c>
      <c r="AX34" s="87">
        <v>7.2657654141297998</v>
      </c>
      <c r="AY34" s="94">
        <v>5.9420388418260996</v>
      </c>
      <c r="AZ34" s="87"/>
      <c r="BA34" s="95">
        <v>9.6176607574002499</v>
      </c>
      <c r="BB34" s="96">
        <v>8.6962388389642893</v>
      </c>
      <c r="BC34" s="97">
        <v>9.1786590492543105</v>
      </c>
      <c r="BD34" s="87"/>
      <c r="BE34" s="98">
        <v>6.9692707344092097</v>
      </c>
    </row>
    <row r="35" spans="1:57" x14ac:dyDescent="0.2">
      <c r="A35" s="20" t="s">
        <v>50</v>
      </c>
      <c r="B35" s="2" t="str">
        <f t="shared" si="0"/>
        <v>Lynchburg, VA</v>
      </c>
      <c r="C35" s="2"/>
      <c r="D35" s="23" t="s">
        <v>106</v>
      </c>
      <c r="E35" s="26" t="s">
        <v>107</v>
      </c>
      <c r="F35" s="2"/>
      <c r="G35" s="93">
        <v>45.2208106473079</v>
      </c>
      <c r="H35" s="87">
        <v>63.702359346642403</v>
      </c>
      <c r="I35" s="87">
        <v>68.753781004234696</v>
      </c>
      <c r="J35" s="87">
        <v>68.330308529945498</v>
      </c>
      <c r="K35" s="87">
        <v>64.458560193587402</v>
      </c>
      <c r="L35" s="94">
        <v>62.093163944343601</v>
      </c>
      <c r="M35" s="87"/>
      <c r="N35" s="95">
        <v>65.698729582577101</v>
      </c>
      <c r="O35" s="96">
        <v>68.693284936479102</v>
      </c>
      <c r="P35" s="97">
        <v>67.196007259528102</v>
      </c>
      <c r="Q35" s="87"/>
      <c r="R35" s="98">
        <v>63.551119177253398</v>
      </c>
      <c r="S35" s="92"/>
      <c r="T35" s="93">
        <v>10.751796988508399</v>
      </c>
      <c r="U35" s="87">
        <v>9.7152452976089094</v>
      </c>
      <c r="V35" s="87">
        <v>10.182341352940201</v>
      </c>
      <c r="W35" s="87">
        <v>7.5416478074203601</v>
      </c>
      <c r="X35" s="87">
        <v>11.668614407867301</v>
      </c>
      <c r="Y35" s="94">
        <v>9.8784617331573301</v>
      </c>
      <c r="Z35" s="87"/>
      <c r="AA35" s="95">
        <v>16.805728196594998</v>
      </c>
      <c r="AB35" s="96">
        <v>9.8686889978135603</v>
      </c>
      <c r="AC35" s="97">
        <v>13.1538982349566</v>
      </c>
      <c r="AD35" s="87"/>
      <c r="AE35" s="98">
        <v>10.8478081179572</v>
      </c>
      <c r="AG35" s="93">
        <v>41.795220810647301</v>
      </c>
      <c r="AH35" s="87">
        <v>59.029038112522599</v>
      </c>
      <c r="AI35" s="87">
        <v>65.592861464004798</v>
      </c>
      <c r="AJ35" s="87">
        <v>70.810647307924896</v>
      </c>
      <c r="AK35" s="87">
        <v>70.462794918330303</v>
      </c>
      <c r="AL35" s="94">
        <v>61.538112522685999</v>
      </c>
      <c r="AM35" s="87"/>
      <c r="AN35" s="95">
        <v>75.756200846944907</v>
      </c>
      <c r="AO35" s="96">
        <v>68.814277071990304</v>
      </c>
      <c r="AP35" s="97">
        <v>72.285238959467605</v>
      </c>
      <c r="AQ35" s="87"/>
      <c r="AR35" s="98">
        <v>64.608720076052094</v>
      </c>
      <c r="AS35" s="92"/>
      <c r="AT35" s="93">
        <v>1.2940600027851701</v>
      </c>
      <c r="AU35" s="87">
        <v>2.49874877610866</v>
      </c>
      <c r="AV35" s="87">
        <v>3.2279793799571399</v>
      </c>
      <c r="AW35" s="87">
        <v>2.9685027967589201</v>
      </c>
      <c r="AX35" s="87">
        <v>2.8192091074524601</v>
      </c>
      <c r="AY35" s="94">
        <v>2.6552437022362101</v>
      </c>
      <c r="AZ35" s="87"/>
      <c r="BA35" s="95">
        <v>4.61340673574297</v>
      </c>
      <c r="BB35" s="96">
        <v>2.5195509896715702</v>
      </c>
      <c r="BC35" s="97">
        <v>3.60618593970002</v>
      </c>
      <c r="BD35" s="87"/>
      <c r="BE35" s="98">
        <v>2.9529134011206</v>
      </c>
    </row>
    <row r="36" spans="1:57" x14ac:dyDescent="0.2">
      <c r="A36" s="20" t="s">
        <v>24</v>
      </c>
      <c r="B36" s="2" t="str">
        <f t="shared" si="0"/>
        <v>Central Virginia</v>
      </c>
      <c r="C36" s="2"/>
      <c r="D36" s="23" t="s">
        <v>106</v>
      </c>
      <c r="E36" s="26" t="s">
        <v>107</v>
      </c>
      <c r="F36" s="2"/>
      <c r="G36" s="93">
        <v>52.963647939847803</v>
      </c>
      <c r="H36" s="87">
        <v>65.233605190552694</v>
      </c>
      <c r="I36" s="87">
        <v>70.236182275717695</v>
      </c>
      <c r="J36" s="87">
        <v>67.186126186217095</v>
      </c>
      <c r="K36" s="87">
        <v>59.178970985052899</v>
      </c>
      <c r="L36" s="94">
        <v>62.959706515477599</v>
      </c>
      <c r="M36" s="87"/>
      <c r="N36" s="95">
        <v>73.277142770518097</v>
      </c>
      <c r="O36" s="96">
        <v>84.683018524694504</v>
      </c>
      <c r="P36" s="97">
        <v>78.9800806476063</v>
      </c>
      <c r="Q36" s="87"/>
      <c r="R36" s="98">
        <v>67.536956267514398</v>
      </c>
      <c r="S36" s="92"/>
      <c r="T36" s="93">
        <v>3.72590470856075</v>
      </c>
      <c r="U36" s="87">
        <v>6.1032932916041904</v>
      </c>
      <c r="V36" s="87">
        <v>4.4866133224119897</v>
      </c>
      <c r="W36" s="87">
        <v>1.9587636992419</v>
      </c>
      <c r="X36" s="87">
        <v>1.3260540674033801</v>
      </c>
      <c r="Y36" s="94">
        <v>3.5308503836342102</v>
      </c>
      <c r="Z36" s="87"/>
      <c r="AA36" s="95">
        <v>1.1713719777435601</v>
      </c>
      <c r="AB36" s="96">
        <v>2.0708206330345198</v>
      </c>
      <c r="AC36" s="97">
        <v>1.6515891703393</v>
      </c>
      <c r="AD36" s="87"/>
      <c r="AE36" s="98">
        <v>2.8952613479704801</v>
      </c>
      <c r="AG36" s="93">
        <v>50.328717621693798</v>
      </c>
      <c r="AH36" s="87">
        <v>64.245695545230902</v>
      </c>
      <c r="AI36" s="87">
        <v>70.151984452339704</v>
      </c>
      <c r="AJ36" s="87">
        <v>70.502717803892907</v>
      </c>
      <c r="AK36" s="87">
        <v>67.805384592062495</v>
      </c>
      <c r="AL36" s="94">
        <v>64.607909803469099</v>
      </c>
      <c r="AM36" s="87"/>
      <c r="AN36" s="95">
        <v>76.941151502289003</v>
      </c>
      <c r="AO36" s="96">
        <v>79.202922717763599</v>
      </c>
      <c r="AP36" s="97">
        <v>78.072037110026301</v>
      </c>
      <c r="AQ36" s="87"/>
      <c r="AR36" s="98">
        <v>68.458272099465404</v>
      </c>
      <c r="AS36" s="92"/>
      <c r="AT36" s="93">
        <v>4.48531553144793</v>
      </c>
      <c r="AU36" s="87">
        <v>4.8159533240527601</v>
      </c>
      <c r="AV36" s="87">
        <v>4.4676103820325697</v>
      </c>
      <c r="AW36" s="87">
        <v>3.7456575766420399</v>
      </c>
      <c r="AX36" s="87">
        <v>4.7094497249285903</v>
      </c>
      <c r="AY36" s="94">
        <v>4.4352085905484602</v>
      </c>
      <c r="AZ36" s="87"/>
      <c r="BA36" s="95">
        <v>3.3060556274885502</v>
      </c>
      <c r="BB36" s="96">
        <v>1.4566968050595901</v>
      </c>
      <c r="BC36" s="97">
        <v>2.3596334946977202</v>
      </c>
      <c r="BD36" s="87"/>
      <c r="BE36" s="98">
        <v>3.7569269069522302</v>
      </c>
    </row>
    <row r="37" spans="1:57" x14ac:dyDescent="0.2">
      <c r="A37" s="20" t="s">
        <v>25</v>
      </c>
      <c r="B37" s="2" t="str">
        <f t="shared" si="0"/>
        <v>Chesapeake Bay</v>
      </c>
      <c r="C37" s="2"/>
      <c r="D37" s="23" t="s">
        <v>106</v>
      </c>
      <c r="E37" s="26" t="s">
        <v>107</v>
      </c>
      <c r="F37" s="2"/>
      <c r="G37" s="93">
        <v>50.039093041438598</v>
      </c>
      <c r="H37" s="87">
        <v>64.659890539483897</v>
      </c>
      <c r="I37" s="87">
        <v>65.129007036747396</v>
      </c>
      <c r="J37" s="87">
        <v>65.5199374511336</v>
      </c>
      <c r="K37" s="87">
        <v>58.717748240813101</v>
      </c>
      <c r="L37" s="94">
        <v>60.8131352619233</v>
      </c>
      <c r="M37" s="87"/>
      <c r="N37" s="95">
        <v>71.540265832681698</v>
      </c>
      <c r="O37" s="96">
        <v>82.877247849882707</v>
      </c>
      <c r="P37" s="97">
        <v>77.208756841282195</v>
      </c>
      <c r="Q37" s="87"/>
      <c r="R37" s="98">
        <v>65.497598570311595</v>
      </c>
      <c r="S37" s="92"/>
      <c r="T37" s="93">
        <v>15.9420289855072</v>
      </c>
      <c r="U37" s="87">
        <v>7.54226267880364</v>
      </c>
      <c r="V37" s="87">
        <v>-5.7692307692307603</v>
      </c>
      <c r="W37" s="87">
        <v>-6.0538116591928199</v>
      </c>
      <c r="X37" s="87">
        <v>0.94086021505376305</v>
      </c>
      <c r="Y37" s="94">
        <v>1.2496745639156399</v>
      </c>
      <c r="Z37" s="87"/>
      <c r="AA37" s="95">
        <v>5.05166475315729</v>
      </c>
      <c r="AB37" s="96">
        <v>0.56925996204933504</v>
      </c>
      <c r="AC37" s="97">
        <v>2.5974025974025898</v>
      </c>
      <c r="AD37" s="87"/>
      <c r="AE37" s="98">
        <v>1.69961845300034</v>
      </c>
      <c r="AG37" s="93">
        <v>46.911649726348699</v>
      </c>
      <c r="AH37" s="87">
        <v>62.607505863956199</v>
      </c>
      <c r="AI37" s="87">
        <v>66.458170445660599</v>
      </c>
      <c r="AJ37" s="87">
        <v>67.826426896012507</v>
      </c>
      <c r="AK37" s="87">
        <v>63.096168881939001</v>
      </c>
      <c r="AL37" s="94">
        <v>61.379984362783397</v>
      </c>
      <c r="AM37" s="87"/>
      <c r="AN37" s="95">
        <v>70.172009382329904</v>
      </c>
      <c r="AO37" s="96">
        <v>74.198592650508203</v>
      </c>
      <c r="AP37" s="97">
        <v>72.185301016419004</v>
      </c>
      <c r="AQ37" s="87"/>
      <c r="AR37" s="98">
        <v>64.467217692393604</v>
      </c>
      <c r="AS37" s="92"/>
      <c r="AT37" s="93">
        <v>16.1665053242981</v>
      </c>
      <c r="AU37" s="87">
        <v>6.69553630912724</v>
      </c>
      <c r="AV37" s="87">
        <v>3.5638135851355401</v>
      </c>
      <c r="AW37" s="87">
        <v>3.9856158225951401</v>
      </c>
      <c r="AX37" s="87">
        <v>6.2541145490454202</v>
      </c>
      <c r="AY37" s="94">
        <v>6.6209425505907902</v>
      </c>
      <c r="AZ37" s="87"/>
      <c r="BA37" s="95">
        <v>4.39081128234952</v>
      </c>
      <c r="BB37" s="96">
        <v>9.6159399364712606</v>
      </c>
      <c r="BC37" s="97">
        <v>7.0124601564763802</v>
      </c>
      <c r="BD37" s="87"/>
      <c r="BE37" s="98">
        <v>6.7458849639356302</v>
      </c>
    </row>
    <row r="38" spans="1:57" x14ac:dyDescent="0.2">
      <c r="A38" s="20" t="s">
        <v>26</v>
      </c>
      <c r="B38" s="2" t="str">
        <f t="shared" si="0"/>
        <v>Coastal Virginia - Eastern Shore</v>
      </c>
      <c r="C38" s="2"/>
      <c r="D38" s="23" t="s">
        <v>106</v>
      </c>
      <c r="E38" s="26" t="s">
        <v>107</v>
      </c>
      <c r="F38" s="2"/>
      <c r="G38" s="93">
        <v>51.571038251366097</v>
      </c>
      <c r="H38" s="87">
        <v>64.071038251366105</v>
      </c>
      <c r="I38" s="87">
        <v>65.437158469945302</v>
      </c>
      <c r="J38" s="87">
        <v>61.133879781420703</v>
      </c>
      <c r="K38" s="87">
        <v>57.718579234972601</v>
      </c>
      <c r="L38" s="94">
        <v>59.986338797814199</v>
      </c>
      <c r="M38" s="87"/>
      <c r="N38" s="95">
        <v>64.480874316939804</v>
      </c>
      <c r="O38" s="96">
        <v>75.887978142076506</v>
      </c>
      <c r="P38" s="97">
        <v>70.184426229508105</v>
      </c>
      <c r="Q38" s="87"/>
      <c r="R38" s="98">
        <v>62.900078064012398</v>
      </c>
      <c r="S38" s="92"/>
      <c r="T38" s="93">
        <v>10.7048684250694</v>
      </c>
      <c r="U38" s="87">
        <v>7.3906060985275097</v>
      </c>
      <c r="V38" s="87">
        <v>5.2059754898598403</v>
      </c>
      <c r="W38" s="87">
        <v>4.0562272691513996</v>
      </c>
      <c r="X38" s="87">
        <v>-3.2568633760599699</v>
      </c>
      <c r="Y38" s="94">
        <v>4.5577259381270503</v>
      </c>
      <c r="Z38" s="87"/>
      <c r="AA38" s="95">
        <v>-5.8811929485882102</v>
      </c>
      <c r="AB38" s="96">
        <v>-1.56977012289317</v>
      </c>
      <c r="AC38" s="97">
        <v>-3.5983350180928499</v>
      </c>
      <c r="AD38" s="87"/>
      <c r="AE38" s="98">
        <v>1.81163530776446</v>
      </c>
      <c r="AG38" s="93">
        <v>45.055698371893698</v>
      </c>
      <c r="AH38" s="87">
        <v>58.440445586975102</v>
      </c>
      <c r="AI38" s="87">
        <v>62.913453299057402</v>
      </c>
      <c r="AJ38" s="87">
        <v>66.066838046272395</v>
      </c>
      <c r="AK38" s="87">
        <v>63.148907103825103</v>
      </c>
      <c r="AL38" s="94">
        <v>59.1279627346211</v>
      </c>
      <c r="AM38" s="87"/>
      <c r="AN38" s="95">
        <v>70.474726775956199</v>
      </c>
      <c r="AO38" s="96">
        <v>71.789617486338699</v>
      </c>
      <c r="AP38" s="97">
        <v>71.132172131147499</v>
      </c>
      <c r="AQ38" s="87"/>
      <c r="AR38" s="98">
        <v>62.564779505231201</v>
      </c>
      <c r="AS38" s="92"/>
      <c r="AT38" s="93">
        <v>3.1215031470276302</v>
      </c>
      <c r="AU38" s="87">
        <v>4.3007894294776401</v>
      </c>
      <c r="AV38" s="87">
        <v>6.8970405888310404</v>
      </c>
      <c r="AW38" s="87">
        <v>10.947533545064999</v>
      </c>
      <c r="AX38" s="87">
        <v>3.5029274524971798</v>
      </c>
      <c r="AY38" s="94">
        <v>5.9007772542021204</v>
      </c>
      <c r="AZ38" s="87"/>
      <c r="BA38" s="95">
        <v>1.68472664129998</v>
      </c>
      <c r="BB38" s="96">
        <v>2.3568108316351801</v>
      </c>
      <c r="BC38" s="97">
        <v>2.0227678204350998</v>
      </c>
      <c r="BD38" s="87"/>
      <c r="BE38" s="98">
        <v>4.6105703933038598</v>
      </c>
    </row>
    <row r="39" spans="1:57" x14ac:dyDescent="0.2">
      <c r="A39" s="20" t="s">
        <v>27</v>
      </c>
      <c r="B39" s="2" t="str">
        <f t="shared" si="0"/>
        <v>Coastal Virginia - Hampton Roads</v>
      </c>
      <c r="C39" s="2"/>
      <c r="D39" s="23" t="s">
        <v>106</v>
      </c>
      <c r="E39" s="26" t="s">
        <v>107</v>
      </c>
      <c r="F39" s="2"/>
      <c r="G39" s="93">
        <v>53.965297269711598</v>
      </c>
      <c r="H39" s="87">
        <v>64.1183975503955</v>
      </c>
      <c r="I39" s="87">
        <v>65.113549374840503</v>
      </c>
      <c r="J39" s="87">
        <v>63.901505486093299</v>
      </c>
      <c r="K39" s="87">
        <v>59.665731053840197</v>
      </c>
      <c r="L39" s="94">
        <v>61.3528961469762</v>
      </c>
      <c r="M39" s="87"/>
      <c r="N39" s="95">
        <v>76.626690482265801</v>
      </c>
      <c r="O39" s="96">
        <v>88.969124776728705</v>
      </c>
      <c r="P39" s="97">
        <v>82.797907629497303</v>
      </c>
      <c r="Q39" s="87"/>
      <c r="R39" s="98">
        <v>67.480042284839399</v>
      </c>
      <c r="S39" s="92"/>
      <c r="T39" s="93">
        <v>2.4031587634628599</v>
      </c>
      <c r="U39" s="87">
        <v>4.19906945793874</v>
      </c>
      <c r="V39" s="87">
        <v>1.2067930177152</v>
      </c>
      <c r="W39" s="87">
        <v>2.8277379276797499</v>
      </c>
      <c r="X39" s="87">
        <v>1.2455143317099</v>
      </c>
      <c r="Y39" s="94">
        <v>2.3754691963211201</v>
      </c>
      <c r="Z39" s="87"/>
      <c r="AA39" s="95">
        <v>1.4455778523062099</v>
      </c>
      <c r="AB39" s="96">
        <v>-0.26106301954029099</v>
      </c>
      <c r="AC39" s="97">
        <v>0.52146254000242298</v>
      </c>
      <c r="AD39" s="87"/>
      <c r="AE39" s="98">
        <v>1.7177730378709799</v>
      </c>
      <c r="AG39" s="93">
        <v>52.322637020595302</v>
      </c>
      <c r="AH39" s="87">
        <v>59.806228991663602</v>
      </c>
      <c r="AI39" s="87">
        <v>63.040635783216203</v>
      </c>
      <c r="AJ39" s="87">
        <v>63.366709423799698</v>
      </c>
      <c r="AK39" s="87">
        <v>63.646043202162602</v>
      </c>
      <c r="AL39" s="94">
        <v>60.436386645098999</v>
      </c>
      <c r="AM39" s="87"/>
      <c r="AN39" s="95">
        <v>77.714799418530504</v>
      </c>
      <c r="AO39" s="96">
        <v>82.0981357272194</v>
      </c>
      <c r="AP39" s="97">
        <v>79.906467572874902</v>
      </c>
      <c r="AQ39" s="87"/>
      <c r="AR39" s="98">
        <v>66.000929317225101</v>
      </c>
      <c r="AS39" s="92"/>
      <c r="AT39" s="93">
        <v>4.7029431401406798</v>
      </c>
      <c r="AU39" s="87">
        <v>2.5099576788886302</v>
      </c>
      <c r="AV39" s="87">
        <v>0.94104304193645905</v>
      </c>
      <c r="AW39" s="87">
        <v>0.28662662360980201</v>
      </c>
      <c r="AX39" s="87">
        <v>3.0645826220746</v>
      </c>
      <c r="AY39" s="94">
        <v>2.18984625576944</v>
      </c>
      <c r="AZ39" s="87"/>
      <c r="BA39" s="95">
        <v>2.7284630269753398</v>
      </c>
      <c r="BB39" s="96">
        <v>3.0906181386307199</v>
      </c>
      <c r="BC39" s="97">
        <v>2.9141887673215701</v>
      </c>
      <c r="BD39" s="87"/>
      <c r="BE39" s="98">
        <v>2.4418342490162499</v>
      </c>
    </row>
    <row r="40" spans="1:57" x14ac:dyDescent="0.2">
      <c r="A40" s="19" t="s">
        <v>28</v>
      </c>
      <c r="B40" s="2" t="str">
        <f t="shared" si="0"/>
        <v>Northern Virginia</v>
      </c>
      <c r="C40" s="2"/>
      <c r="D40" s="23" t="s">
        <v>106</v>
      </c>
      <c r="E40" s="26" t="s">
        <v>107</v>
      </c>
      <c r="F40" s="2"/>
      <c r="G40" s="93">
        <v>64.055594214891499</v>
      </c>
      <c r="H40" s="87">
        <v>79.992853247070698</v>
      </c>
      <c r="I40" s="87">
        <v>86.601718982151894</v>
      </c>
      <c r="J40" s="87">
        <v>82.655959075435803</v>
      </c>
      <c r="K40" s="87">
        <v>68.614470293957197</v>
      </c>
      <c r="L40" s="94">
        <v>76.384119162701396</v>
      </c>
      <c r="M40" s="87"/>
      <c r="N40" s="95">
        <v>74.266047281412796</v>
      </c>
      <c r="O40" s="96">
        <v>85.870117169133493</v>
      </c>
      <c r="P40" s="97">
        <v>80.068082225273102</v>
      </c>
      <c r="Q40" s="87"/>
      <c r="R40" s="98">
        <v>77.436680037721899</v>
      </c>
      <c r="S40" s="92"/>
      <c r="T40" s="93">
        <v>-4.3394178804011903</v>
      </c>
      <c r="U40" s="87">
        <v>-5.0211530279871299</v>
      </c>
      <c r="V40" s="87">
        <v>-2.1225108332115799</v>
      </c>
      <c r="W40" s="87">
        <v>-0.49284897434397801</v>
      </c>
      <c r="X40" s="87">
        <v>0.83921899792292298</v>
      </c>
      <c r="Y40" s="94">
        <v>-2.2650009055802398</v>
      </c>
      <c r="Z40" s="87"/>
      <c r="AA40" s="95">
        <v>1.98903306476264</v>
      </c>
      <c r="AB40" s="96">
        <v>1.89263157174744</v>
      </c>
      <c r="AC40" s="97">
        <v>1.9373168401995899</v>
      </c>
      <c r="AD40" s="87"/>
      <c r="AE40" s="98">
        <v>-1.06004247164145</v>
      </c>
      <c r="AG40" s="93">
        <v>59.397039739707701</v>
      </c>
      <c r="AH40" s="87">
        <v>77.9334599687799</v>
      </c>
      <c r="AI40" s="87">
        <v>86.035150740065006</v>
      </c>
      <c r="AJ40" s="87">
        <v>85.129581914953604</v>
      </c>
      <c r="AK40" s="87">
        <v>76.991217016794806</v>
      </c>
      <c r="AL40" s="94">
        <v>77.097289876060202</v>
      </c>
      <c r="AM40" s="87"/>
      <c r="AN40" s="95">
        <v>75.624400519079899</v>
      </c>
      <c r="AO40" s="96">
        <v>79.034153956103793</v>
      </c>
      <c r="AP40" s="97">
        <v>77.329277237591896</v>
      </c>
      <c r="AQ40" s="87"/>
      <c r="AR40" s="98">
        <v>77.163571979354998</v>
      </c>
      <c r="AS40" s="92"/>
      <c r="AT40" s="93">
        <v>-1.7345124327681201</v>
      </c>
      <c r="AU40" s="87">
        <v>-3.1846971969181399</v>
      </c>
      <c r="AV40" s="87">
        <v>-2.2740072326900602</v>
      </c>
      <c r="AW40" s="87">
        <v>-2.5068616903374901</v>
      </c>
      <c r="AX40" s="87">
        <v>-0.6857905788873</v>
      </c>
      <c r="AY40" s="94">
        <v>-2.1177341979316</v>
      </c>
      <c r="AZ40" s="87"/>
      <c r="BA40" s="95">
        <v>3.5905930962086399E-2</v>
      </c>
      <c r="BB40" s="96">
        <v>-0.95788615223627605</v>
      </c>
      <c r="BC40" s="97">
        <v>-0.47442417879234799</v>
      </c>
      <c r="BD40" s="87"/>
      <c r="BE40" s="98">
        <v>-1.6526540018653899</v>
      </c>
    </row>
    <row r="41" spans="1:57" x14ac:dyDescent="0.2">
      <c r="A41" s="21" t="s">
        <v>29</v>
      </c>
      <c r="B41" s="2" t="str">
        <f t="shared" si="0"/>
        <v>Shenandoah Valley</v>
      </c>
      <c r="C41" s="2"/>
      <c r="D41" s="24" t="s">
        <v>106</v>
      </c>
      <c r="E41" s="27" t="s">
        <v>107</v>
      </c>
      <c r="F41" s="2"/>
      <c r="G41" s="99">
        <v>50.827018658844601</v>
      </c>
      <c r="H41" s="100">
        <v>58.396480078220399</v>
      </c>
      <c r="I41" s="100">
        <v>59.936445856758702</v>
      </c>
      <c r="J41" s="100">
        <v>59.797930416361098</v>
      </c>
      <c r="K41" s="100">
        <v>60.523099486677999</v>
      </c>
      <c r="L41" s="101">
        <v>57.896194899372603</v>
      </c>
      <c r="M41" s="87"/>
      <c r="N41" s="102">
        <v>69.559194980852197</v>
      </c>
      <c r="O41" s="103">
        <v>77.625682392243107</v>
      </c>
      <c r="P41" s="104">
        <v>73.592438686547695</v>
      </c>
      <c r="Q41" s="87"/>
      <c r="R41" s="105">
        <v>62.380835981422599</v>
      </c>
      <c r="S41" s="92"/>
      <c r="T41" s="99">
        <v>4.7644770920253601</v>
      </c>
      <c r="U41" s="100">
        <v>2.8248768667030602</v>
      </c>
      <c r="V41" s="100">
        <v>-9.4876397456888098E-2</v>
      </c>
      <c r="W41" s="100">
        <v>-3.03342590633642</v>
      </c>
      <c r="X41" s="100">
        <v>-0.370302578789868</v>
      </c>
      <c r="Y41" s="101">
        <v>0.61284958012205404</v>
      </c>
      <c r="Z41" s="87"/>
      <c r="AA41" s="102">
        <v>-0.75200886532756295</v>
      </c>
      <c r="AB41" s="103">
        <v>-4.1562074251824903</v>
      </c>
      <c r="AC41" s="104">
        <v>-2.5769747288365501</v>
      </c>
      <c r="AD41" s="87"/>
      <c r="AE41" s="105">
        <v>-0.48541217448575003</v>
      </c>
      <c r="AG41" s="99">
        <v>45.533412448336499</v>
      </c>
      <c r="AH41" s="100">
        <v>55.262511764946503</v>
      </c>
      <c r="AI41" s="100">
        <v>58.998649588738303</v>
      </c>
      <c r="AJ41" s="100">
        <v>64.821786635020601</v>
      </c>
      <c r="AK41" s="100">
        <v>67.027214210054495</v>
      </c>
      <c r="AL41" s="101">
        <v>58.336467856149902</v>
      </c>
      <c r="AM41" s="87"/>
      <c r="AN41" s="102">
        <v>75.835166625926803</v>
      </c>
      <c r="AO41" s="103">
        <v>73.771693962356295</v>
      </c>
      <c r="AP41" s="104">
        <v>74.803430294141606</v>
      </c>
      <c r="AQ41" s="87"/>
      <c r="AR41" s="105">
        <v>63.053283232002599</v>
      </c>
      <c r="AS41" s="38"/>
      <c r="AT41" s="99">
        <v>3.1919423441285599</v>
      </c>
      <c r="AU41" s="100">
        <v>1.1725832555064799</v>
      </c>
      <c r="AV41" s="100">
        <v>1.53775232159467</v>
      </c>
      <c r="AW41" s="100">
        <v>2.6894965834696398</v>
      </c>
      <c r="AX41" s="100">
        <v>1.38796323713708</v>
      </c>
      <c r="AY41" s="101">
        <v>1.9531707388608199</v>
      </c>
      <c r="AZ41" s="87"/>
      <c r="BA41" s="102">
        <v>3.4236768846265599</v>
      </c>
      <c r="BB41" s="103">
        <v>-0.152757234471503</v>
      </c>
      <c r="BC41" s="104">
        <v>1.6286597545713699</v>
      </c>
      <c r="BD41" s="87"/>
      <c r="BE41" s="105">
        <v>1.8603409644264799</v>
      </c>
    </row>
    <row r="42" spans="1:57" x14ac:dyDescent="0.2">
      <c r="A42" s="18" t="s">
        <v>30</v>
      </c>
      <c r="B42" s="2" t="str">
        <f t="shared" si="0"/>
        <v>Southern Virginia</v>
      </c>
      <c r="C42" s="8"/>
      <c r="D42" s="22" t="s">
        <v>106</v>
      </c>
      <c r="E42" s="25" t="s">
        <v>107</v>
      </c>
      <c r="F42" s="2"/>
      <c r="G42" s="84">
        <v>46.990894958916201</v>
      </c>
      <c r="H42" s="85">
        <v>64.357095269820107</v>
      </c>
      <c r="I42" s="85">
        <v>66.155896069287095</v>
      </c>
      <c r="J42" s="85">
        <v>65.800577392849206</v>
      </c>
      <c r="K42" s="85">
        <v>59.649122807017498</v>
      </c>
      <c r="L42" s="86">
        <v>60.590717299578003</v>
      </c>
      <c r="M42" s="87"/>
      <c r="N42" s="88">
        <v>64.357095269820107</v>
      </c>
      <c r="O42" s="89">
        <v>71.818787475016606</v>
      </c>
      <c r="P42" s="90">
        <v>68.0879413724183</v>
      </c>
      <c r="Q42" s="87"/>
      <c r="R42" s="91">
        <v>62.732781320389499</v>
      </c>
      <c r="S42" s="92"/>
      <c r="T42" s="84">
        <v>0.46573177117022602</v>
      </c>
      <c r="U42" s="85">
        <v>-0.96584220126271902</v>
      </c>
      <c r="V42" s="85">
        <v>-2.01936977711765</v>
      </c>
      <c r="W42" s="85">
        <v>-2.88317967754399</v>
      </c>
      <c r="X42" s="85">
        <v>-2.7678223868776701</v>
      </c>
      <c r="Y42" s="86">
        <v>-1.7591147589413501</v>
      </c>
      <c r="Z42" s="87"/>
      <c r="AA42" s="88">
        <v>-3.2372678388484299</v>
      </c>
      <c r="AB42" s="89">
        <v>-1.3475649803204399</v>
      </c>
      <c r="AC42" s="90">
        <v>-2.2497580229532499</v>
      </c>
      <c r="AD42" s="87"/>
      <c r="AE42" s="91">
        <v>-1.91179133763577</v>
      </c>
      <c r="AF42" s="28"/>
      <c r="AG42" s="84">
        <v>46.502331778814103</v>
      </c>
      <c r="AH42" s="85">
        <v>62.674883411059199</v>
      </c>
      <c r="AI42" s="85">
        <v>66.794359316011494</v>
      </c>
      <c r="AJ42" s="85">
        <v>68.809682433932906</v>
      </c>
      <c r="AK42" s="85">
        <v>64.917832556073705</v>
      </c>
      <c r="AL42" s="86">
        <v>61.939817899178301</v>
      </c>
      <c r="AM42" s="87"/>
      <c r="AN42" s="88">
        <v>67.632689318232195</v>
      </c>
      <c r="AO42" s="89">
        <v>68.726404619142698</v>
      </c>
      <c r="AP42" s="90">
        <v>68.179546968687504</v>
      </c>
      <c r="AQ42" s="87"/>
      <c r="AR42" s="91">
        <v>63.722597633323801</v>
      </c>
      <c r="AS42" s="92"/>
      <c r="AT42" s="84">
        <v>1.71303245318591</v>
      </c>
      <c r="AU42" s="85">
        <v>-0.76719425737606295</v>
      </c>
      <c r="AV42" s="85">
        <v>1.1681341306686299</v>
      </c>
      <c r="AW42" s="85">
        <v>1.46108837558632</v>
      </c>
      <c r="AX42" s="85">
        <v>-0.58144298880225698</v>
      </c>
      <c r="AY42" s="86">
        <v>0.54570630438918599</v>
      </c>
      <c r="AZ42" s="87"/>
      <c r="BA42" s="88">
        <v>-2.3057898490155302</v>
      </c>
      <c r="BB42" s="89">
        <v>-0.33735640576655102</v>
      </c>
      <c r="BC42" s="90">
        <v>-1.32349558892797</v>
      </c>
      <c r="BD42" s="87"/>
      <c r="BE42" s="91">
        <v>-3.3289430836428199E-2</v>
      </c>
    </row>
    <row r="43" spans="1:57" x14ac:dyDescent="0.2">
      <c r="A43" s="19" t="s">
        <v>31</v>
      </c>
      <c r="B43" s="2" t="str">
        <f t="shared" si="0"/>
        <v>Southwest Virginia - Blue Ridge Highlands</v>
      </c>
      <c r="C43" s="9"/>
      <c r="D43" s="23" t="s">
        <v>106</v>
      </c>
      <c r="E43" s="26" t="s">
        <v>107</v>
      </c>
      <c r="F43" s="2"/>
      <c r="G43" s="93">
        <v>49.6193614362004</v>
      </c>
      <c r="H43" s="87">
        <v>58.197932053175698</v>
      </c>
      <c r="I43" s="87">
        <v>59.175093739347801</v>
      </c>
      <c r="J43" s="87">
        <v>61.129417111691801</v>
      </c>
      <c r="K43" s="87">
        <v>62.0952164526758</v>
      </c>
      <c r="L43" s="94">
        <v>58.043404158618301</v>
      </c>
      <c r="M43" s="87"/>
      <c r="N43" s="95">
        <v>69.287580956709405</v>
      </c>
      <c r="O43" s="96">
        <v>67.196909442108804</v>
      </c>
      <c r="P43" s="97">
        <v>68.242245199409098</v>
      </c>
      <c r="Q43" s="87"/>
      <c r="R43" s="98">
        <v>60.957358741701398</v>
      </c>
      <c r="S43" s="92"/>
      <c r="T43" s="93">
        <v>15.681888850196399</v>
      </c>
      <c r="U43" s="87">
        <v>10.673130480156599</v>
      </c>
      <c r="V43" s="87">
        <v>7.3465543453458002</v>
      </c>
      <c r="W43" s="87">
        <v>3.0363375390006602</v>
      </c>
      <c r="X43" s="87">
        <v>10.251971780484</v>
      </c>
      <c r="Y43" s="94">
        <v>9.0005322566345107</v>
      </c>
      <c r="Z43" s="87"/>
      <c r="AA43" s="95">
        <v>13.1804578232389</v>
      </c>
      <c r="AB43" s="96">
        <v>10.5469111676439</v>
      </c>
      <c r="AC43" s="97">
        <v>11.868355648023201</v>
      </c>
      <c r="AD43" s="87"/>
      <c r="AE43" s="98">
        <v>9.9017063646621999</v>
      </c>
      <c r="AF43" s="29"/>
      <c r="AG43" s="93">
        <v>46.841268037722898</v>
      </c>
      <c r="AH43" s="87">
        <v>55.078968299056903</v>
      </c>
      <c r="AI43" s="87">
        <v>59.518804681286198</v>
      </c>
      <c r="AJ43" s="87">
        <v>67.739461424837998</v>
      </c>
      <c r="AK43" s="87">
        <v>66.066356095898101</v>
      </c>
      <c r="AL43" s="94">
        <v>59.048971707760401</v>
      </c>
      <c r="AM43" s="87"/>
      <c r="AN43" s="95">
        <v>73.338257016248093</v>
      </c>
      <c r="AO43" s="96">
        <v>68.421202136120797</v>
      </c>
      <c r="AP43" s="97">
        <v>70.879729576184502</v>
      </c>
      <c r="AQ43" s="87"/>
      <c r="AR43" s="98">
        <v>62.429188241595902</v>
      </c>
      <c r="AS43" s="92"/>
      <c r="AT43" s="93">
        <v>11.1530630732994</v>
      </c>
      <c r="AU43" s="87">
        <v>3.59754534398453</v>
      </c>
      <c r="AV43" s="87">
        <v>3.6033118758312801</v>
      </c>
      <c r="AW43" s="87">
        <v>8.6057925240955697</v>
      </c>
      <c r="AX43" s="87">
        <v>6.3115888241898901</v>
      </c>
      <c r="AY43" s="94">
        <v>6.4819510760411996</v>
      </c>
      <c r="AZ43" s="87"/>
      <c r="BA43" s="95">
        <v>10.433459949862099</v>
      </c>
      <c r="BB43" s="96">
        <v>9.8693529797707296</v>
      </c>
      <c r="BC43" s="97">
        <v>10.160468323919099</v>
      </c>
      <c r="BD43" s="87"/>
      <c r="BE43" s="98">
        <v>7.6480068829359302</v>
      </c>
    </row>
    <row r="44" spans="1:57" x14ac:dyDescent="0.2">
      <c r="A44" s="20" t="s">
        <v>32</v>
      </c>
      <c r="B44" s="2" t="str">
        <f t="shared" si="0"/>
        <v>Southwest Virginia - Heart of Appalachia</v>
      </c>
      <c r="C44" s="2"/>
      <c r="D44" s="23" t="s">
        <v>106</v>
      </c>
      <c r="E44" s="26" t="s">
        <v>107</v>
      </c>
      <c r="F44" s="2"/>
      <c r="G44" s="93">
        <v>52.842377260981898</v>
      </c>
      <c r="H44" s="87">
        <v>61.304909560723502</v>
      </c>
      <c r="I44" s="87">
        <v>58.785529715762202</v>
      </c>
      <c r="J44" s="87">
        <v>59.3669250645994</v>
      </c>
      <c r="K44" s="87">
        <v>59.560723514211801</v>
      </c>
      <c r="L44" s="94">
        <v>58.3720930232558</v>
      </c>
      <c r="M44" s="87"/>
      <c r="N44" s="95">
        <v>64.987080103359105</v>
      </c>
      <c r="O44" s="96">
        <v>67.700258397932799</v>
      </c>
      <c r="P44" s="97">
        <v>66.343669250645902</v>
      </c>
      <c r="Q44" s="87"/>
      <c r="R44" s="98">
        <v>60.649686231081503</v>
      </c>
      <c r="S44" s="92"/>
      <c r="T44" s="93">
        <v>37.710437710437702</v>
      </c>
      <c r="U44" s="87">
        <v>7.9635949943117099</v>
      </c>
      <c r="V44" s="87">
        <v>-2.5695931477516001</v>
      </c>
      <c r="W44" s="87">
        <v>-2.9567053854276599</v>
      </c>
      <c r="X44" s="87">
        <v>11.218335343787601</v>
      </c>
      <c r="Y44" s="94">
        <v>8.0086062634472803</v>
      </c>
      <c r="Z44" s="87"/>
      <c r="AA44" s="95">
        <v>4.6826222684703396</v>
      </c>
      <c r="AB44" s="96">
        <v>1.4520813165537201</v>
      </c>
      <c r="AC44" s="97">
        <v>3.0090270812437301</v>
      </c>
      <c r="AD44" s="87"/>
      <c r="AE44" s="98">
        <v>6.3946899789541796</v>
      </c>
      <c r="AF44" s="29"/>
      <c r="AG44" s="93">
        <v>45.704134366924997</v>
      </c>
      <c r="AH44" s="87">
        <v>58.042635658914698</v>
      </c>
      <c r="AI44" s="87">
        <v>59.9806201550387</v>
      </c>
      <c r="AJ44" s="87">
        <v>61.740956072351402</v>
      </c>
      <c r="AK44" s="87">
        <v>59.237726098191203</v>
      </c>
      <c r="AL44" s="94">
        <v>56.941214470284201</v>
      </c>
      <c r="AM44" s="87"/>
      <c r="AN44" s="95">
        <v>66.715116279069704</v>
      </c>
      <c r="AO44" s="96">
        <v>62.532299741602003</v>
      </c>
      <c r="AP44" s="97">
        <v>64.623708010335903</v>
      </c>
      <c r="AQ44" s="87"/>
      <c r="AR44" s="98">
        <v>59.136212624584701</v>
      </c>
      <c r="AS44" s="92"/>
      <c r="AT44" s="93">
        <v>24.6147071774548</v>
      </c>
      <c r="AU44" s="87">
        <v>12.417891773537599</v>
      </c>
      <c r="AV44" s="87">
        <v>10.766477781091501</v>
      </c>
      <c r="AW44" s="87">
        <v>10.683265778807099</v>
      </c>
      <c r="AX44" s="87">
        <v>13.948431189810499</v>
      </c>
      <c r="AY44" s="94">
        <v>13.779527559055101</v>
      </c>
      <c r="AZ44" s="87"/>
      <c r="BA44" s="95">
        <v>17.0918367346938</v>
      </c>
      <c r="BB44" s="96">
        <v>17.226763548289401</v>
      </c>
      <c r="BC44" s="97">
        <v>17.157078026643202</v>
      </c>
      <c r="BD44" s="87"/>
      <c r="BE44" s="98">
        <v>14.8129899216125</v>
      </c>
    </row>
    <row r="45" spans="1:57" x14ac:dyDescent="0.2">
      <c r="A45" s="21" t="s">
        <v>33</v>
      </c>
      <c r="B45" s="2" t="str">
        <f t="shared" si="0"/>
        <v>Virginia Mountains</v>
      </c>
      <c r="C45" s="2"/>
      <c r="D45" s="24" t="s">
        <v>106</v>
      </c>
      <c r="E45" s="27" t="s">
        <v>107</v>
      </c>
      <c r="F45" s="2"/>
      <c r="G45" s="93">
        <v>47.792207792207698</v>
      </c>
      <c r="H45" s="87">
        <v>60.642515379357398</v>
      </c>
      <c r="I45" s="87">
        <v>63.513328776486603</v>
      </c>
      <c r="J45" s="87">
        <v>61.913875598086101</v>
      </c>
      <c r="K45" s="87">
        <v>63.239917976759997</v>
      </c>
      <c r="L45" s="94">
        <v>59.420369104579599</v>
      </c>
      <c r="M45" s="87"/>
      <c r="N45" s="95">
        <v>63.855092276144902</v>
      </c>
      <c r="O45" s="96">
        <v>69.719753930280206</v>
      </c>
      <c r="P45" s="97">
        <v>66.787423103212504</v>
      </c>
      <c r="Q45" s="87"/>
      <c r="R45" s="98">
        <v>61.5252416756176</v>
      </c>
      <c r="S45" s="92"/>
      <c r="T45" s="93">
        <v>1.31438721136767</v>
      </c>
      <c r="U45" s="87">
        <v>-1.0344000383821901</v>
      </c>
      <c r="V45" s="87">
        <v>-5.0482364575321297</v>
      </c>
      <c r="W45" s="87">
        <v>-9.0346197870548295</v>
      </c>
      <c r="X45" s="87">
        <v>1.13020380338967</v>
      </c>
      <c r="Y45" s="94">
        <v>-2.88724138262398</v>
      </c>
      <c r="Z45" s="87"/>
      <c r="AA45" s="95">
        <v>2.6641930376007301</v>
      </c>
      <c r="AB45" s="96">
        <v>2.49705561378296</v>
      </c>
      <c r="AC45" s="97">
        <v>2.5768872583603701</v>
      </c>
      <c r="AD45" s="87"/>
      <c r="AE45" s="98">
        <v>-1.25585792355251</v>
      </c>
      <c r="AF45" s="30"/>
      <c r="AG45" s="93">
        <v>44.524948735475</v>
      </c>
      <c r="AH45" s="87">
        <v>56.626794258373202</v>
      </c>
      <c r="AI45" s="87">
        <v>63.677375256322598</v>
      </c>
      <c r="AJ45" s="87">
        <v>71.650717703349201</v>
      </c>
      <c r="AK45" s="87">
        <v>70.734791524265205</v>
      </c>
      <c r="AL45" s="94">
        <v>61.442925495556999</v>
      </c>
      <c r="AM45" s="87"/>
      <c r="AN45" s="95">
        <v>73.817498291182503</v>
      </c>
      <c r="AO45" s="96">
        <v>68.168147641831794</v>
      </c>
      <c r="AP45" s="97">
        <v>70.992822966507106</v>
      </c>
      <c r="AQ45" s="87"/>
      <c r="AR45" s="98">
        <v>64.171467630114194</v>
      </c>
      <c r="AS45" s="92"/>
      <c r="AT45" s="93">
        <v>1.5181590049309299</v>
      </c>
      <c r="AU45" s="87">
        <v>-2.7800350793069901</v>
      </c>
      <c r="AV45" s="87">
        <v>-2.6902082350562702</v>
      </c>
      <c r="AW45" s="87">
        <v>3.8645322821222998</v>
      </c>
      <c r="AX45" s="87">
        <v>3.30532648860718</v>
      </c>
      <c r="AY45" s="94">
        <v>0.72633795927022804</v>
      </c>
      <c r="AZ45" s="87"/>
      <c r="BA45" s="95">
        <v>6.4934989198001203</v>
      </c>
      <c r="BB45" s="96">
        <v>1.52914002977493</v>
      </c>
      <c r="BC45" s="97">
        <v>4.0508824444255902</v>
      </c>
      <c r="BD45" s="87"/>
      <c r="BE45" s="98">
        <v>1.75398084300596</v>
      </c>
    </row>
    <row r="46" spans="1:57" x14ac:dyDescent="0.2">
      <c r="A46" s="20" t="s">
        <v>121</v>
      </c>
      <c r="B46" s="2" t="s">
        <v>17</v>
      </c>
      <c r="D46" s="24" t="s">
        <v>106</v>
      </c>
      <c r="E46" s="27" t="s">
        <v>107</v>
      </c>
      <c r="G46" s="93">
        <v>56.453851492019403</v>
      </c>
      <c r="H46" s="87">
        <v>77.099236641221296</v>
      </c>
      <c r="I46" s="87">
        <v>85.843164469118605</v>
      </c>
      <c r="J46" s="87">
        <v>78.868841082581497</v>
      </c>
      <c r="K46" s="87">
        <v>57.182512144344201</v>
      </c>
      <c r="L46" s="94">
        <v>71.089521165856993</v>
      </c>
      <c r="M46" s="87"/>
      <c r="N46" s="95">
        <v>68.875780707841699</v>
      </c>
      <c r="O46" s="96">
        <v>81.783483691880605</v>
      </c>
      <c r="P46" s="97">
        <v>75.329632199861194</v>
      </c>
      <c r="Q46" s="87"/>
      <c r="R46" s="98">
        <v>72.300981461286796</v>
      </c>
      <c r="S46" s="92"/>
      <c r="T46" s="93">
        <v>-7.2694468846787597E-2</v>
      </c>
      <c r="U46" s="87">
        <v>3.3489767428045201</v>
      </c>
      <c r="V46" s="87">
        <v>2.6393758251154198</v>
      </c>
      <c r="W46" s="87">
        <v>11.8119989833306</v>
      </c>
      <c r="X46" s="87">
        <v>11.7695060069593</v>
      </c>
      <c r="Y46" s="94">
        <v>5.6528906024061696</v>
      </c>
      <c r="Z46" s="87"/>
      <c r="AA46" s="95">
        <v>5.7502237497559499</v>
      </c>
      <c r="AB46" s="96">
        <v>2.40585236475376</v>
      </c>
      <c r="AC46" s="97">
        <v>3.9081413127214599</v>
      </c>
      <c r="AD46" s="87"/>
      <c r="AE46" s="98">
        <v>5.1274144069298302</v>
      </c>
      <c r="AG46" s="93">
        <v>54.718945176960403</v>
      </c>
      <c r="AH46" s="87">
        <v>77.975364330326101</v>
      </c>
      <c r="AI46" s="87">
        <v>86.597848716169295</v>
      </c>
      <c r="AJ46" s="87">
        <v>77.836571825121396</v>
      </c>
      <c r="AK46" s="87">
        <v>68.789035392088806</v>
      </c>
      <c r="AL46" s="94">
        <v>73.183553088133195</v>
      </c>
      <c r="AM46" s="87"/>
      <c r="AN46" s="95">
        <v>72.649201943094994</v>
      </c>
      <c r="AO46" s="96">
        <v>78.625954198473195</v>
      </c>
      <c r="AP46" s="97">
        <v>75.637578070784102</v>
      </c>
      <c r="AQ46" s="87"/>
      <c r="AR46" s="98">
        <v>73.884703083176305</v>
      </c>
      <c r="AS46" s="92"/>
      <c r="AT46" s="93">
        <v>15.008894495865</v>
      </c>
      <c r="AU46" s="87">
        <v>14.0507385402037</v>
      </c>
      <c r="AV46" s="87">
        <v>11.8517497653252</v>
      </c>
      <c r="AW46" s="87">
        <v>5.5437106765238298</v>
      </c>
      <c r="AX46" s="87">
        <v>9.0024904646237207</v>
      </c>
      <c r="AY46" s="94">
        <v>10.8086321892622</v>
      </c>
      <c r="AZ46" s="87"/>
      <c r="BA46" s="95">
        <v>6.6140578036048998</v>
      </c>
      <c r="BB46" s="96">
        <v>1.2821359060492401</v>
      </c>
      <c r="BC46" s="97">
        <v>3.7745688428531099</v>
      </c>
      <c r="BD46" s="87"/>
      <c r="BE46" s="98">
        <v>8.6544720723130197</v>
      </c>
    </row>
    <row r="47" spans="1:57" x14ac:dyDescent="0.2">
      <c r="A47" s="20" t="s">
        <v>122</v>
      </c>
      <c r="B47" s="2" t="s">
        <v>18</v>
      </c>
      <c r="D47" s="24" t="s">
        <v>106</v>
      </c>
      <c r="E47" s="27" t="s">
        <v>107</v>
      </c>
      <c r="G47" s="93">
        <v>58.9359541597156</v>
      </c>
      <c r="H47" s="87">
        <v>79.908609559730095</v>
      </c>
      <c r="I47" s="87">
        <v>84.902444331616707</v>
      </c>
      <c r="J47" s="87">
        <v>77.627475157757303</v>
      </c>
      <c r="K47" s="87">
        <v>62.033074635526198</v>
      </c>
      <c r="L47" s="94">
        <v>72.681511568869198</v>
      </c>
      <c r="M47" s="87"/>
      <c r="N47" s="95">
        <v>76.927540436643199</v>
      </c>
      <c r="O47" s="96">
        <v>89.457459926017194</v>
      </c>
      <c r="P47" s="97">
        <v>83.192500181330203</v>
      </c>
      <c r="Q47" s="87"/>
      <c r="R47" s="98">
        <v>75.684651172429497</v>
      </c>
      <c r="S47" s="92"/>
      <c r="T47" s="93">
        <v>-2.1131815639828102</v>
      </c>
      <c r="U47" s="87">
        <v>-1.2681332472372899</v>
      </c>
      <c r="V47" s="87">
        <v>-1.17583190301242</v>
      </c>
      <c r="W47" s="87">
        <v>-1.8429446352324901</v>
      </c>
      <c r="X47" s="87">
        <v>-2.50608239773167</v>
      </c>
      <c r="Y47" s="94">
        <v>-1.72024252790939</v>
      </c>
      <c r="Z47" s="87"/>
      <c r="AA47" s="95">
        <v>2.3319934455611899</v>
      </c>
      <c r="AB47" s="96">
        <v>2.4267492075288901</v>
      </c>
      <c r="AC47" s="97">
        <v>2.3829174010726701</v>
      </c>
      <c r="AD47" s="87"/>
      <c r="AE47" s="98">
        <v>-0.46749312296512702</v>
      </c>
      <c r="AG47" s="93">
        <v>54.6692801205092</v>
      </c>
      <c r="AH47" s="87">
        <v>76.142251744571098</v>
      </c>
      <c r="AI47" s="87">
        <v>84.018003793137794</v>
      </c>
      <c r="AJ47" s="87">
        <v>82.0660804544505</v>
      </c>
      <c r="AK47" s="87">
        <v>73.913831870602706</v>
      </c>
      <c r="AL47" s="94">
        <v>74.161845934979993</v>
      </c>
      <c r="AM47" s="87"/>
      <c r="AN47" s="95">
        <v>78.837854500616501</v>
      </c>
      <c r="AO47" s="96">
        <v>82.208783636759193</v>
      </c>
      <c r="AP47" s="97">
        <v>80.523319068687798</v>
      </c>
      <c r="AQ47" s="87"/>
      <c r="AR47" s="98">
        <v>75.980323552127501</v>
      </c>
      <c r="AS47" s="92"/>
      <c r="AT47" s="93">
        <v>2.0415972497155801</v>
      </c>
      <c r="AU47" s="87">
        <v>-6.6177992544154005E-2</v>
      </c>
      <c r="AV47" s="87">
        <v>3.7138363340786401E-3</v>
      </c>
      <c r="AW47" s="87">
        <v>-1.43662923787982</v>
      </c>
      <c r="AX47" s="87">
        <v>1.1131138921660799</v>
      </c>
      <c r="AY47" s="94">
        <v>0.17898019844653601</v>
      </c>
      <c r="AZ47" s="87"/>
      <c r="BA47" s="95">
        <v>2.5546305636254698</v>
      </c>
      <c r="BB47" s="96">
        <v>1.24129466426001</v>
      </c>
      <c r="BC47" s="97">
        <v>1.87998825923212</v>
      </c>
      <c r="BD47" s="87"/>
      <c r="BE47" s="98">
        <v>0.68910410803316202</v>
      </c>
    </row>
    <row r="48" spans="1:57" x14ac:dyDescent="0.2">
      <c r="A48" s="20" t="s">
        <v>123</v>
      </c>
      <c r="B48" s="2" t="s">
        <v>19</v>
      </c>
      <c r="D48" s="24" t="s">
        <v>106</v>
      </c>
      <c r="E48" s="27" t="s">
        <v>107</v>
      </c>
      <c r="G48" s="93">
        <v>59.792254043626599</v>
      </c>
      <c r="H48" s="87">
        <v>77.542662116040901</v>
      </c>
      <c r="I48" s="87">
        <v>84.410149873868505</v>
      </c>
      <c r="J48" s="87">
        <v>79.578572488499702</v>
      </c>
      <c r="K48" s="87">
        <v>66.027600534203799</v>
      </c>
      <c r="L48" s="94">
        <v>73.470247811247901</v>
      </c>
      <c r="M48" s="87"/>
      <c r="N48" s="95">
        <v>78.572488499777407</v>
      </c>
      <c r="O48" s="96">
        <v>90.776079537023193</v>
      </c>
      <c r="P48" s="97">
        <v>84.6742840184003</v>
      </c>
      <c r="Q48" s="87"/>
      <c r="R48" s="98">
        <v>76.671401013291501</v>
      </c>
      <c r="S48" s="92"/>
      <c r="T48" s="93">
        <v>-8.4671641297245095E-2</v>
      </c>
      <c r="U48" s="87">
        <v>2.5425353260180401</v>
      </c>
      <c r="V48" s="87">
        <v>3.0154837268457402</v>
      </c>
      <c r="W48" s="87">
        <v>2.0313184442984098</v>
      </c>
      <c r="X48" s="87">
        <v>0.77191995227604504</v>
      </c>
      <c r="Y48" s="94">
        <v>1.78238369760146</v>
      </c>
      <c r="Z48" s="87"/>
      <c r="AA48" s="95">
        <v>2.8932844851713302</v>
      </c>
      <c r="AB48" s="96">
        <v>1.41885569414316</v>
      </c>
      <c r="AC48" s="97">
        <v>2.0976552031157198</v>
      </c>
      <c r="AD48" s="87"/>
      <c r="AE48" s="98">
        <v>1.88165301253551</v>
      </c>
      <c r="AG48" s="93">
        <v>55.661819261017897</v>
      </c>
      <c r="AH48" s="87">
        <v>73.702329722510697</v>
      </c>
      <c r="AI48" s="87">
        <v>82.020329425730793</v>
      </c>
      <c r="AJ48" s="87">
        <v>81.014987386852596</v>
      </c>
      <c r="AK48" s="87">
        <v>74.440569817480295</v>
      </c>
      <c r="AL48" s="94">
        <v>73.368007122718495</v>
      </c>
      <c r="AM48" s="87"/>
      <c r="AN48" s="95">
        <v>80.938566552900994</v>
      </c>
      <c r="AO48" s="96">
        <v>83.841074343374302</v>
      </c>
      <c r="AP48" s="97">
        <v>82.389820448137698</v>
      </c>
      <c r="AQ48" s="87"/>
      <c r="AR48" s="98">
        <v>75.945668072838203</v>
      </c>
      <c r="AS48" s="92"/>
      <c r="AT48" s="93">
        <v>1.7214753870272901</v>
      </c>
      <c r="AU48" s="87">
        <v>0.48662021595974803</v>
      </c>
      <c r="AV48" s="87">
        <v>1.1815583927715301</v>
      </c>
      <c r="AW48" s="87">
        <v>0.39965775193048098</v>
      </c>
      <c r="AX48" s="87">
        <v>1.1941182744325201</v>
      </c>
      <c r="AY48" s="94">
        <v>0.95150889345794398</v>
      </c>
      <c r="AZ48" s="87"/>
      <c r="BA48" s="95">
        <v>2.3930009642810401</v>
      </c>
      <c r="BB48" s="96">
        <v>1.2728165921683201</v>
      </c>
      <c r="BC48" s="97">
        <v>1.81996373084955</v>
      </c>
      <c r="BD48" s="87"/>
      <c r="BE48" s="98">
        <v>1.2191046962965899</v>
      </c>
    </row>
    <row r="49" spans="1:57" x14ac:dyDescent="0.2">
      <c r="A49" s="20" t="s">
        <v>124</v>
      </c>
      <c r="B49" s="2" t="s">
        <v>20</v>
      </c>
      <c r="D49" s="24" t="s">
        <v>106</v>
      </c>
      <c r="E49" s="27" t="s">
        <v>107</v>
      </c>
      <c r="G49" s="93">
        <v>54.881006700127202</v>
      </c>
      <c r="H49" s="87">
        <v>68.631877236377605</v>
      </c>
      <c r="I49" s="87">
        <v>72.344564251578902</v>
      </c>
      <c r="J49" s="87">
        <v>71.504046492639404</v>
      </c>
      <c r="K49" s="87">
        <v>66.047885497466396</v>
      </c>
      <c r="L49" s="94">
        <v>66.681876035637899</v>
      </c>
      <c r="M49" s="87"/>
      <c r="N49" s="95">
        <v>75.190317235416998</v>
      </c>
      <c r="O49" s="96">
        <v>85.956148987776402</v>
      </c>
      <c r="P49" s="97">
        <v>80.573233111596707</v>
      </c>
      <c r="Q49" s="87"/>
      <c r="R49" s="98">
        <v>70.650835200197605</v>
      </c>
      <c r="S49" s="92"/>
      <c r="T49" s="93">
        <v>-9.8415540384884898E-2</v>
      </c>
      <c r="U49" s="87">
        <v>-1.0534304051569101</v>
      </c>
      <c r="V49" s="87">
        <v>-2.4861429045802801</v>
      </c>
      <c r="W49" s="87">
        <v>-2.34522717452192</v>
      </c>
      <c r="X49" s="87">
        <v>1.19664296101583</v>
      </c>
      <c r="Y49" s="94">
        <v>-1.0580581450034401</v>
      </c>
      <c r="Z49" s="87"/>
      <c r="AA49" s="95">
        <v>-0.81871206402886199</v>
      </c>
      <c r="AB49" s="96">
        <v>-0.22524728052287599</v>
      </c>
      <c r="AC49" s="97">
        <v>-0.50303699718499695</v>
      </c>
      <c r="AD49" s="87"/>
      <c r="AE49" s="98">
        <v>-0.87789096267458</v>
      </c>
      <c r="AG49" s="93">
        <v>51.437237237237198</v>
      </c>
      <c r="AH49" s="87">
        <v>65.917117117117101</v>
      </c>
      <c r="AI49" s="87">
        <v>72.022222222222197</v>
      </c>
      <c r="AJ49" s="87">
        <v>74.454054054053998</v>
      </c>
      <c r="AK49" s="87">
        <v>72.224490286016106</v>
      </c>
      <c r="AL49" s="94">
        <v>67.211409573317994</v>
      </c>
      <c r="AM49" s="87"/>
      <c r="AN49" s="95">
        <v>78.899402031651405</v>
      </c>
      <c r="AO49" s="96">
        <v>80.5978482745371</v>
      </c>
      <c r="AP49" s="97">
        <v>79.748625153094295</v>
      </c>
      <c r="AQ49" s="87"/>
      <c r="AR49" s="98">
        <v>70.794257831399705</v>
      </c>
      <c r="AS49" s="92"/>
      <c r="AT49" s="93">
        <v>-0.36662601601038602</v>
      </c>
      <c r="AU49" s="87">
        <v>-2.2251072623913601</v>
      </c>
      <c r="AV49" s="87">
        <v>-2.1595853298982601</v>
      </c>
      <c r="AW49" s="87">
        <v>-1.0601212698353499</v>
      </c>
      <c r="AX49" s="87">
        <v>0.45756484875254499</v>
      </c>
      <c r="AY49" s="94">
        <v>-1.1052967196983801</v>
      </c>
      <c r="AZ49" s="87"/>
      <c r="BA49" s="95">
        <v>1.04731378912744</v>
      </c>
      <c r="BB49" s="96">
        <v>0.59147873080882296</v>
      </c>
      <c r="BC49" s="97">
        <v>0.81645405202610499</v>
      </c>
      <c r="BD49" s="87"/>
      <c r="BE49" s="98">
        <v>-0.495404632762317</v>
      </c>
    </row>
    <row r="50" spans="1:57" x14ac:dyDescent="0.2">
      <c r="A50" s="20" t="s">
        <v>125</v>
      </c>
      <c r="B50" s="2" t="s">
        <v>21</v>
      </c>
      <c r="D50" s="24" t="s">
        <v>106</v>
      </c>
      <c r="E50" s="27" t="s">
        <v>107</v>
      </c>
      <c r="G50" s="93">
        <v>56.404504464085399</v>
      </c>
      <c r="H50" s="87">
        <v>62.977253353672197</v>
      </c>
      <c r="I50" s="87">
        <v>64.529588586298104</v>
      </c>
      <c r="J50" s="87">
        <v>65.287810130557602</v>
      </c>
      <c r="K50" s="87">
        <v>63.905962582439699</v>
      </c>
      <c r="L50" s="94">
        <v>62.621023823410603</v>
      </c>
      <c r="M50" s="87"/>
      <c r="N50" s="95">
        <v>70.227466463277807</v>
      </c>
      <c r="O50" s="96">
        <v>78.195522455022598</v>
      </c>
      <c r="P50" s="97">
        <v>74.211494459150202</v>
      </c>
      <c r="Q50" s="87"/>
      <c r="R50" s="98">
        <v>65.932586862193304</v>
      </c>
      <c r="S50" s="92"/>
      <c r="T50" s="93">
        <v>3.40432974673746</v>
      </c>
      <c r="U50" s="87">
        <v>0.16721429285766301</v>
      </c>
      <c r="V50" s="87">
        <v>-2.4159582460909701</v>
      </c>
      <c r="W50" s="87">
        <v>-1.3373671916098799</v>
      </c>
      <c r="X50" s="87">
        <v>2.6341550187301399</v>
      </c>
      <c r="Y50" s="94">
        <v>0.35889744618995101</v>
      </c>
      <c r="Z50" s="87"/>
      <c r="AA50" s="95">
        <v>2.7028119789319001</v>
      </c>
      <c r="AB50" s="96">
        <v>1.8115263875421099</v>
      </c>
      <c r="AC50" s="97">
        <v>2.23130885897511</v>
      </c>
      <c r="AD50" s="87"/>
      <c r="AE50" s="98">
        <v>0.95352063976350898</v>
      </c>
      <c r="AG50" s="93">
        <v>53.252439751916299</v>
      </c>
      <c r="AH50" s="87">
        <v>61.216105176663902</v>
      </c>
      <c r="AI50" s="87">
        <v>64.976756227417496</v>
      </c>
      <c r="AJ50" s="87">
        <v>69.169640143627305</v>
      </c>
      <c r="AK50" s="87">
        <v>68.283682533985299</v>
      </c>
      <c r="AL50" s="94">
        <v>63.383199856024397</v>
      </c>
      <c r="AM50" s="87"/>
      <c r="AN50" s="95">
        <v>73.706761182646105</v>
      </c>
      <c r="AO50" s="96">
        <v>74.427968953295306</v>
      </c>
      <c r="AP50" s="97">
        <v>74.067365067970698</v>
      </c>
      <c r="AQ50" s="87"/>
      <c r="AR50" s="98">
        <v>66.441993988748095</v>
      </c>
      <c r="AS50" s="92"/>
      <c r="AT50" s="93">
        <v>2.6783919329658801</v>
      </c>
      <c r="AU50" s="87">
        <v>-0.36708605477617801</v>
      </c>
      <c r="AV50" s="87">
        <v>-1.2321328149851301</v>
      </c>
      <c r="AW50" s="87">
        <v>1.3348509968586699</v>
      </c>
      <c r="AX50" s="87">
        <v>2.1171008272008902</v>
      </c>
      <c r="AY50" s="94">
        <v>0.857644745470866</v>
      </c>
      <c r="AZ50" s="87"/>
      <c r="BA50" s="95">
        <v>2.3183486459199898</v>
      </c>
      <c r="BB50" s="96">
        <v>1.4275285158134501</v>
      </c>
      <c r="BC50" s="97">
        <v>1.8688227208263</v>
      </c>
      <c r="BD50" s="87"/>
      <c r="BE50" s="98">
        <v>1.18651353237112</v>
      </c>
    </row>
    <row r="51" spans="1:57" x14ac:dyDescent="0.2">
      <c r="A51" s="21" t="s">
        <v>126</v>
      </c>
      <c r="B51" s="2" t="s">
        <v>22</v>
      </c>
      <c r="D51" s="24" t="s">
        <v>106</v>
      </c>
      <c r="E51" s="27" t="s">
        <v>107</v>
      </c>
      <c r="G51" s="93">
        <v>51.3800052571628</v>
      </c>
      <c r="H51" s="87">
        <v>53.818744706328999</v>
      </c>
      <c r="I51" s="87">
        <v>54.601477846899698</v>
      </c>
      <c r="J51" s="87">
        <v>55.793101434037197</v>
      </c>
      <c r="K51" s="87">
        <v>56.318817722480198</v>
      </c>
      <c r="L51" s="94">
        <v>54.382429393381798</v>
      </c>
      <c r="M51" s="87"/>
      <c r="N51" s="95">
        <v>64.306784660766894</v>
      </c>
      <c r="O51" s="96">
        <v>71.582113963608705</v>
      </c>
      <c r="P51" s="97">
        <v>67.9444493121878</v>
      </c>
      <c r="Q51" s="87"/>
      <c r="R51" s="98">
        <v>58.257292227326303</v>
      </c>
      <c r="S51" s="92"/>
      <c r="T51" s="93">
        <v>4.97164168522424</v>
      </c>
      <c r="U51" s="87">
        <v>2.94368116117223</v>
      </c>
      <c r="V51" s="87">
        <v>3.7431093915116</v>
      </c>
      <c r="W51" s="87">
        <v>3.7053105086509102</v>
      </c>
      <c r="X51" s="87">
        <v>4.0027281661621998</v>
      </c>
      <c r="Y51" s="94">
        <v>3.85908569422371</v>
      </c>
      <c r="Z51" s="87"/>
      <c r="AA51" s="95">
        <v>2.9333317965230199</v>
      </c>
      <c r="AB51" s="96">
        <v>0.78609343705976598</v>
      </c>
      <c r="AC51" s="97">
        <v>1.7909549950671</v>
      </c>
      <c r="AD51" s="87"/>
      <c r="AE51" s="98">
        <v>3.1606626516529599</v>
      </c>
      <c r="AG51" s="93">
        <v>49.494920004671201</v>
      </c>
      <c r="AH51" s="87">
        <v>52.429055237650303</v>
      </c>
      <c r="AI51" s="87">
        <v>54.212162793413498</v>
      </c>
      <c r="AJ51" s="87">
        <v>57.566241126464298</v>
      </c>
      <c r="AK51" s="87">
        <v>59.003210741389303</v>
      </c>
      <c r="AL51" s="94">
        <v>54.540955461993399</v>
      </c>
      <c r="AM51" s="87"/>
      <c r="AN51" s="95">
        <v>66.359457092819596</v>
      </c>
      <c r="AO51" s="96">
        <v>67.208114419147606</v>
      </c>
      <c r="AP51" s="97">
        <v>66.783785755983601</v>
      </c>
      <c r="AQ51" s="87"/>
      <c r="AR51" s="98">
        <v>58.039680189517298</v>
      </c>
      <c r="AS51" s="92"/>
      <c r="AT51" s="93">
        <v>5.6673301859389902</v>
      </c>
      <c r="AU51" s="87">
        <v>3.8460742839837798</v>
      </c>
      <c r="AV51" s="87">
        <v>3.6967352211278599</v>
      </c>
      <c r="AW51" s="87">
        <v>5.3821752791359598</v>
      </c>
      <c r="AX51" s="87">
        <v>5.4936081895759603</v>
      </c>
      <c r="AY51" s="94">
        <v>4.8215625783710996</v>
      </c>
      <c r="AZ51" s="87"/>
      <c r="BA51" s="95">
        <v>4.2760082788564997</v>
      </c>
      <c r="BB51" s="96">
        <v>2.80452179723199</v>
      </c>
      <c r="BC51" s="97">
        <v>3.5303626506408698</v>
      </c>
      <c r="BD51" s="87"/>
      <c r="BE51" s="98">
        <v>4.3961993742641097</v>
      </c>
    </row>
    <row r="52" spans="1:57" x14ac:dyDescent="0.2">
      <c r="A52" s="33" t="s">
        <v>48</v>
      </c>
      <c r="B52" t="s">
        <v>48</v>
      </c>
      <c r="D52" s="24" t="s">
        <v>106</v>
      </c>
      <c r="E52" s="27" t="s">
        <v>107</v>
      </c>
      <c r="G52" s="93">
        <v>49.7611688676594</v>
      </c>
      <c r="H52" s="87">
        <v>68.839561674627703</v>
      </c>
      <c r="I52" s="87">
        <v>71.059286316381005</v>
      </c>
      <c r="J52" s="87">
        <v>70.272548468670905</v>
      </c>
      <c r="K52" s="87">
        <v>63.304298960382098</v>
      </c>
      <c r="L52" s="94">
        <v>64.647372857544198</v>
      </c>
      <c r="M52" s="87"/>
      <c r="N52" s="95">
        <v>66.338859230120804</v>
      </c>
      <c r="O52" s="96">
        <v>74.093846586119597</v>
      </c>
      <c r="P52" s="97">
        <v>70.2163529081202</v>
      </c>
      <c r="Q52" s="87"/>
      <c r="R52" s="98">
        <v>66.238510014851599</v>
      </c>
      <c r="S52" s="92"/>
      <c r="T52" s="93">
        <v>-0.89532195541684101</v>
      </c>
      <c r="U52" s="87">
        <v>-2.7286159578420901</v>
      </c>
      <c r="V52" s="87">
        <v>-2.53552884268468</v>
      </c>
      <c r="W52" s="87">
        <v>-2.77159266433778</v>
      </c>
      <c r="X52" s="87">
        <v>-4.9290772394261104</v>
      </c>
      <c r="Y52" s="94">
        <v>-2.8593393193585901</v>
      </c>
      <c r="Z52" s="87"/>
      <c r="AA52" s="95">
        <v>-5.1322899860261</v>
      </c>
      <c r="AB52" s="96">
        <v>-3.5124428227794402</v>
      </c>
      <c r="AC52" s="97">
        <v>-4.28447912975974</v>
      </c>
      <c r="AD52" s="87"/>
      <c r="AE52" s="98">
        <v>-3.2954349645051999</v>
      </c>
      <c r="AG52" s="93">
        <v>46.466704130373699</v>
      </c>
      <c r="AH52" s="87">
        <v>65.4327058162405</v>
      </c>
      <c r="AI52" s="87">
        <v>70.188255127844897</v>
      </c>
      <c r="AJ52" s="87">
        <v>70.946895195279495</v>
      </c>
      <c r="AK52" s="87">
        <v>67.181792638381495</v>
      </c>
      <c r="AL52" s="94">
        <v>64.043270581624</v>
      </c>
      <c r="AM52" s="87"/>
      <c r="AN52" s="95">
        <v>70.033717336330398</v>
      </c>
      <c r="AO52" s="96">
        <v>69.921326215228902</v>
      </c>
      <c r="AP52" s="97">
        <v>69.977521775779707</v>
      </c>
      <c r="AQ52" s="87"/>
      <c r="AR52" s="98">
        <v>65.738770922811298</v>
      </c>
      <c r="AS52" s="92"/>
      <c r="AT52" s="93">
        <v>-2.6785173621291798</v>
      </c>
      <c r="AU52" s="87">
        <v>-3.8733277929055299</v>
      </c>
      <c r="AV52" s="87">
        <v>-1.1186670865938999</v>
      </c>
      <c r="AW52" s="87">
        <v>-1.5737779167409001</v>
      </c>
      <c r="AX52" s="87">
        <v>-3.8999464907905299</v>
      </c>
      <c r="AY52" s="94">
        <v>-2.6067240921483599</v>
      </c>
      <c r="AZ52" s="87"/>
      <c r="BA52" s="95">
        <v>-3.6483412518912601</v>
      </c>
      <c r="BB52" s="96">
        <v>-2.6027741564759399</v>
      </c>
      <c r="BC52" s="97">
        <v>-3.1287987170607598</v>
      </c>
      <c r="BD52" s="87"/>
      <c r="BE52" s="98">
        <v>-2.7662152162288098</v>
      </c>
    </row>
    <row r="53" spans="1:57" x14ac:dyDescent="0.2">
      <c r="A53" s="193" t="s">
        <v>53</v>
      </c>
      <c r="B53" t="s">
        <v>53</v>
      </c>
      <c r="D53" s="24" t="s">
        <v>106</v>
      </c>
      <c r="E53" s="27" t="s">
        <v>107</v>
      </c>
      <c r="G53" s="93">
        <v>51.949436491014303</v>
      </c>
      <c r="H53" s="87">
        <v>59.137983551629603</v>
      </c>
      <c r="I53" s="87">
        <v>60.143161742308799</v>
      </c>
      <c r="J53" s="87">
        <v>60.767590618336797</v>
      </c>
      <c r="K53" s="87">
        <v>62.488577520560398</v>
      </c>
      <c r="L53" s="94">
        <v>58.897349984770003</v>
      </c>
      <c r="M53" s="87"/>
      <c r="N53" s="95">
        <v>74.352726165092903</v>
      </c>
      <c r="O53" s="96">
        <v>79.134937557112295</v>
      </c>
      <c r="P53" s="97">
        <v>76.743831861102606</v>
      </c>
      <c r="Q53" s="87"/>
      <c r="R53" s="98">
        <v>63.996344806579302</v>
      </c>
      <c r="S53" s="92"/>
      <c r="T53" s="93">
        <v>1.9379201281821199</v>
      </c>
      <c r="U53" s="87">
        <v>0.10594589648225999</v>
      </c>
      <c r="V53" s="87">
        <v>-0.92440056454818897</v>
      </c>
      <c r="W53" s="87">
        <v>-0.20181168769437599</v>
      </c>
      <c r="X53" s="87">
        <v>-1.68382457956242</v>
      </c>
      <c r="Y53" s="94">
        <v>-0.23851219207809601</v>
      </c>
      <c r="Z53" s="87"/>
      <c r="AA53" s="95">
        <v>1.0921056444186501</v>
      </c>
      <c r="AB53" s="96">
        <v>-3.1141866109883098</v>
      </c>
      <c r="AC53" s="97">
        <v>-1.1211792571121899</v>
      </c>
      <c r="AD53" s="87"/>
      <c r="AE53" s="98">
        <v>-0.54270612514729799</v>
      </c>
      <c r="AG53" s="93">
        <v>45.121718194672603</v>
      </c>
      <c r="AH53" s="87">
        <v>53.884663889631902</v>
      </c>
      <c r="AI53" s="87">
        <v>57.610731073489497</v>
      </c>
      <c r="AJ53" s="87">
        <v>63.687086788703297</v>
      </c>
      <c r="AK53" s="87">
        <v>66.1818458726774</v>
      </c>
      <c r="AL53" s="94">
        <v>57.303791280970202</v>
      </c>
      <c r="AM53" s="87"/>
      <c r="AN53" s="95">
        <v>76.644837039293293</v>
      </c>
      <c r="AO53" s="96">
        <v>74.417453548583595</v>
      </c>
      <c r="AP53" s="97">
        <v>75.531145293938394</v>
      </c>
      <c r="AQ53" s="87"/>
      <c r="AR53" s="98">
        <v>62.522620734764999</v>
      </c>
      <c r="AS53" s="92"/>
      <c r="AT53" s="93">
        <v>-3.1049902613941498</v>
      </c>
      <c r="AU53" s="87">
        <v>-3.5968516701171902</v>
      </c>
      <c r="AV53" s="87">
        <v>-3.5557012077098</v>
      </c>
      <c r="AW53" s="87">
        <v>-1.0539982068012299</v>
      </c>
      <c r="AX53" s="87">
        <v>-3.1261587294286199</v>
      </c>
      <c r="AY53" s="94">
        <v>-2.8355853858548001</v>
      </c>
      <c r="AZ53" s="87"/>
      <c r="BA53" s="95">
        <v>1.3181480759363799</v>
      </c>
      <c r="BB53" s="96">
        <v>-1.08873538343832</v>
      </c>
      <c r="BC53" s="97">
        <v>0.11798531045185701</v>
      </c>
      <c r="BD53" s="87"/>
      <c r="BE53" s="98">
        <v>-1.81855318458726</v>
      </c>
    </row>
    <row r="54" spans="1:57" x14ac:dyDescent="0.2">
      <c r="A54" s="194" t="s">
        <v>60</v>
      </c>
      <c r="B54" t="s">
        <v>60</v>
      </c>
      <c r="D54" s="24" t="s">
        <v>106</v>
      </c>
      <c r="E54" s="27" t="s">
        <v>107</v>
      </c>
      <c r="G54" s="99">
        <v>55.567805953693401</v>
      </c>
      <c r="H54" s="100">
        <v>70.709298052186597</v>
      </c>
      <c r="I54" s="100">
        <v>74.274163910327005</v>
      </c>
      <c r="J54" s="100">
        <v>73.906651966188903</v>
      </c>
      <c r="K54" s="100">
        <v>66.409408305769901</v>
      </c>
      <c r="L54" s="101">
        <v>68.1734656376332</v>
      </c>
      <c r="M54" s="87"/>
      <c r="N54" s="102">
        <v>77.765527379639806</v>
      </c>
      <c r="O54" s="103">
        <v>88.313120176405704</v>
      </c>
      <c r="P54" s="104">
        <v>83.039323778022705</v>
      </c>
      <c r="Q54" s="87"/>
      <c r="R54" s="105">
        <v>72.420853677744503</v>
      </c>
      <c r="S54" s="92"/>
      <c r="T54" s="99">
        <v>11.268021294091501</v>
      </c>
      <c r="U54" s="100">
        <v>15.302807496482901</v>
      </c>
      <c r="V54" s="100">
        <v>10.7959569336891</v>
      </c>
      <c r="W54" s="100">
        <v>10.2477334951255</v>
      </c>
      <c r="X54" s="100">
        <v>8.6425167675833894</v>
      </c>
      <c r="Y54" s="101">
        <v>11.225282728755699</v>
      </c>
      <c r="Z54" s="87"/>
      <c r="AA54" s="102">
        <v>0.48533804411687897</v>
      </c>
      <c r="AB54" s="103">
        <v>4.23098125689084</v>
      </c>
      <c r="AC54" s="104">
        <v>2.44293381179126</v>
      </c>
      <c r="AD54" s="87"/>
      <c r="AE54" s="105">
        <v>8.1868115509318198</v>
      </c>
      <c r="AG54" s="99">
        <v>54.070194781330301</v>
      </c>
      <c r="AH54" s="100">
        <v>68.724733553840395</v>
      </c>
      <c r="AI54" s="100">
        <v>73.566703417861007</v>
      </c>
      <c r="AJ54" s="100">
        <v>74.981624402793003</v>
      </c>
      <c r="AK54" s="100">
        <v>71.380007350238799</v>
      </c>
      <c r="AL54" s="101">
        <v>68.544652701212698</v>
      </c>
      <c r="AM54" s="87"/>
      <c r="AN54" s="102">
        <v>77.205071664829106</v>
      </c>
      <c r="AO54" s="103">
        <v>79.428518926865095</v>
      </c>
      <c r="AP54" s="104">
        <v>78.316795295847101</v>
      </c>
      <c r="AQ54" s="87"/>
      <c r="AR54" s="105">
        <v>71.336693442536799</v>
      </c>
      <c r="AS54" s="92"/>
      <c r="AT54" s="99">
        <v>9.9947234567148797</v>
      </c>
      <c r="AU54" s="100">
        <v>9.7245429317491396</v>
      </c>
      <c r="AV54" s="100">
        <v>7.7169503798041399</v>
      </c>
      <c r="AW54" s="100">
        <v>7.3416667344925504</v>
      </c>
      <c r="AX54" s="100">
        <v>8.1424270011732105</v>
      </c>
      <c r="AY54" s="101">
        <v>8.4752476206889096</v>
      </c>
      <c r="AZ54" s="87"/>
      <c r="BA54" s="102">
        <v>3.95726300816353</v>
      </c>
      <c r="BB54" s="103">
        <v>8.0330705231329702</v>
      </c>
      <c r="BC54" s="104">
        <v>5.9849109257629003</v>
      </c>
      <c r="BD54" s="87"/>
      <c r="BE54" s="105">
        <v>7.68159691896998</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honeticPr fontId="30" type="noConversion"/>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2"/>
  <sheetViews>
    <sheetView topLeftCell="A12" zoomScale="80" zoomScaleNormal="80" workbookViewId="0">
      <selection activeCell="J55" sqref="J55"/>
    </sheetView>
  </sheetViews>
  <sheetFormatPr defaultRowHeight="12.75" x14ac:dyDescent="0.2"/>
  <cols>
    <col min="1" max="1" width="38" bestFit="1" customWidth="1"/>
    <col min="2" max="2" width="22.5703125" customWidth="1"/>
    <col min="3" max="3" width="5.5703125" customWidth="1"/>
    <col min="4" max="4" width="8.42578125" customWidth="1"/>
    <col min="5" max="5" width="5.85546875" customWidth="1"/>
    <col min="33" max="33" width="10.42578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2"/>
      <c r="D2" s="230" t="s">
        <v>94</v>
      </c>
      <c r="E2" s="231"/>
      <c r="G2" s="224" t="s">
        <v>127</v>
      </c>
      <c r="H2" s="225"/>
      <c r="I2" s="225"/>
      <c r="J2" s="225"/>
      <c r="K2" s="225"/>
      <c r="L2" s="225"/>
      <c r="M2" s="225"/>
      <c r="N2" s="225"/>
      <c r="O2" s="225"/>
      <c r="P2" s="225"/>
      <c r="Q2" s="225"/>
      <c r="R2" s="225"/>
      <c r="T2" s="224" t="s">
        <v>128</v>
      </c>
      <c r="U2" s="225"/>
      <c r="V2" s="225"/>
      <c r="W2" s="225"/>
      <c r="X2" s="225"/>
      <c r="Y2" s="225"/>
      <c r="Z2" s="225"/>
      <c r="AA2" s="225"/>
      <c r="AB2" s="225"/>
      <c r="AC2" s="225"/>
      <c r="AD2" s="225"/>
      <c r="AE2" s="225"/>
      <c r="AF2" s="3"/>
      <c r="AG2" s="224" t="s">
        <v>129</v>
      </c>
      <c r="AH2" s="225"/>
      <c r="AI2" s="225"/>
      <c r="AJ2" s="225"/>
      <c r="AK2" s="225"/>
      <c r="AL2" s="225"/>
      <c r="AM2" s="225"/>
      <c r="AN2" s="225"/>
      <c r="AO2" s="225"/>
      <c r="AP2" s="225"/>
      <c r="AQ2" s="225"/>
      <c r="AR2" s="225"/>
      <c r="AT2" s="224" t="s">
        <v>130</v>
      </c>
      <c r="AU2" s="225"/>
      <c r="AV2" s="225"/>
      <c r="AW2" s="225"/>
      <c r="AX2" s="225"/>
      <c r="AY2" s="225"/>
      <c r="AZ2" s="225"/>
      <c r="BA2" s="225"/>
      <c r="BB2" s="225"/>
      <c r="BC2" s="225"/>
      <c r="BD2" s="225"/>
      <c r="BE2" s="225"/>
    </row>
    <row r="3" spans="1:57" x14ac:dyDescent="0.2">
      <c r="A3" s="31"/>
      <c r="B3" s="31"/>
      <c r="C3" s="2"/>
      <c r="D3" s="232" t="s">
        <v>99</v>
      </c>
      <c r="E3" s="234" t="s">
        <v>100</v>
      </c>
      <c r="F3" s="4"/>
      <c r="G3" s="222" t="s">
        <v>66</v>
      </c>
      <c r="H3" s="218" t="s">
        <v>67</v>
      </c>
      <c r="I3" s="218" t="s">
        <v>101</v>
      </c>
      <c r="J3" s="218" t="s">
        <v>69</v>
      </c>
      <c r="K3" s="218" t="s">
        <v>102</v>
      </c>
      <c r="L3" s="220" t="s">
        <v>103</v>
      </c>
      <c r="M3" s="4"/>
      <c r="N3" s="222" t="s">
        <v>71</v>
      </c>
      <c r="O3" s="218" t="s">
        <v>72</v>
      </c>
      <c r="P3" s="220" t="s">
        <v>104</v>
      </c>
      <c r="Q3" s="2"/>
      <c r="R3" s="226" t="s">
        <v>105</v>
      </c>
      <c r="S3" s="2"/>
      <c r="T3" s="222" t="s">
        <v>66</v>
      </c>
      <c r="U3" s="218" t="s">
        <v>67</v>
      </c>
      <c r="V3" s="218" t="s">
        <v>101</v>
      </c>
      <c r="W3" s="218" t="s">
        <v>69</v>
      </c>
      <c r="X3" s="218" t="s">
        <v>102</v>
      </c>
      <c r="Y3" s="220" t="s">
        <v>103</v>
      </c>
      <c r="Z3" s="2"/>
      <c r="AA3" s="222" t="s">
        <v>71</v>
      </c>
      <c r="AB3" s="218" t="s">
        <v>72</v>
      </c>
      <c r="AC3" s="220" t="s">
        <v>104</v>
      </c>
      <c r="AD3" s="1"/>
      <c r="AE3" s="228" t="s">
        <v>105</v>
      </c>
      <c r="AF3" s="36"/>
      <c r="AG3" s="222" t="s">
        <v>66</v>
      </c>
      <c r="AH3" s="218" t="s">
        <v>67</v>
      </c>
      <c r="AI3" s="218" t="s">
        <v>101</v>
      </c>
      <c r="AJ3" s="218" t="s">
        <v>69</v>
      </c>
      <c r="AK3" s="218" t="s">
        <v>102</v>
      </c>
      <c r="AL3" s="220" t="s">
        <v>103</v>
      </c>
      <c r="AM3" s="4"/>
      <c r="AN3" s="222" t="s">
        <v>71</v>
      </c>
      <c r="AO3" s="218" t="s">
        <v>72</v>
      </c>
      <c r="AP3" s="220" t="s">
        <v>104</v>
      </c>
      <c r="AQ3" s="2"/>
      <c r="AR3" s="226" t="s">
        <v>105</v>
      </c>
      <c r="AS3" s="2"/>
      <c r="AT3" s="222" t="s">
        <v>66</v>
      </c>
      <c r="AU3" s="218" t="s">
        <v>67</v>
      </c>
      <c r="AV3" s="218" t="s">
        <v>101</v>
      </c>
      <c r="AW3" s="218" t="s">
        <v>69</v>
      </c>
      <c r="AX3" s="218" t="s">
        <v>102</v>
      </c>
      <c r="AY3" s="220" t="s">
        <v>103</v>
      </c>
      <c r="AZ3" s="2"/>
      <c r="BA3" s="222" t="s">
        <v>71</v>
      </c>
      <c r="BB3" s="218" t="s">
        <v>72</v>
      </c>
      <c r="BC3" s="220" t="s">
        <v>104</v>
      </c>
      <c r="BD3" s="1"/>
      <c r="BE3" s="228" t="s">
        <v>105</v>
      </c>
    </row>
    <row r="4" spans="1:57" x14ac:dyDescent="0.2">
      <c r="A4" s="31"/>
      <c r="B4" s="31"/>
      <c r="C4" s="2"/>
      <c r="D4" s="233"/>
      <c r="E4" s="235"/>
      <c r="F4" s="4"/>
      <c r="G4" s="223"/>
      <c r="H4" s="219"/>
      <c r="I4" s="219"/>
      <c r="J4" s="219"/>
      <c r="K4" s="219"/>
      <c r="L4" s="221"/>
      <c r="M4" s="4"/>
      <c r="N4" s="223"/>
      <c r="O4" s="219"/>
      <c r="P4" s="221"/>
      <c r="Q4" s="2"/>
      <c r="R4" s="227"/>
      <c r="S4" s="2"/>
      <c r="T4" s="223"/>
      <c r="U4" s="219"/>
      <c r="V4" s="219"/>
      <c r="W4" s="219"/>
      <c r="X4" s="219"/>
      <c r="Y4" s="221"/>
      <c r="Z4" s="2"/>
      <c r="AA4" s="223"/>
      <c r="AB4" s="219"/>
      <c r="AC4" s="221"/>
      <c r="AD4" s="1"/>
      <c r="AE4" s="229"/>
      <c r="AF4" s="37"/>
      <c r="AG4" s="223"/>
      <c r="AH4" s="219"/>
      <c r="AI4" s="219"/>
      <c r="AJ4" s="219"/>
      <c r="AK4" s="219"/>
      <c r="AL4" s="221"/>
      <c r="AM4" s="4"/>
      <c r="AN4" s="223"/>
      <c r="AO4" s="219"/>
      <c r="AP4" s="221"/>
      <c r="AQ4" s="2"/>
      <c r="AR4" s="227"/>
      <c r="AS4" s="2"/>
      <c r="AT4" s="223"/>
      <c r="AU4" s="219"/>
      <c r="AV4" s="219"/>
      <c r="AW4" s="219"/>
      <c r="AX4" s="219"/>
      <c r="AY4" s="221"/>
      <c r="AZ4" s="2"/>
      <c r="BA4" s="223"/>
      <c r="BB4" s="219"/>
      <c r="BC4" s="221"/>
      <c r="BD4" s="1"/>
      <c r="BE4" s="229"/>
    </row>
    <row r="5" spans="1:57" ht="14.25" x14ac:dyDescent="0.2">
      <c r="A5" s="32"/>
      <c r="B5" s="32"/>
      <c r="C5" s="2"/>
      <c r="D5" s="2"/>
      <c r="E5" s="5"/>
      <c r="F5" s="6"/>
      <c r="G5" s="7"/>
      <c r="H5" s="7"/>
      <c r="I5" s="7"/>
      <c r="J5" s="7"/>
      <c r="K5" s="7"/>
      <c r="L5" s="7"/>
      <c r="M5" s="6"/>
      <c r="N5" s="7"/>
      <c r="O5" s="7"/>
      <c r="P5" s="7"/>
      <c r="Q5" s="6"/>
      <c r="R5" s="7"/>
      <c r="S5" s="6"/>
      <c r="T5" s="7"/>
      <c r="U5" s="7"/>
      <c r="V5" s="7"/>
      <c r="W5" s="7"/>
      <c r="X5" s="7"/>
      <c r="Y5" s="7"/>
      <c r="Z5" s="6"/>
      <c r="AA5" s="7"/>
      <c r="AB5" s="7"/>
      <c r="AC5" s="7"/>
      <c r="AD5" s="6"/>
      <c r="AE5" s="7"/>
      <c r="AF5" s="7"/>
      <c r="AG5" s="7"/>
      <c r="AH5" s="7"/>
      <c r="AI5" s="7"/>
      <c r="AJ5" s="7"/>
      <c r="AK5" s="7"/>
      <c r="AL5" s="7"/>
      <c r="AM5" s="6"/>
      <c r="AN5" s="7"/>
      <c r="AO5" s="7"/>
      <c r="AP5" s="7"/>
      <c r="AQ5" s="6"/>
      <c r="AR5" s="7"/>
      <c r="AS5" s="6"/>
      <c r="AT5" s="7"/>
      <c r="AU5" s="7"/>
      <c r="AV5" s="7"/>
      <c r="AW5" s="7"/>
      <c r="AX5" s="7"/>
      <c r="AY5" s="7"/>
      <c r="AZ5" s="6"/>
      <c r="BA5" s="7"/>
      <c r="BB5" s="7"/>
      <c r="BC5" s="7"/>
      <c r="BD5" s="6"/>
      <c r="BE5" s="7"/>
    </row>
    <row r="6" spans="1:57" x14ac:dyDescent="0.2">
      <c r="A6" s="18" t="s">
        <v>13</v>
      </c>
      <c r="B6" s="2" t="str">
        <f>TRIM(A6)</f>
        <v>United States</v>
      </c>
      <c r="C6" s="8"/>
      <c r="D6" s="22" t="s">
        <v>106</v>
      </c>
      <c r="E6" s="25" t="s">
        <v>107</v>
      </c>
      <c r="F6" s="2"/>
      <c r="G6" s="106">
        <v>160.41012643847</v>
      </c>
      <c r="H6" s="107">
        <v>165.291159651746</v>
      </c>
      <c r="I6" s="107">
        <v>166.51451205509201</v>
      </c>
      <c r="J6" s="107">
        <v>156.20623056541501</v>
      </c>
      <c r="K6" s="107">
        <v>144.898593726299</v>
      </c>
      <c r="L6" s="108">
        <v>158.847087810261</v>
      </c>
      <c r="M6" s="109"/>
      <c r="N6" s="110">
        <v>168.23544885636301</v>
      </c>
      <c r="O6" s="111">
        <v>183.897127583555</v>
      </c>
      <c r="P6" s="112">
        <v>176.516672477344</v>
      </c>
      <c r="Q6" s="109"/>
      <c r="R6" s="113">
        <v>164.56636023707301</v>
      </c>
      <c r="S6" s="92"/>
      <c r="T6" s="84">
        <v>1.19389384716472</v>
      </c>
      <c r="U6" s="85">
        <v>3.59566197076993</v>
      </c>
      <c r="V6" s="85">
        <v>3.9934986495010998</v>
      </c>
      <c r="W6" s="85">
        <v>2.0061158061401998</v>
      </c>
      <c r="X6" s="85">
        <v>-0.1172174998537</v>
      </c>
      <c r="Y6" s="86">
        <v>2.2590998240648901</v>
      </c>
      <c r="Z6" s="87"/>
      <c r="AA6" s="88">
        <v>-0.13244112663542901</v>
      </c>
      <c r="AB6" s="89">
        <v>0.348115918822062</v>
      </c>
      <c r="AC6" s="90">
        <v>0.13132172579641899</v>
      </c>
      <c r="AD6" s="87"/>
      <c r="AE6" s="91">
        <v>1.50348616327613</v>
      </c>
      <c r="AF6" s="28"/>
      <c r="AG6" s="106">
        <v>150.59712290616301</v>
      </c>
      <c r="AH6" s="107">
        <v>160.24586628255099</v>
      </c>
      <c r="AI6" s="107">
        <v>166.282094838343</v>
      </c>
      <c r="AJ6" s="107">
        <v>161.49419365267499</v>
      </c>
      <c r="AK6" s="107">
        <v>156.10459682633501</v>
      </c>
      <c r="AL6" s="108">
        <v>159.362381861936</v>
      </c>
      <c r="AM6" s="109"/>
      <c r="AN6" s="110">
        <v>172.62663256805101</v>
      </c>
      <c r="AO6" s="111">
        <v>178.680582462616</v>
      </c>
      <c r="AP6" s="112">
        <v>175.715505245359</v>
      </c>
      <c r="AQ6" s="109"/>
      <c r="AR6" s="113">
        <v>164.585713686323</v>
      </c>
      <c r="AS6" s="92"/>
      <c r="AT6" s="84">
        <v>1.0560849726734001</v>
      </c>
      <c r="AU6" s="85">
        <v>2.6735058236094802</v>
      </c>
      <c r="AV6" s="85">
        <v>3.1142746999633202</v>
      </c>
      <c r="AW6" s="85">
        <v>1.6151452065904599</v>
      </c>
      <c r="AX6" s="85">
        <v>0.64828876022305304</v>
      </c>
      <c r="AY6" s="86">
        <v>1.8652049655329599</v>
      </c>
      <c r="AZ6" s="87"/>
      <c r="BA6" s="88">
        <v>-8.8860430350802405E-2</v>
      </c>
      <c r="BB6" s="89">
        <v>-0.25036361111272698</v>
      </c>
      <c r="BC6" s="90">
        <v>-0.17764766485272801</v>
      </c>
      <c r="BD6" s="87"/>
      <c r="BE6" s="91">
        <v>1.15286743097283</v>
      </c>
    </row>
    <row r="7" spans="1:57" x14ac:dyDescent="0.2">
      <c r="A7" s="19" t="s">
        <v>108</v>
      </c>
      <c r="B7" s="2" t="str">
        <f>TRIM(A7)</f>
        <v>Virginia</v>
      </c>
      <c r="C7" s="9"/>
      <c r="D7" s="23" t="s">
        <v>106</v>
      </c>
      <c r="E7" s="26" t="s">
        <v>107</v>
      </c>
      <c r="F7" s="2"/>
      <c r="G7" s="114">
        <v>128.934687070802</v>
      </c>
      <c r="H7" s="109">
        <v>139.58551050463501</v>
      </c>
      <c r="I7" s="109">
        <v>146.69139527099401</v>
      </c>
      <c r="J7" s="109">
        <v>140.012164988325</v>
      </c>
      <c r="K7" s="109">
        <v>124.80855704638699</v>
      </c>
      <c r="L7" s="115">
        <v>136.61207326271699</v>
      </c>
      <c r="M7" s="109"/>
      <c r="N7" s="116">
        <v>146.66639996881599</v>
      </c>
      <c r="O7" s="117">
        <v>158.53105947082199</v>
      </c>
      <c r="P7" s="118">
        <v>152.98851948424101</v>
      </c>
      <c r="Q7" s="109"/>
      <c r="R7" s="119">
        <v>141.87766128069299</v>
      </c>
      <c r="S7" s="92"/>
      <c r="T7" s="93">
        <v>-2.3488091129826798</v>
      </c>
      <c r="U7" s="87">
        <v>-0.99135081612355902</v>
      </c>
      <c r="V7" s="87">
        <v>0.87134712623265398</v>
      </c>
      <c r="W7" s="87">
        <v>0.82653910454067003</v>
      </c>
      <c r="X7" s="87">
        <v>-0.91205306117362805</v>
      </c>
      <c r="Y7" s="94">
        <v>-0.39383930914457599</v>
      </c>
      <c r="Z7" s="87"/>
      <c r="AA7" s="95">
        <v>-0.67486529408715201</v>
      </c>
      <c r="AB7" s="96">
        <v>-0.49030356706921602</v>
      </c>
      <c r="AC7" s="97">
        <v>-0.58595769880865101</v>
      </c>
      <c r="AD7" s="87"/>
      <c r="AE7" s="98">
        <v>-0.44010489973224498</v>
      </c>
      <c r="AF7" s="29"/>
      <c r="AG7" s="114">
        <v>123.712905948197</v>
      </c>
      <c r="AH7" s="109">
        <v>139.641293460095</v>
      </c>
      <c r="AI7" s="109">
        <v>148.58092120334999</v>
      </c>
      <c r="AJ7" s="109">
        <v>147.48017486803101</v>
      </c>
      <c r="AK7" s="109">
        <v>141.658565992359</v>
      </c>
      <c r="AL7" s="115">
        <v>141.17923341400299</v>
      </c>
      <c r="AM7" s="109"/>
      <c r="AN7" s="116">
        <v>155.882557121362</v>
      </c>
      <c r="AO7" s="117">
        <v>156.342271797271</v>
      </c>
      <c r="AP7" s="118">
        <v>156.11539819567199</v>
      </c>
      <c r="AQ7" s="109"/>
      <c r="AR7" s="119">
        <v>145.89883281049899</v>
      </c>
      <c r="AS7" s="92"/>
      <c r="AT7" s="93">
        <v>-1.59593264012757</v>
      </c>
      <c r="AU7" s="87">
        <v>0.44260517780783198</v>
      </c>
      <c r="AV7" s="87">
        <v>1.48269804901045</v>
      </c>
      <c r="AW7" s="87">
        <v>1.30166597567725</v>
      </c>
      <c r="AX7" s="87">
        <v>0.87611920985960101</v>
      </c>
      <c r="AY7" s="94">
        <v>0.64477223313029597</v>
      </c>
      <c r="AZ7" s="87"/>
      <c r="BA7" s="95">
        <v>7.2533264987729495E-2</v>
      </c>
      <c r="BB7" s="96">
        <v>-0.84245396133559702</v>
      </c>
      <c r="BC7" s="97">
        <v>-0.39684790051495</v>
      </c>
      <c r="BD7" s="87"/>
      <c r="BE7" s="98">
        <v>0.31099986867885998</v>
      </c>
    </row>
    <row r="8" spans="1:57" x14ac:dyDescent="0.2">
      <c r="A8" s="20" t="s">
        <v>41</v>
      </c>
      <c r="B8" s="2" t="str">
        <f t="shared" ref="B8:B43" si="0">TRIM(A8)</f>
        <v>Norfolk/Virginia Beach, VA</v>
      </c>
      <c r="C8" s="2"/>
      <c r="D8" s="23" t="s">
        <v>106</v>
      </c>
      <c r="E8" s="26" t="s">
        <v>107</v>
      </c>
      <c r="F8" s="2"/>
      <c r="G8" s="114">
        <v>112.366382815235</v>
      </c>
      <c r="H8" s="109">
        <v>119.16748401353701</v>
      </c>
      <c r="I8" s="109">
        <v>120.73417690981</v>
      </c>
      <c r="J8" s="109">
        <v>120.591501772667</v>
      </c>
      <c r="K8" s="109">
        <v>117.665154459551</v>
      </c>
      <c r="L8" s="115">
        <v>118.308573309872</v>
      </c>
      <c r="M8" s="109"/>
      <c r="N8" s="116">
        <v>168.75592772653101</v>
      </c>
      <c r="O8" s="117">
        <v>192.081653195332</v>
      </c>
      <c r="P8" s="118">
        <v>181.29025290410999</v>
      </c>
      <c r="Q8" s="109"/>
      <c r="R8" s="119">
        <v>140.39329697686699</v>
      </c>
      <c r="S8" s="92"/>
      <c r="T8" s="93">
        <v>0.65097670959146803</v>
      </c>
      <c r="U8" s="87">
        <v>3.5498275402950399</v>
      </c>
      <c r="V8" s="87">
        <v>2.2996187322303299</v>
      </c>
      <c r="W8" s="87">
        <v>2.2403608677161699</v>
      </c>
      <c r="X8" s="87">
        <v>-0.64731134990533701</v>
      </c>
      <c r="Y8" s="94">
        <v>1.6720813229798099</v>
      </c>
      <c r="Z8" s="87"/>
      <c r="AA8" s="95">
        <v>-2.5084959722411799</v>
      </c>
      <c r="AB8" s="96">
        <v>-2.1240136978530799</v>
      </c>
      <c r="AC8" s="97">
        <v>-2.33850283353837</v>
      </c>
      <c r="AD8" s="87"/>
      <c r="AE8" s="98">
        <v>-0.38120863648963399</v>
      </c>
      <c r="AF8" s="29"/>
      <c r="AG8" s="114">
        <v>110.151649037181</v>
      </c>
      <c r="AH8" s="109">
        <v>115.447297316145</v>
      </c>
      <c r="AI8" s="109">
        <v>118.40333195542</v>
      </c>
      <c r="AJ8" s="109">
        <v>118.23227464378201</v>
      </c>
      <c r="AK8" s="109">
        <v>119.18767027073</v>
      </c>
      <c r="AL8" s="115">
        <v>116.519691265589</v>
      </c>
      <c r="AM8" s="109"/>
      <c r="AN8" s="116">
        <v>157.962110663174</v>
      </c>
      <c r="AO8" s="117">
        <v>167.61870875238799</v>
      </c>
      <c r="AP8" s="118">
        <v>162.924330517492</v>
      </c>
      <c r="AQ8" s="109"/>
      <c r="AR8" s="119">
        <v>132.584384404129</v>
      </c>
      <c r="AS8" s="92"/>
      <c r="AT8" s="93">
        <v>1.5738385656293901</v>
      </c>
      <c r="AU8" s="87">
        <v>4.1592791842054702</v>
      </c>
      <c r="AV8" s="87">
        <v>3.2259822016883</v>
      </c>
      <c r="AW8" s="87">
        <v>1.3948911366547501</v>
      </c>
      <c r="AX8" s="87">
        <v>0.69772407650447799</v>
      </c>
      <c r="AY8" s="94">
        <v>2.1613404260192102</v>
      </c>
      <c r="AZ8" s="87"/>
      <c r="BA8" s="95">
        <v>-1.4836062184882901</v>
      </c>
      <c r="BB8" s="96">
        <v>-1.62181222757021</v>
      </c>
      <c r="BC8" s="97">
        <v>-1.54914606607897</v>
      </c>
      <c r="BD8" s="87"/>
      <c r="BE8" s="98">
        <v>0.62745631787782497</v>
      </c>
    </row>
    <row r="9" spans="1:57" ht="14.25" x14ac:dyDescent="0.25">
      <c r="A9" s="20" t="s">
        <v>109</v>
      </c>
      <c r="B9" s="42" t="s">
        <v>57</v>
      </c>
      <c r="C9" s="2"/>
      <c r="D9" s="23" t="s">
        <v>106</v>
      </c>
      <c r="E9" s="26" t="s">
        <v>107</v>
      </c>
      <c r="F9" s="2"/>
      <c r="G9" s="114">
        <v>100.980613758164</v>
      </c>
      <c r="H9" s="109">
        <v>112.171825980233</v>
      </c>
      <c r="I9" s="109">
        <v>117.31650273816599</v>
      </c>
      <c r="J9" s="109">
        <v>112.22318014654699</v>
      </c>
      <c r="K9" s="109">
        <v>102.548608289962</v>
      </c>
      <c r="L9" s="115">
        <v>109.768358511594</v>
      </c>
      <c r="M9" s="109"/>
      <c r="N9" s="116">
        <v>132.72650093212101</v>
      </c>
      <c r="O9" s="117">
        <v>141.004488144406</v>
      </c>
      <c r="P9" s="118">
        <v>137.162737550424</v>
      </c>
      <c r="Q9" s="109"/>
      <c r="R9" s="119">
        <v>119.06144422187</v>
      </c>
      <c r="S9" s="92"/>
      <c r="T9" s="93">
        <v>-1.8331660454807801</v>
      </c>
      <c r="U9" s="87">
        <v>1.7418215367330101</v>
      </c>
      <c r="V9" s="87">
        <v>1.76429546878453</v>
      </c>
      <c r="W9" s="87">
        <v>-0.331750609019061</v>
      </c>
      <c r="X9" s="87">
        <v>-4.2676513841872197</v>
      </c>
      <c r="Y9" s="94">
        <v>-0.27025761450869201</v>
      </c>
      <c r="Z9" s="87"/>
      <c r="AA9" s="95">
        <v>-3.2504322155422001</v>
      </c>
      <c r="AB9" s="96">
        <v>-3.66707360134067</v>
      </c>
      <c r="AC9" s="97">
        <v>-3.4672276001743199</v>
      </c>
      <c r="AD9" s="87"/>
      <c r="AE9" s="98">
        <v>-1.7307032762022001</v>
      </c>
      <c r="AF9" s="29"/>
      <c r="AG9" s="114">
        <v>102.393510535511</v>
      </c>
      <c r="AH9" s="109">
        <v>112.396488897775</v>
      </c>
      <c r="AI9" s="109">
        <v>117.93196515952199</v>
      </c>
      <c r="AJ9" s="109">
        <v>115.94903838944199</v>
      </c>
      <c r="AK9" s="109">
        <v>112.02079533705199</v>
      </c>
      <c r="AL9" s="115">
        <v>112.75696132005601</v>
      </c>
      <c r="AM9" s="109"/>
      <c r="AN9" s="116">
        <v>129.10986107078199</v>
      </c>
      <c r="AO9" s="117">
        <v>132.82732386649801</v>
      </c>
      <c r="AP9" s="118">
        <v>131.017513178955</v>
      </c>
      <c r="AQ9" s="109"/>
      <c r="AR9" s="119">
        <v>118.65070894462799</v>
      </c>
      <c r="AS9" s="92"/>
      <c r="AT9" s="93">
        <v>-1.2904822071973601</v>
      </c>
      <c r="AU9" s="87">
        <v>1.6247010009915701</v>
      </c>
      <c r="AV9" s="87">
        <v>2.1730443905377301</v>
      </c>
      <c r="AW9" s="87">
        <v>1.5133530610221</v>
      </c>
      <c r="AX9" s="87">
        <v>1.56320554337791</v>
      </c>
      <c r="AY9" s="94">
        <v>1.31313988835199</v>
      </c>
      <c r="AZ9" s="87"/>
      <c r="BA9" s="95">
        <v>-1.91887718518967</v>
      </c>
      <c r="BB9" s="96">
        <v>-2.8079820477764499</v>
      </c>
      <c r="BC9" s="97">
        <v>-2.4033871361127201</v>
      </c>
      <c r="BD9" s="87"/>
      <c r="BE9" s="98">
        <v>-0.19371002801124201</v>
      </c>
    </row>
    <row r="10" spans="1:57" x14ac:dyDescent="0.2">
      <c r="A10" s="20" t="s">
        <v>110</v>
      </c>
      <c r="B10" s="2" t="str">
        <f t="shared" si="0"/>
        <v>Virginia Area</v>
      </c>
      <c r="C10" s="2"/>
      <c r="D10" s="23" t="s">
        <v>106</v>
      </c>
      <c r="E10" s="26" t="s">
        <v>107</v>
      </c>
      <c r="F10" s="2"/>
      <c r="G10" s="114">
        <v>129.667029781601</v>
      </c>
      <c r="H10" s="109">
        <v>112.17259416248299</v>
      </c>
      <c r="I10" s="109">
        <v>114.516643134994</v>
      </c>
      <c r="J10" s="109">
        <v>113.385971332392</v>
      </c>
      <c r="K10" s="109">
        <v>113.14305196954599</v>
      </c>
      <c r="L10" s="115">
        <v>116.11916073861001</v>
      </c>
      <c r="M10" s="109"/>
      <c r="N10" s="116">
        <v>142.82104320021301</v>
      </c>
      <c r="O10" s="117">
        <v>151.33428306926399</v>
      </c>
      <c r="P10" s="118">
        <v>147.27525401387899</v>
      </c>
      <c r="Q10" s="109"/>
      <c r="R10" s="119">
        <v>126.17440184717201</v>
      </c>
      <c r="S10" s="92"/>
      <c r="T10" s="93">
        <v>4.3791841512506204</v>
      </c>
      <c r="U10" s="87">
        <v>2.2297586132668301</v>
      </c>
      <c r="V10" s="87">
        <v>1.7659624438164201</v>
      </c>
      <c r="W10" s="87">
        <v>9.25941556370668E-2</v>
      </c>
      <c r="X10" s="87">
        <v>0.26944402553841201</v>
      </c>
      <c r="Y10" s="94">
        <v>1.7570091663182701</v>
      </c>
      <c r="Z10" s="87"/>
      <c r="AA10" s="95">
        <v>3.0315207842713199</v>
      </c>
      <c r="AB10" s="96">
        <v>2.73180041536052</v>
      </c>
      <c r="AC10" s="97">
        <v>2.8503192790894598</v>
      </c>
      <c r="AD10" s="87"/>
      <c r="AE10" s="98">
        <v>2.17505685274919</v>
      </c>
      <c r="AF10" s="29"/>
      <c r="AG10" s="114">
        <v>112.52618661455701</v>
      </c>
      <c r="AH10" s="109">
        <v>112.173421593779</v>
      </c>
      <c r="AI10" s="109">
        <v>116.910733600513</v>
      </c>
      <c r="AJ10" s="109">
        <v>130.14710429826101</v>
      </c>
      <c r="AK10" s="109">
        <v>146.34844067683201</v>
      </c>
      <c r="AL10" s="115">
        <v>124.898687033961</v>
      </c>
      <c r="AM10" s="109"/>
      <c r="AN10" s="116">
        <v>180.15073740803101</v>
      </c>
      <c r="AO10" s="117">
        <v>171.63888715397599</v>
      </c>
      <c r="AP10" s="118">
        <v>175.97345909624701</v>
      </c>
      <c r="AQ10" s="109"/>
      <c r="AR10" s="119">
        <v>141.60691845583301</v>
      </c>
      <c r="AS10" s="92"/>
      <c r="AT10" s="93">
        <v>2.2360286710491799</v>
      </c>
      <c r="AU10" s="87">
        <v>2.3856467611914298</v>
      </c>
      <c r="AV10" s="87">
        <v>2.7486811180260098</v>
      </c>
      <c r="AW10" s="87">
        <v>6.4383561878667797</v>
      </c>
      <c r="AX10" s="87">
        <v>4.7199773010111103</v>
      </c>
      <c r="AY10" s="94">
        <v>3.9738610747268002</v>
      </c>
      <c r="AZ10" s="87"/>
      <c r="BA10" s="95">
        <v>4.7672591955202597</v>
      </c>
      <c r="BB10" s="96">
        <v>3.54543757229581</v>
      </c>
      <c r="BC10" s="97">
        <v>4.1967775055785204</v>
      </c>
      <c r="BD10" s="87"/>
      <c r="BE10" s="98">
        <v>4.1497038688390697</v>
      </c>
    </row>
    <row r="11" spans="1:57" x14ac:dyDescent="0.2">
      <c r="A11" s="33" t="s">
        <v>111</v>
      </c>
      <c r="B11" s="2" t="str">
        <f t="shared" si="0"/>
        <v>Washington, DC</v>
      </c>
      <c r="C11" s="2"/>
      <c r="D11" s="23" t="s">
        <v>106</v>
      </c>
      <c r="E11" s="26" t="s">
        <v>107</v>
      </c>
      <c r="F11" s="2"/>
      <c r="G11" s="114">
        <v>206.36132021187899</v>
      </c>
      <c r="H11" s="109">
        <v>236.73828076745099</v>
      </c>
      <c r="I11" s="109">
        <v>245.72848986696201</v>
      </c>
      <c r="J11" s="109">
        <v>212.94741624485101</v>
      </c>
      <c r="K11" s="109">
        <v>174.11366294916101</v>
      </c>
      <c r="L11" s="115">
        <v>217.574022229344</v>
      </c>
      <c r="M11" s="109"/>
      <c r="N11" s="116">
        <v>167.17603455576199</v>
      </c>
      <c r="O11" s="117">
        <v>176.29506560798001</v>
      </c>
      <c r="P11" s="118">
        <v>172.06429538844301</v>
      </c>
      <c r="Q11" s="109"/>
      <c r="R11" s="119">
        <v>203.98787946417599</v>
      </c>
      <c r="S11" s="92"/>
      <c r="T11" s="93">
        <v>-10.5691582773972</v>
      </c>
      <c r="U11" s="87">
        <v>-4.9831693959355103</v>
      </c>
      <c r="V11" s="87">
        <v>3.3113389859664601</v>
      </c>
      <c r="W11" s="87">
        <v>1.1412568319371099</v>
      </c>
      <c r="X11" s="87">
        <v>-0.106482509960727</v>
      </c>
      <c r="Y11" s="94">
        <v>-2.3804442254843101</v>
      </c>
      <c r="Z11" s="87"/>
      <c r="AA11" s="95">
        <v>0.30966881553535902</v>
      </c>
      <c r="AB11" s="96">
        <v>0.45860411365383702</v>
      </c>
      <c r="AC11" s="97">
        <v>0.37633201490274798</v>
      </c>
      <c r="AD11" s="87"/>
      <c r="AE11" s="98">
        <v>-1.90389945542632</v>
      </c>
      <c r="AF11" s="29"/>
      <c r="AG11" s="114">
        <v>193.91869053773601</v>
      </c>
      <c r="AH11" s="109">
        <v>234.561207699026</v>
      </c>
      <c r="AI11" s="109">
        <v>254.639098492996</v>
      </c>
      <c r="AJ11" s="109">
        <v>234.76290058922601</v>
      </c>
      <c r="AK11" s="109">
        <v>204.21719787461501</v>
      </c>
      <c r="AL11" s="115">
        <v>226.86102082349399</v>
      </c>
      <c r="AM11" s="109"/>
      <c r="AN11" s="116">
        <v>180.888734494983</v>
      </c>
      <c r="AO11" s="117">
        <v>184.227200229761</v>
      </c>
      <c r="AP11" s="118">
        <v>182.606921114188</v>
      </c>
      <c r="AQ11" s="109"/>
      <c r="AR11" s="119">
        <v>214.23139346746399</v>
      </c>
      <c r="AS11" s="92"/>
      <c r="AT11" s="93">
        <v>-4.6154293000247497</v>
      </c>
      <c r="AU11" s="87">
        <v>0.52325172659113695</v>
      </c>
      <c r="AV11" s="87">
        <v>4.6400783460576802</v>
      </c>
      <c r="AW11" s="87">
        <v>0.29112450016771801</v>
      </c>
      <c r="AX11" s="87">
        <v>0.64668100275505203</v>
      </c>
      <c r="AY11" s="94">
        <v>0.78986081255398999</v>
      </c>
      <c r="AZ11" s="87"/>
      <c r="BA11" s="95">
        <v>-4.0475819136020696</v>
      </c>
      <c r="BB11" s="96">
        <v>-5.1230316479202598</v>
      </c>
      <c r="BC11" s="97">
        <v>-4.6176377929385897</v>
      </c>
      <c r="BD11" s="87"/>
      <c r="BE11" s="98">
        <v>-0.59894135537700199</v>
      </c>
    </row>
    <row r="12" spans="1:57" x14ac:dyDescent="0.2">
      <c r="A12" s="20" t="s">
        <v>112</v>
      </c>
      <c r="B12" s="2" t="str">
        <f t="shared" si="0"/>
        <v>Arlington, VA</v>
      </c>
      <c r="C12" s="2"/>
      <c r="D12" s="23" t="s">
        <v>106</v>
      </c>
      <c r="E12" s="26" t="s">
        <v>107</v>
      </c>
      <c r="F12" s="2"/>
      <c r="G12" s="114">
        <v>204.532451807228</v>
      </c>
      <c r="H12" s="109">
        <v>248.746650799462</v>
      </c>
      <c r="I12" s="109">
        <v>266.39083285860698</v>
      </c>
      <c r="J12" s="109">
        <v>241.20030177153299</v>
      </c>
      <c r="K12" s="109">
        <v>180.397603318482</v>
      </c>
      <c r="L12" s="115">
        <v>231.898015873015</v>
      </c>
      <c r="M12" s="109"/>
      <c r="N12" s="116">
        <v>152.77952508004199</v>
      </c>
      <c r="O12" s="117">
        <v>155.49650550222401</v>
      </c>
      <c r="P12" s="118">
        <v>154.22661616161599</v>
      </c>
      <c r="Q12" s="109"/>
      <c r="R12" s="119">
        <v>208.97479058555001</v>
      </c>
      <c r="S12" s="92"/>
      <c r="T12" s="93">
        <v>-7.8855327250812701</v>
      </c>
      <c r="U12" s="87">
        <v>-4.2971755809079202</v>
      </c>
      <c r="V12" s="87">
        <v>1.01329480017469</v>
      </c>
      <c r="W12" s="87">
        <v>-1.06936402865488</v>
      </c>
      <c r="X12" s="87">
        <v>-6.3036979127791497</v>
      </c>
      <c r="Y12" s="94">
        <v>-3.1485539034791099</v>
      </c>
      <c r="Z12" s="87"/>
      <c r="AA12" s="95">
        <v>-5.60478487281501</v>
      </c>
      <c r="AB12" s="96">
        <v>-4.1027418581955697</v>
      </c>
      <c r="AC12" s="97">
        <v>-4.8032326919472403</v>
      </c>
      <c r="AD12" s="87"/>
      <c r="AE12" s="98">
        <v>-3.9617579831559602</v>
      </c>
      <c r="AF12" s="29"/>
      <c r="AG12" s="114">
        <v>205.01669297812799</v>
      </c>
      <c r="AH12" s="109">
        <v>251.758369729142</v>
      </c>
      <c r="AI12" s="109">
        <v>273.85848060165301</v>
      </c>
      <c r="AJ12" s="109">
        <v>263.31101561609398</v>
      </c>
      <c r="AK12" s="109">
        <v>227.258931499856</v>
      </c>
      <c r="AL12" s="115">
        <v>247.36272871638701</v>
      </c>
      <c r="AM12" s="109"/>
      <c r="AN12" s="116">
        <v>173.84118439861101</v>
      </c>
      <c r="AO12" s="117">
        <v>169.22003739940499</v>
      </c>
      <c r="AP12" s="118">
        <v>171.50860692072999</v>
      </c>
      <c r="AQ12" s="109"/>
      <c r="AR12" s="119">
        <v>226.83905447928601</v>
      </c>
      <c r="AS12" s="92"/>
      <c r="AT12" s="93">
        <v>-6.0476850269454197</v>
      </c>
      <c r="AU12" s="87">
        <v>-1.93200106104219</v>
      </c>
      <c r="AV12" s="87">
        <v>2.0410101190024101</v>
      </c>
      <c r="AW12" s="87">
        <v>1.6367675263905099</v>
      </c>
      <c r="AX12" s="87">
        <v>1.0379394575678E-2</v>
      </c>
      <c r="AY12" s="94">
        <v>-0.23704850584937001</v>
      </c>
      <c r="AZ12" s="87"/>
      <c r="BA12" s="95">
        <v>-8.5366612026272009</v>
      </c>
      <c r="BB12" s="96">
        <v>-9.1133873133721295</v>
      </c>
      <c r="BC12" s="97">
        <v>-8.8172476092747196</v>
      </c>
      <c r="BD12" s="87"/>
      <c r="BE12" s="98">
        <v>-2.1920449527134802</v>
      </c>
    </row>
    <row r="13" spans="1:57" x14ac:dyDescent="0.2">
      <c r="A13" s="20" t="s">
        <v>38</v>
      </c>
      <c r="B13" s="2" t="str">
        <f t="shared" si="0"/>
        <v>Suburban Virginia Area</v>
      </c>
      <c r="C13" s="2"/>
      <c r="D13" s="23" t="s">
        <v>106</v>
      </c>
      <c r="E13" s="26" t="s">
        <v>107</v>
      </c>
      <c r="F13" s="2"/>
      <c r="G13" s="114">
        <v>148.34939702643101</v>
      </c>
      <c r="H13" s="109">
        <v>162.29136126791099</v>
      </c>
      <c r="I13" s="109">
        <v>168.57511823647201</v>
      </c>
      <c r="J13" s="109">
        <v>164.509576824204</v>
      </c>
      <c r="K13" s="109">
        <v>152.14498683265501</v>
      </c>
      <c r="L13" s="115">
        <v>160.045561392574</v>
      </c>
      <c r="M13" s="109"/>
      <c r="N13" s="116">
        <v>174.54958686913801</v>
      </c>
      <c r="O13" s="117">
        <v>194.751820448877</v>
      </c>
      <c r="P13" s="118">
        <v>185.416808378908</v>
      </c>
      <c r="Q13" s="109"/>
      <c r="R13" s="119">
        <v>167.69252293720601</v>
      </c>
      <c r="S13" s="92"/>
      <c r="T13" s="93">
        <v>-7.4888154137840299</v>
      </c>
      <c r="U13" s="87">
        <v>-3.9087878700143999</v>
      </c>
      <c r="V13" s="87">
        <v>1.1020868962427299</v>
      </c>
      <c r="W13" s="87">
        <v>8.4789824885003995</v>
      </c>
      <c r="X13" s="87">
        <v>2.50611317871275</v>
      </c>
      <c r="Y13" s="94">
        <v>0.216905338516614</v>
      </c>
      <c r="Z13" s="87"/>
      <c r="AA13" s="95">
        <v>1.2784200862423201</v>
      </c>
      <c r="AB13" s="96">
        <v>4.1232409983287797</v>
      </c>
      <c r="AC13" s="97">
        <v>2.8159598824601901</v>
      </c>
      <c r="AD13" s="87"/>
      <c r="AE13" s="98">
        <v>1.1701301223673</v>
      </c>
      <c r="AF13" s="29"/>
      <c r="AG13" s="114">
        <v>145.38231225593199</v>
      </c>
      <c r="AH13" s="109">
        <v>165.38501198906999</v>
      </c>
      <c r="AI13" s="109">
        <v>174.340980081716</v>
      </c>
      <c r="AJ13" s="109">
        <v>165.436723428048</v>
      </c>
      <c r="AK13" s="109">
        <v>158.86451577199699</v>
      </c>
      <c r="AL13" s="115">
        <v>163.03882874949099</v>
      </c>
      <c r="AM13" s="109"/>
      <c r="AN13" s="116">
        <v>173.87125380765801</v>
      </c>
      <c r="AO13" s="117">
        <v>179.93983294179</v>
      </c>
      <c r="AP13" s="118">
        <v>176.967863555235</v>
      </c>
      <c r="AQ13" s="109"/>
      <c r="AR13" s="119">
        <v>167.18503358152699</v>
      </c>
      <c r="AS13" s="92"/>
      <c r="AT13" s="93">
        <v>-1.5069859810303099</v>
      </c>
      <c r="AU13" s="87">
        <v>2.9165493224688399</v>
      </c>
      <c r="AV13" s="87">
        <v>5.4171168404609604</v>
      </c>
      <c r="AW13" s="87">
        <v>3.2067236688896998</v>
      </c>
      <c r="AX13" s="87">
        <v>3.6531511856444299</v>
      </c>
      <c r="AY13" s="94">
        <v>3.0108346124156702</v>
      </c>
      <c r="AZ13" s="87"/>
      <c r="BA13" s="95">
        <v>1.82384182119838</v>
      </c>
      <c r="BB13" s="96">
        <v>-1.7306922730489001</v>
      </c>
      <c r="BC13" s="97">
        <v>-0.17018696052955201</v>
      </c>
      <c r="BD13" s="87"/>
      <c r="BE13" s="98">
        <v>2.0597404726881301</v>
      </c>
    </row>
    <row r="14" spans="1:57" x14ac:dyDescent="0.2">
      <c r="A14" s="20" t="s">
        <v>113</v>
      </c>
      <c r="B14" s="2" t="str">
        <f t="shared" si="0"/>
        <v>Alexandria, VA</v>
      </c>
      <c r="C14" s="2"/>
      <c r="D14" s="23" t="s">
        <v>106</v>
      </c>
      <c r="E14" s="26" t="s">
        <v>107</v>
      </c>
      <c r="F14" s="2"/>
      <c r="G14" s="114">
        <v>152.90507326355799</v>
      </c>
      <c r="H14" s="109">
        <v>182.242729670329</v>
      </c>
      <c r="I14" s="109">
        <v>192.868233899644</v>
      </c>
      <c r="J14" s="109">
        <v>180.774240875912</v>
      </c>
      <c r="K14" s="109">
        <v>155.22562697576299</v>
      </c>
      <c r="L14" s="115">
        <v>174.87443151131299</v>
      </c>
      <c r="M14" s="109"/>
      <c r="N14" s="116">
        <v>146.61825550102799</v>
      </c>
      <c r="O14" s="117">
        <v>149.90644661776599</v>
      </c>
      <c r="P14" s="118">
        <v>148.387950873601</v>
      </c>
      <c r="Q14" s="109"/>
      <c r="R14" s="119">
        <v>166.98031070245699</v>
      </c>
      <c r="S14" s="92"/>
      <c r="T14" s="93">
        <v>-9.7388459993117706</v>
      </c>
      <c r="U14" s="87">
        <v>-3.9530313650875599</v>
      </c>
      <c r="V14" s="87">
        <v>-1.2097438065658901</v>
      </c>
      <c r="W14" s="87">
        <v>1.14687047434528</v>
      </c>
      <c r="X14" s="87">
        <v>-2.6717829857423201</v>
      </c>
      <c r="Y14" s="94">
        <v>-2.9720915572899602</v>
      </c>
      <c r="Z14" s="87"/>
      <c r="AA14" s="95">
        <v>-0.286563776129732</v>
      </c>
      <c r="AB14" s="96">
        <v>-3.0680504916826501</v>
      </c>
      <c r="AC14" s="97">
        <v>-1.84106598797106</v>
      </c>
      <c r="AD14" s="87"/>
      <c r="AE14" s="98">
        <v>-2.8753280606753102</v>
      </c>
      <c r="AF14" s="29"/>
      <c r="AG14" s="114">
        <v>160.908772386045</v>
      </c>
      <c r="AH14" s="109">
        <v>191.91545698924699</v>
      </c>
      <c r="AI14" s="109">
        <v>203.27413508356301</v>
      </c>
      <c r="AJ14" s="109">
        <v>191.80823034960699</v>
      </c>
      <c r="AK14" s="109">
        <v>170.90822223084899</v>
      </c>
      <c r="AL14" s="115">
        <v>185.642875250066</v>
      </c>
      <c r="AM14" s="109"/>
      <c r="AN14" s="116">
        <v>154.06302459048999</v>
      </c>
      <c r="AO14" s="117">
        <v>152.55266134745099</v>
      </c>
      <c r="AP14" s="118">
        <v>153.28267606719001</v>
      </c>
      <c r="AQ14" s="109"/>
      <c r="AR14" s="119">
        <v>176.53174609631299</v>
      </c>
      <c r="AS14" s="92"/>
      <c r="AT14" s="93">
        <v>-2.5623741639642699</v>
      </c>
      <c r="AU14" s="87">
        <v>0.405123667576678</v>
      </c>
      <c r="AV14" s="87">
        <v>-0.67362738490616303</v>
      </c>
      <c r="AW14" s="87">
        <v>-2.9238665266831401</v>
      </c>
      <c r="AX14" s="87">
        <v>-4.25146237638047</v>
      </c>
      <c r="AY14" s="94">
        <v>-1.8200146414893199</v>
      </c>
      <c r="AZ14" s="87"/>
      <c r="BA14" s="95">
        <v>-3.7460334005016098</v>
      </c>
      <c r="BB14" s="96">
        <v>-6.3695900907116201</v>
      </c>
      <c r="BC14" s="97">
        <v>-5.1154513302397797</v>
      </c>
      <c r="BD14" s="87"/>
      <c r="BE14" s="98">
        <v>-2.6845075355943502</v>
      </c>
    </row>
    <row r="15" spans="1:57" x14ac:dyDescent="0.2">
      <c r="A15" s="20" t="s">
        <v>37</v>
      </c>
      <c r="B15" s="2" t="str">
        <f t="shared" si="0"/>
        <v>Fairfax/Tysons Corner, VA</v>
      </c>
      <c r="C15" s="2"/>
      <c r="D15" s="23" t="s">
        <v>106</v>
      </c>
      <c r="E15" s="26" t="s">
        <v>107</v>
      </c>
      <c r="F15" s="2"/>
      <c r="G15" s="114">
        <v>155.072200458796</v>
      </c>
      <c r="H15" s="109">
        <v>196.971228702036</v>
      </c>
      <c r="I15" s="109">
        <v>213.20353652263299</v>
      </c>
      <c r="J15" s="109">
        <v>194.263430192334</v>
      </c>
      <c r="K15" s="109">
        <v>148.960512182109</v>
      </c>
      <c r="L15" s="115">
        <v>185.01273961566</v>
      </c>
      <c r="M15" s="109"/>
      <c r="N15" s="116">
        <v>138.93637613945299</v>
      </c>
      <c r="O15" s="117">
        <v>142.819535074524</v>
      </c>
      <c r="P15" s="118">
        <v>141.02966386554601</v>
      </c>
      <c r="Q15" s="109"/>
      <c r="R15" s="119">
        <v>172.33857321891301</v>
      </c>
      <c r="S15" s="92"/>
      <c r="T15" s="93">
        <v>-3.01231667098115</v>
      </c>
      <c r="U15" s="87">
        <v>2.9965488868458801</v>
      </c>
      <c r="V15" s="87">
        <v>3.3469987914275698</v>
      </c>
      <c r="W15" s="87">
        <v>0.34447763061167103</v>
      </c>
      <c r="X15" s="87">
        <v>-0.72677245041301297</v>
      </c>
      <c r="Y15" s="94">
        <v>0.88899058248551099</v>
      </c>
      <c r="Z15" s="87"/>
      <c r="AA15" s="95">
        <v>-1.21142153193605</v>
      </c>
      <c r="AB15" s="96">
        <v>-0.28603528675328999</v>
      </c>
      <c r="AC15" s="97">
        <v>-0.70537054685283895</v>
      </c>
      <c r="AD15" s="87"/>
      <c r="AE15" s="98">
        <v>0.43417001687001</v>
      </c>
      <c r="AF15" s="29"/>
      <c r="AG15" s="114">
        <v>155.26985919581901</v>
      </c>
      <c r="AH15" s="109">
        <v>197.11532046864201</v>
      </c>
      <c r="AI15" s="109">
        <v>216.440323413594</v>
      </c>
      <c r="AJ15" s="109">
        <v>205.50011546582201</v>
      </c>
      <c r="AK15" s="109">
        <v>167.67154764167</v>
      </c>
      <c r="AL15" s="115">
        <v>191.32452013751299</v>
      </c>
      <c r="AM15" s="109"/>
      <c r="AN15" s="116">
        <v>147.393970988566</v>
      </c>
      <c r="AO15" s="117">
        <v>147.698199595662</v>
      </c>
      <c r="AP15" s="118">
        <v>147.55037113324099</v>
      </c>
      <c r="AQ15" s="109"/>
      <c r="AR15" s="119">
        <v>179.052406389065</v>
      </c>
      <c r="AS15" s="92"/>
      <c r="AT15" s="93">
        <v>-1.46868424210794</v>
      </c>
      <c r="AU15" s="87">
        <v>1.8507554811370499</v>
      </c>
      <c r="AV15" s="87">
        <v>2.5364743475770499</v>
      </c>
      <c r="AW15" s="87">
        <v>0.471859201457559</v>
      </c>
      <c r="AX15" s="87">
        <v>-2.52667063148145</v>
      </c>
      <c r="AY15" s="94">
        <v>0.32813518041349699</v>
      </c>
      <c r="AZ15" s="87"/>
      <c r="BA15" s="95">
        <v>-2.3673018069078702</v>
      </c>
      <c r="BB15" s="96">
        <v>-1.60284275547616</v>
      </c>
      <c r="BC15" s="97">
        <v>-1.9754575831013701</v>
      </c>
      <c r="BD15" s="87"/>
      <c r="BE15" s="98">
        <v>-0.103830464508456</v>
      </c>
    </row>
    <row r="16" spans="1:57" x14ac:dyDescent="0.2">
      <c r="A16" s="20" t="s">
        <v>39</v>
      </c>
      <c r="B16" s="2" t="str">
        <f t="shared" si="0"/>
        <v>I-95 Fredericksburg, VA</v>
      </c>
      <c r="C16" s="2"/>
      <c r="D16" s="23" t="s">
        <v>106</v>
      </c>
      <c r="E16" s="26" t="s">
        <v>107</v>
      </c>
      <c r="F16" s="2"/>
      <c r="G16" s="114">
        <v>105.027191426459</v>
      </c>
      <c r="H16" s="109">
        <v>105.772906878485</v>
      </c>
      <c r="I16" s="109">
        <v>109.81416329074401</v>
      </c>
      <c r="J16" s="109">
        <v>108.937971125787</v>
      </c>
      <c r="K16" s="109">
        <v>104.906707296137</v>
      </c>
      <c r="L16" s="115">
        <v>107.018231226938</v>
      </c>
      <c r="M16" s="109"/>
      <c r="N16" s="116">
        <v>114.74896322620501</v>
      </c>
      <c r="O16" s="117">
        <v>121.97415180423</v>
      </c>
      <c r="P16" s="118">
        <v>118.56215468807</v>
      </c>
      <c r="Q16" s="109"/>
      <c r="R16" s="119">
        <v>110.631309491184</v>
      </c>
      <c r="S16" s="92"/>
      <c r="T16" s="93">
        <v>3.7961183339737099</v>
      </c>
      <c r="U16" s="87">
        <v>2.9498001962359801</v>
      </c>
      <c r="V16" s="87">
        <v>1.7609833652749101</v>
      </c>
      <c r="W16" s="87">
        <v>2.9800027127366802</v>
      </c>
      <c r="X16" s="87">
        <v>2.3398615105169598</v>
      </c>
      <c r="Y16" s="94">
        <v>2.7087313646673099</v>
      </c>
      <c r="Z16" s="87"/>
      <c r="AA16" s="95">
        <v>3.0297636072492899</v>
      </c>
      <c r="AB16" s="96">
        <v>3.9893020371501899</v>
      </c>
      <c r="AC16" s="97">
        <v>3.52677885928005</v>
      </c>
      <c r="AD16" s="87"/>
      <c r="AE16" s="98">
        <v>3.09769563051651</v>
      </c>
      <c r="AF16" s="29"/>
      <c r="AG16" s="114">
        <v>99.801339981775797</v>
      </c>
      <c r="AH16" s="109">
        <v>103.92313553049701</v>
      </c>
      <c r="AI16" s="109">
        <v>108.751498277159</v>
      </c>
      <c r="AJ16" s="109">
        <v>109.213009849583</v>
      </c>
      <c r="AK16" s="109">
        <v>107.32977433172</v>
      </c>
      <c r="AL16" s="115">
        <v>106.14249673312101</v>
      </c>
      <c r="AM16" s="109"/>
      <c r="AN16" s="116">
        <v>121.441333599448</v>
      </c>
      <c r="AO16" s="117">
        <v>126.83948594295001</v>
      </c>
      <c r="AP16" s="118">
        <v>124.22029615283</v>
      </c>
      <c r="AQ16" s="109"/>
      <c r="AR16" s="119">
        <v>111.970387285369</v>
      </c>
      <c r="AS16" s="92"/>
      <c r="AT16" s="93">
        <v>1.83288010227925</v>
      </c>
      <c r="AU16" s="87">
        <v>1.45337384259036</v>
      </c>
      <c r="AV16" s="87">
        <v>1.3607428950381499</v>
      </c>
      <c r="AW16" s="87">
        <v>0.60673364034431598</v>
      </c>
      <c r="AX16" s="87">
        <v>0.72061252515280905</v>
      </c>
      <c r="AY16" s="94">
        <v>1.0983116369472099</v>
      </c>
      <c r="AZ16" s="87"/>
      <c r="BA16" s="95">
        <v>1.0796255309421501</v>
      </c>
      <c r="BB16" s="96">
        <v>3.30520695915434</v>
      </c>
      <c r="BC16" s="97">
        <v>2.2472847439980099</v>
      </c>
      <c r="BD16" s="87"/>
      <c r="BE16" s="98">
        <v>1.63977834409775</v>
      </c>
    </row>
    <row r="17" spans="1:57" x14ac:dyDescent="0.2">
      <c r="A17" s="20" t="s">
        <v>114</v>
      </c>
      <c r="B17" s="2" t="str">
        <f t="shared" si="0"/>
        <v>Dulles Airport Area, VA</v>
      </c>
      <c r="C17" s="2"/>
      <c r="D17" s="23" t="s">
        <v>106</v>
      </c>
      <c r="E17" s="26" t="s">
        <v>107</v>
      </c>
      <c r="F17" s="2"/>
      <c r="G17" s="114">
        <v>126.29045046289799</v>
      </c>
      <c r="H17" s="109">
        <v>161.965952555125</v>
      </c>
      <c r="I17" s="109">
        <v>176.940133229602</v>
      </c>
      <c r="J17" s="109">
        <v>169.147639939485</v>
      </c>
      <c r="K17" s="109">
        <v>141.221016226459</v>
      </c>
      <c r="L17" s="115">
        <v>157.38595440843099</v>
      </c>
      <c r="M17" s="109"/>
      <c r="N17" s="116">
        <v>122.790182726276</v>
      </c>
      <c r="O17" s="117">
        <v>130.62736250128901</v>
      </c>
      <c r="P17" s="118">
        <v>127.033205586592</v>
      </c>
      <c r="Q17" s="109"/>
      <c r="R17" s="119">
        <v>148.80915986550201</v>
      </c>
      <c r="S17" s="92"/>
      <c r="T17" s="93">
        <v>2.71734489585437</v>
      </c>
      <c r="U17" s="87">
        <v>4.3383537543403197</v>
      </c>
      <c r="V17" s="87">
        <v>2.19923756392157</v>
      </c>
      <c r="W17" s="87">
        <v>1.9225336308879299</v>
      </c>
      <c r="X17" s="87">
        <v>4.38249292160903</v>
      </c>
      <c r="Y17" s="94">
        <v>2.9204400768090601</v>
      </c>
      <c r="Z17" s="87"/>
      <c r="AA17" s="95">
        <v>3.1739198475170198</v>
      </c>
      <c r="AB17" s="96">
        <v>6.0741963395539296</v>
      </c>
      <c r="AC17" s="97">
        <v>4.7813249466773904</v>
      </c>
      <c r="AD17" s="87"/>
      <c r="AE17" s="98">
        <v>3.2584809454148602</v>
      </c>
      <c r="AF17" s="29"/>
      <c r="AG17" s="114">
        <v>121.004603683241</v>
      </c>
      <c r="AH17" s="109">
        <v>155.40780356459399</v>
      </c>
      <c r="AI17" s="109">
        <v>173.369282388866</v>
      </c>
      <c r="AJ17" s="109">
        <v>169.06652486894501</v>
      </c>
      <c r="AK17" s="109">
        <v>145.92281323290001</v>
      </c>
      <c r="AL17" s="115">
        <v>155.32073366482001</v>
      </c>
      <c r="AM17" s="109"/>
      <c r="AN17" s="116">
        <v>124.230601376609</v>
      </c>
      <c r="AO17" s="117">
        <v>123.093494455994</v>
      </c>
      <c r="AP17" s="118">
        <v>123.654343849688</v>
      </c>
      <c r="AQ17" s="109"/>
      <c r="AR17" s="119">
        <v>146.59956789476601</v>
      </c>
      <c r="AS17" s="92"/>
      <c r="AT17" s="93">
        <v>-0.32853527258315701</v>
      </c>
      <c r="AU17" s="87">
        <v>1.9958512756623199</v>
      </c>
      <c r="AV17" s="87">
        <v>1.8744476041203399</v>
      </c>
      <c r="AW17" s="87">
        <v>1.1871099704720001</v>
      </c>
      <c r="AX17" s="87">
        <v>1.88269584818561</v>
      </c>
      <c r="AY17" s="94">
        <v>1.2965867056562099</v>
      </c>
      <c r="AZ17" s="87"/>
      <c r="BA17" s="95">
        <v>2.77338531951504</v>
      </c>
      <c r="BB17" s="96">
        <v>2.5823448145237098</v>
      </c>
      <c r="BC17" s="97">
        <v>2.6783588333543502</v>
      </c>
      <c r="BD17" s="87"/>
      <c r="BE17" s="98">
        <v>1.52301603265244</v>
      </c>
    </row>
    <row r="18" spans="1:57" x14ac:dyDescent="0.2">
      <c r="A18" s="20" t="s">
        <v>46</v>
      </c>
      <c r="B18" s="2" t="str">
        <f t="shared" si="0"/>
        <v>Williamsburg, VA</v>
      </c>
      <c r="C18" s="2"/>
      <c r="D18" s="23" t="s">
        <v>106</v>
      </c>
      <c r="E18" s="26" t="s">
        <v>107</v>
      </c>
      <c r="F18" s="2"/>
      <c r="G18" s="114">
        <v>122.600739500912</v>
      </c>
      <c r="H18" s="109">
        <v>128.24753881394699</v>
      </c>
      <c r="I18" s="109">
        <v>128.49673686947401</v>
      </c>
      <c r="J18" s="109">
        <v>126.433414820473</v>
      </c>
      <c r="K18" s="109">
        <v>120.84089260808901</v>
      </c>
      <c r="L18" s="115">
        <v>125.486872341571</v>
      </c>
      <c r="M18" s="109"/>
      <c r="N18" s="116">
        <v>171.53809479029499</v>
      </c>
      <c r="O18" s="117">
        <v>195.13708690330401</v>
      </c>
      <c r="P18" s="118">
        <v>184.551088332067</v>
      </c>
      <c r="Q18" s="109"/>
      <c r="R18" s="119">
        <v>148.496408663642</v>
      </c>
      <c r="S18" s="92"/>
      <c r="T18" s="93">
        <v>1.8857410476160601</v>
      </c>
      <c r="U18" s="87">
        <v>10.41658448532</v>
      </c>
      <c r="V18" s="87">
        <v>8.7361565133243992</v>
      </c>
      <c r="W18" s="87">
        <v>9.6028136428611006</v>
      </c>
      <c r="X18" s="87">
        <v>1.27764630198357</v>
      </c>
      <c r="Y18" s="94">
        <v>6.5036965882778803</v>
      </c>
      <c r="Z18" s="87"/>
      <c r="AA18" s="95">
        <v>1.0065703382937701</v>
      </c>
      <c r="AB18" s="96">
        <v>-2.9411756115764298</v>
      </c>
      <c r="AC18" s="97">
        <v>-1.1194941547193999</v>
      </c>
      <c r="AD18" s="87"/>
      <c r="AE18" s="98">
        <v>1.7623680525374901</v>
      </c>
      <c r="AF18" s="29"/>
      <c r="AG18" s="114">
        <v>120.528623562078</v>
      </c>
      <c r="AH18" s="109">
        <v>124.705936227482</v>
      </c>
      <c r="AI18" s="109">
        <v>125.270603871319</v>
      </c>
      <c r="AJ18" s="109">
        <v>127.89277908805001</v>
      </c>
      <c r="AK18" s="109">
        <v>137.06158979859299</v>
      </c>
      <c r="AL18" s="115">
        <v>127.57303541429501</v>
      </c>
      <c r="AM18" s="109"/>
      <c r="AN18" s="116">
        <v>166.94644321196</v>
      </c>
      <c r="AO18" s="117">
        <v>172.670595435302</v>
      </c>
      <c r="AP18" s="118">
        <v>169.87571243553799</v>
      </c>
      <c r="AQ18" s="109"/>
      <c r="AR18" s="119">
        <v>143.02266763559999</v>
      </c>
      <c r="AS18" s="92"/>
      <c r="AT18" s="93">
        <v>4.1371838376723202</v>
      </c>
      <c r="AU18" s="87">
        <v>11.710183310085799</v>
      </c>
      <c r="AV18" s="87">
        <v>9.1880659793589103</v>
      </c>
      <c r="AW18" s="87">
        <v>9.5226399585908492</v>
      </c>
      <c r="AX18" s="87">
        <v>3.8263155985905799</v>
      </c>
      <c r="AY18" s="94">
        <v>7.5145187598017102</v>
      </c>
      <c r="AZ18" s="87"/>
      <c r="BA18" s="95">
        <v>-2.3618894448329302</v>
      </c>
      <c r="BB18" s="96">
        <v>-5.4700386730216302</v>
      </c>
      <c r="BC18" s="97">
        <v>-3.9852568385324001</v>
      </c>
      <c r="BD18" s="87"/>
      <c r="BE18" s="98">
        <v>1.4429087277594399</v>
      </c>
    </row>
    <row r="19" spans="1:57" x14ac:dyDescent="0.2">
      <c r="A19" s="20" t="s">
        <v>115</v>
      </c>
      <c r="B19" s="2" t="str">
        <f t="shared" si="0"/>
        <v>Virginia Beach, VA</v>
      </c>
      <c r="C19" s="2"/>
      <c r="D19" s="23" t="s">
        <v>106</v>
      </c>
      <c r="E19" s="26" t="s">
        <v>107</v>
      </c>
      <c r="F19" s="2"/>
      <c r="G19" s="114">
        <v>131.64263542776899</v>
      </c>
      <c r="H19" s="109">
        <v>138.867691540229</v>
      </c>
      <c r="I19" s="109">
        <v>141.39729321015599</v>
      </c>
      <c r="J19" s="109">
        <v>144.51066502268901</v>
      </c>
      <c r="K19" s="109">
        <v>148.02798606934999</v>
      </c>
      <c r="L19" s="115">
        <v>141.135702032756</v>
      </c>
      <c r="M19" s="109"/>
      <c r="N19" s="116">
        <v>234.58010894190599</v>
      </c>
      <c r="O19" s="117">
        <v>267.14783342069597</v>
      </c>
      <c r="P19" s="118">
        <v>251.97976769501699</v>
      </c>
      <c r="Q19" s="109"/>
      <c r="R19" s="119">
        <v>179.83402524245801</v>
      </c>
      <c r="S19" s="92"/>
      <c r="T19" s="93">
        <v>1.7761510757074801</v>
      </c>
      <c r="U19" s="87">
        <v>5.8144274428965899</v>
      </c>
      <c r="V19" s="87">
        <v>4.9495964439488498</v>
      </c>
      <c r="W19" s="87">
        <v>4.8325805656011198</v>
      </c>
      <c r="X19" s="87">
        <v>2.9386680850528601</v>
      </c>
      <c r="Y19" s="94">
        <v>4.0802119706879996</v>
      </c>
      <c r="Z19" s="87"/>
      <c r="AA19" s="95">
        <v>0.52784322266523698</v>
      </c>
      <c r="AB19" s="96">
        <v>0.314296678957521</v>
      </c>
      <c r="AC19" s="97">
        <v>0.40057434110644602</v>
      </c>
      <c r="AD19" s="87"/>
      <c r="AE19" s="98">
        <v>1.78069938231377</v>
      </c>
      <c r="AF19" s="29"/>
      <c r="AG19" s="114">
        <v>130.80650934190299</v>
      </c>
      <c r="AH19" s="109">
        <v>136.52140364317199</v>
      </c>
      <c r="AI19" s="109">
        <v>140.422080465004</v>
      </c>
      <c r="AJ19" s="109">
        <v>139.20444260712301</v>
      </c>
      <c r="AK19" s="109">
        <v>138.968711334397</v>
      </c>
      <c r="AL19" s="115">
        <v>137.41035380892799</v>
      </c>
      <c r="AM19" s="109"/>
      <c r="AN19" s="116">
        <v>202.307051758196</v>
      </c>
      <c r="AO19" s="117">
        <v>218.472670514105</v>
      </c>
      <c r="AP19" s="118">
        <v>210.73768848815601</v>
      </c>
      <c r="AQ19" s="109"/>
      <c r="AR19" s="119">
        <v>163.40186714259801</v>
      </c>
      <c r="AS19" s="92"/>
      <c r="AT19" s="93">
        <v>5.66754375804092</v>
      </c>
      <c r="AU19" s="87">
        <v>9.5752860125096806</v>
      </c>
      <c r="AV19" s="87">
        <v>9.0885809070284491</v>
      </c>
      <c r="AW19" s="87">
        <v>4.8952688994289</v>
      </c>
      <c r="AX19" s="87">
        <v>3.5146439264243199</v>
      </c>
      <c r="AY19" s="94">
        <v>6.3930386928696503</v>
      </c>
      <c r="AZ19" s="87"/>
      <c r="BA19" s="95">
        <v>2.36592025669716</v>
      </c>
      <c r="BB19" s="96">
        <v>2.2707116968560199</v>
      </c>
      <c r="BC19" s="97">
        <v>2.36177127111011</v>
      </c>
      <c r="BD19" s="87"/>
      <c r="BE19" s="98">
        <v>4.3492244241374296</v>
      </c>
    </row>
    <row r="20" spans="1:57" x14ac:dyDescent="0.2">
      <c r="A20" s="33" t="s">
        <v>116</v>
      </c>
      <c r="B20" s="2" t="str">
        <f t="shared" si="0"/>
        <v>Norfolk/Portsmouth, VA</v>
      </c>
      <c r="C20" s="2"/>
      <c r="D20" s="23" t="s">
        <v>106</v>
      </c>
      <c r="E20" s="26" t="s">
        <v>107</v>
      </c>
      <c r="F20" s="2"/>
      <c r="G20" s="114">
        <v>117.90629763260399</v>
      </c>
      <c r="H20" s="109">
        <v>124.217873182297</v>
      </c>
      <c r="I20" s="109">
        <v>125.059496124837</v>
      </c>
      <c r="J20" s="109">
        <v>123.807085082009</v>
      </c>
      <c r="K20" s="109">
        <v>111.048822670623</v>
      </c>
      <c r="L20" s="115">
        <v>120.711180966518</v>
      </c>
      <c r="M20" s="109"/>
      <c r="N20" s="116">
        <v>142.39085820553899</v>
      </c>
      <c r="O20" s="117">
        <v>166.16229642713699</v>
      </c>
      <c r="P20" s="118">
        <v>155.05573952518401</v>
      </c>
      <c r="Q20" s="109"/>
      <c r="R20" s="119">
        <v>132.372617679738</v>
      </c>
      <c r="S20" s="92"/>
      <c r="T20" s="93">
        <v>2.3487625832938401</v>
      </c>
      <c r="U20" s="87">
        <v>2.45966068951406</v>
      </c>
      <c r="V20" s="87">
        <v>-2.5562083168469298</v>
      </c>
      <c r="W20" s="87">
        <v>-2.0690047397792299</v>
      </c>
      <c r="X20" s="87">
        <v>-3.8580454005914402</v>
      </c>
      <c r="Y20" s="94">
        <v>-0.90166324208812698</v>
      </c>
      <c r="Z20" s="87"/>
      <c r="AA20" s="95">
        <v>-8.01381400930517</v>
      </c>
      <c r="AB20" s="96">
        <v>-2.7961708258389599</v>
      </c>
      <c r="AC20" s="97">
        <v>-5.2533183667466998</v>
      </c>
      <c r="AD20" s="87"/>
      <c r="AE20" s="98">
        <v>-2.43714892574735</v>
      </c>
      <c r="AF20" s="29"/>
      <c r="AG20" s="114">
        <v>110.06810428003099</v>
      </c>
      <c r="AH20" s="109">
        <v>116.94986122550699</v>
      </c>
      <c r="AI20" s="109">
        <v>123.298544498761</v>
      </c>
      <c r="AJ20" s="109">
        <v>123.52264637920101</v>
      </c>
      <c r="AK20" s="109">
        <v>119.241236857909</v>
      </c>
      <c r="AL20" s="115">
        <v>118.999981129632</v>
      </c>
      <c r="AM20" s="109"/>
      <c r="AN20" s="116">
        <v>144.34438529796901</v>
      </c>
      <c r="AO20" s="117">
        <v>149.42815507587</v>
      </c>
      <c r="AP20" s="118">
        <v>146.91317134449201</v>
      </c>
      <c r="AQ20" s="109"/>
      <c r="AR20" s="119">
        <v>128.36429532103301</v>
      </c>
      <c r="AS20" s="92"/>
      <c r="AT20" s="93">
        <v>-1.7829464257702801</v>
      </c>
      <c r="AU20" s="87">
        <v>-0.98030276680058503</v>
      </c>
      <c r="AV20" s="87">
        <v>-2.2241283313110198</v>
      </c>
      <c r="AW20" s="87">
        <v>-2.2784136858928199</v>
      </c>
      <c r="AX20" s="87">
        <v>0.15809935963837701</v>
      </c>
      <c r="AY20" s="94">
        <v>-1.5037435337375</v>
      </c>
      <c r="AZ20" s="87"/>
      <c r="BA20" s="95">
        <v>-3.2300612693814701</v>
      </c>
      <c r="BB20" s="96">
        <v>-3.2559302267494998</v>
      </c>
      <c r="BC20" s="97">
        <v>-3.2644232347713502</v>
      </c>
      <c r="BD20" s="87"/>
      <c r="BE20" s="98">
        <v>-1.97130107870483</v>
      </c>
    </row>
    <row r="21" spans="1:57" x14ac:dyDescent="0.2">
      <c r="A21" s="34" t="s">
        <v>43</v>
      </c>
      <c r="B21" s="2" t="str">
        <f t="shared" si="0"/>
        <v>Newport News/Hampton, VA</v>
      </c>
      <c r="C21" s="2"/>
      <c r="D21" s="23" t="s">
        <v>106</v>
      </c>
      <c r="E21" s="26" t="s">
        <v>107</v>
      </c>
      <c r="F21" s="2"/>
      <c r="G21" s="114">
        <v>82.082510103040903</v>
      </c>
      <c r="H21" s="109">
        <v>87.925736769299405</v>
      </c>
      <c r="I21" s="109">
        <v>90.363891037735797</v>
      </c>
      <c r="J21" s="109">
        <v>88.736622212692893</v>
      </c>
      <c r="K21" s="109">
        <v>80.638018688060399</v>
      </c>
      <c r="L21" s="115">
        <v>86.155998406501098</v>
      </c>
      <c r="M21" s="109"/>
      <c r="N21" s="116">
        <v>100.73713962122601</v>
      </c>
      <c r="O21" s="117">
        <v>114.247441593204</v>
      </c>
      <c r="P21" s="118">
        <v>108.02116779294801</v>
      </c>
      <c r="Q21" s="109"/>
      <c r="R21" s="119">
        <v>93.6866909908032</v>
      </c>
      <c r="S21" s="92"/>
      <c r="T21" s="93">
        <v>-3.18464664653929</v>
      </c>
      <c r="U21" s="87">
        <v>-2.9471659362738301</v>
      </c>
      <c r="V21" s="87">
        <v>0.47818923336409802</v>
      </c>
      <c r="W21" s="87">
        <v>-0.70904897634025399</v>
      </c>
      <c r="X21" s="87">
        <v>-7.7635559153860703</v>
      </c>
      <c r="Y21" s="94">
        <v>-2.7011609846394702</v>
      </c>
      <c r="Z21" s="87"/>
      <c r="AA21" s="95">
        <v>-8.4758880609692095</v>
      </c>
      <c r="AB21" s="96">
        <v>-8.7085498250552504</v>
      </c>
      <c r="AC21" s="97">
        <v>-8.78428869434787</v>
      </c>
      <c r="AD21" s="87"/>
      <c r="AE21" s="98">
        <v>-5.3399153142748901</v>
      </c>
      <c r="AF21" s="29"/>
      <c r="AG21" s="114">
        <v>82.297933732998104</v>
      </c>
      <c r="AH21" s="109">
        <v>85.247553014236303</v>
      </c>
      <c r="AI21" s="109">
        <v>86.626419963278195</v>
      </c>
      <c r="AJ21" s="109">
        <v>86.953504978319302</v>
      </c>
      <c r="AK21" s="109">
        <v>89.034801620719307</v>
      </c>
      <c r="AL21" s="115">
        <v>86.168516214823796</v>
      </c>
      <c r="AM21" s="109"/>
      <c r="AN21" s="116">
        <v>113.02518387824099</v>
      </c>
      <c r="AO21" s="117">
        <v>118.69402610801799</v>
      </c>
      <c r="AP21" s="118">
        <v>115.943816594469</v>
      </c>
      <c r="AQ21" s="109"/>
      <c r="AR21" s="119">
        <v>96.397216064154406</v>
      </c>
      <c r="AS21" s="92"/>
      <c r="AT21" s="93">
        <v>-5.8020823531097099</v>
      </c>
      <c r="AU21" s="87">
        <v>-7.7307933013528602</v>
      </c>
      <c r="AV21" s="87">
        <v>-6.8309651979472799</v>
      </c>
      <c r="AW21" s="87">
        <v>-5.5233468986749603</v>
      </c>
      <c r="AX21" s="87">
        <v>-5.4340616713904604</v>
      </c>
      <c r="AY21" s="94">
        <v>-6.2920608516404197</v>
      </c>
      <c r="AZ21" s="87"/>
      <c r="BA21" s="95">
        <v>-8.13847488116458</v>
      </c>
      <c r="BB21" s="96">
        <v>-7.5926332257138496</v>
      </c>
      <c r="BC21" s="97">
        <v>-7.8501722518936798</v>
      </c>
      <c r="BD21" s="87"/>
      <c r="BE21" s="98">
        <v>-6.5724703312673904</v>
      </c>
    </row>
    <row r="22" spans="1:57" x14ac:dyDescent="0.2">
      <c r="A22" s="35" t="s">
        <v>117</v>
      </c>
      <c r="B22" s="2" t="str">
        <f t="shared" si="0"/>
        <v>Chesapeake/Suffolk, VA</v>
      </c>
      <c r="C22" s="2"/>
      <c r="D22" s="24" t="s">
        <v>106</v>
      </c>
      <c r="E22" s="27" t="s">
        <v>107</v>
      </c>
      <c r="F22" s="2"/>
      <c r="G22" s="120">
        <v>92.073422656479494</v>
      </c>
      <c r="H22" s="121">
        <v>98.679578374524695</v>
      </c>
      <c r="I22" s="121">
        <v>100.639929520295</v>
      </c>
      <c r="J22" s="121">
        <v>100.07271780240499</v>
      </c>
      <c r="K22" s="121">
        <v>96.737964986065293</v>
      </c>
      <c r="L22" s="122">
        <v>97.898058182269594</v>
      </c>
      <c r="M22" s="109"/>
      <c r="N22" s="123">
        <v>122.879628708235</v>
      </c>
      <c r="O22" s="124">
        <v>136.714215942576</v>
      </c>
      <c r="P22" s="125">
        <v>130.208789602721</v>
      </c>
      <c r="Q22" s="109"/>
      <c r="R22" s="126">
        <v>108.615037041954</v>
      </c>
      <c r="S22" s="92"/>
      <c r="T22" s="99">
        <v>-1.3624311476630599</v>
      </c>
      <c r="U22" s="100">
        <v>-2.7902469190067301</v>
      </c>
      <c r="V22" s="100">
        <v>-2.5704028156260401</v>
      </c>
      <c r="W22" s="100">
        <v>-2.4026204654958399</v>
      </c>
      <c r="X22" s="100">
        <v>-1.47463088340569</v>
      </c>
      <c r="Y22" s="101">
        <v>-2.16184280096041</v>
      </c>
      <c r="Z22" s="87"/>
      <c r="AA22" s="102">
        <v>-0.399363247028589</v>
      </c>
      <c r="AB22" s="103">
        <v>-0.40345012887418003</v>
      </c>
      <c r="AC22" s="104">
        <v>-0.49719014066288703</v>
      </c>
      <c r="AD22" s="87"/>
      <c r="AE22" s="105">
        <v>-1.3007405923993201</v>
      </c>
      <c r="AF22" s="30"/>
      <c r="AG22" s="120">
        <v>91.111626929475506</v>
      </c>
      <c r="AH22" s="121">
        <v>97.067162250453705</v>
      </c>
      <c r="AI22" s="121">
        <v>98.813421624271697</v>
      </c>
      <c r="AJ22" s="121">
        <v>98.261361319990698</v>
      </c>
      <c r="AK22" s="121">
        <v>97.018978464374896</v>
      </c>
      <c r="AL22" s="122">
        <v>96.673181937550396</v>
      </c>
      <c r="AM22" s="109"/>
      <c r="AN22" s="123">
        <v>118.296723516949</v>
      </c>
      <c r="AO22" s="124">
        <v>122.17369531438899</v>
      </c>
      <c r="AP22" s="125">
        <v>120.25973719642801</v>
      </c>
      <c r="AQ22" s="109"/>
      <c r="AR22" s="126">
        <v>104.31482504504299</v>
      </c>
      <c r="AS22" s="92"/>
      <c r="AT22" s="99">
        <v>-3.0559309294480599</v>
      </c>
      <c r="AU22" s="100">
        <v>-3.3715512010775202</v>
      </c>
      <c r="AV22" s="100">
        <v>-4.3420633019534502</v>
      </c>
      <c r="AW22" s="100">
        <v>-5.4828205497947202</v>
      </c>
      <c r="AX22" s="100">
        <v>-4.1689310339212602</v>
      </c>
      <c r="AY22" s="101">
        <v>-4.1914765845149402</v>
      </c>
      <c r="AZ22" s="87"/>
      <c r="BA22" s="102">
        <v>-1.8512877278125099</v>
      </c>
      <c r="BB22" s="103">
        <v>-1.7303888675513399</v>
      </c>
      <c r="BC22" s="104">
        <v>-1.7978636611690499</v>
      </c>
      <c r="BD22" s="87"/>
      <c r="BE22" s="105">
        <v>-3.0651548634090702</v>
      </c>
    </row>
    <row r="23" spans="1:57" x14ac:dyDescent="0.2">
      <c r="A23" s="34" t="s">
        <v>59</v>
      </c>
      <c r="B23" s="2" t="s">
        <v>59</v>
      </c>
      <c r="C23" s="8"/>
      <c r="D23" s="22" t="s">
        <v>106</v>
      </c>
      <c r="E23" s="25" t="s">
        <v>107</v>
      </c>
      <c r="F23" s="2"/>
      <c r="G23" s="106">
        <v>166.35121774193499</v>
      </c>
      <c r="H23" s="107">
        <v>173.750742316784</v>
      </c>
      <c r="I23" s="107">
        <v>184.96524004924001</v>
      </c>
      <c r="J23" s="107">
        <v>166.78548708654199</v>
      </c>
      <c r="K23" s="107">
        <v>149.988304134548</v>
      </c>
      <c r="L23" s="108">
        <v>170.44849352853799</v>
      </c>
      <c r="M23" s="109"/>
      <c r="N23" s="110">
        <v>185.48524946694999</v>
      </c>
      <c r="O23" s="111">
        <v>200.594393939393</v>
      </c>
      <c r="P23" s="112">
        <v>193.67023060386899</v>
      </c>
      <c r="Q23" s="109"/>
      <c r="R23" s="113">
        <v>178.619134291411</v>
      </c>
      <c r="S23" s="92"/>
      <c r="T23" s="84">
        <v>2.4307776054597099</v>
      </c>
      <c r="U23" s="85">
        <v>0.97180992185881598</v>
      </c>
      <c r="V23" s="85">
        <v>2.8152886532467001</v>
      </c>
      <c r="W23" s="85">
        <v>-5.1460235431219097</v>
      </c>
      <c r="X23" s="85">
        <v>-9.7577975770538501</v>
      </c>
      <c r="Y23" s="86">
        <v>-1.0591870208810901</v>
      </c>
      <c r="Z23" s="87"/>
      <c r="AA23" s="88">
        <v>-9.2581003520334697</v>
      </c>
      <c r="AB23" s="89">
        <v>-10.000933646767599</v>
      </c>
      <c r="AC23" s="90">
        <v>-9.70786734715211</v>
      </c>
      <c r="AD23" s="87"/>
      <c r="AE23" s="91">
        <v>-4.9200109320296201</v>
      </c>
      <c r="AF23" s="28"/>
      <c r="AG23" s="106">
        <v>168.603392962453</v>
      </c>
      <c r="AH23" s="107">
        <v>180.157503723932</v>
      </c>
      <c r="AI23" s="107">
        <v>191.23717190579899</v>
      </c>
      <c r="AJ23" s="107">
        <v>186.688269477739</v>
      </c>
      <c r="AK23" s="107">
        <v>186.210192400192</v>
      </c>
      <c r="AL23" s="108">
        <v>184.098426388408</v>
      </c>
      <c r="AM23" s="109"/>
      <c r="AN23" s="110">
        <v>211.245690880989</v>
      </c>
      <c r="AO23" s="111">
        <v>213.440948597214</v>
      </c>
      <c r="AP23" s="112">
        <v>212.37029297954601</v>
      </c>
      <c r="AQ23" s="109"/>
      <c r="AR23" s="113">
        <v>193.42180308579501</v>
      </c>
      <c r="AS23" s="92"/>
      <c r="AT23" s="84">
        <v>2.4784977004553999E-2</v>
      </c>
      <c r="AU23" s="85">
        <v>3.9413680949505498</v>
      </c>
      <c r="AV23" s="85">
        <v>6.20301966119826</v>
      </c>
      <c r="AW23" s="85">
        <v>3.2990116597846102</v>
      </c>
      <c r="AX23" s="85">
        <v>6.2820350360049604</v>
      </c>
      <c r="AY23" s="86">
        <v>4.4694649457365703</v>
      </c>
      <c r="AZ23" s="87"/>
      <c r="BA23" s="88">
        <v>0.29307085106180297</v>
      </c>
      <c r="BB23" s="89">
        <v>-2.5307103766359198</v>
      </c>
      <c r="BC23" s="90">
        <v>-1.2049788457134101</v>
      </c>
      <c r="BD23" s="87"/>
      <c r="BE23" s="91">
        <v>2.0088708231066001</v>
      </c>
    </row>
    <row r="24" spans="1:57" x14ac:dyDescent="0.2">
      <c r="A24" s="34" t="s">
        <v>118</v>
      </c>
      <c r="B24" s="2" t="str">
        <f t="shared" si="0"/>
        <v>Richmond North/Glen Allen, VA</v>
      </c>
      <c r="C24" s="9"/>
      <c r="D24" s="23" t="s">
        <v>106</v>
      </c>
      <c r="E24" s="26" t="s">
        <v>107</v>
      </c>
      <c r="F24" s="2"/>
      <c r="G24" s="114">
        <v>96.241481481481401</v>
      </c>
      <c r="H24" s="109">
        <v>107.901652314316</v>
      </c>
      <c r="I24" s="109">
        <v>112.780243982855</v>
      </c>
      <c r="J24" s="109">
        <v>110.542519521082</v>
      </c>
      <c r="K24" s="109">
        <v>101.45749176276701</v>
      </c>
      <c r="L24" s="115">
        <v>106.483932858214</v>
      </c>
      <c r="M24" s="109"/>
      <c r="N24" s="116">
        <v>136.01578513634999</v>
      </c>
      <c r="O24" s="117">
        <v>144.41566217590201</v>
      </c>
      <c r="P24" s="118">
        <v>140.560568009902</v>
      </c>
      <c r="Q24" s="109"/>
      <c r="R24" s="119">
        <v>118.511077860298</v>
      </c>
      <c r="S24" s="92"/>
      <c r="T24" s="93">
        <v>-2.5760057221175798</v>
      </c>
      <c r="U24" s="87">
        <v>0.51284040636666395</v>
      </c>
      <c r="V24" s="87">
        <v>-1.1586851303930901</v>
      </c>
      <c r="W24" s="87">
        <v>0.44448743558091203</v>
      </c>
      <c r="X24" s="87">
        <v>-1.7178214035899699</v>
      </c>
      <c r="Y24" s="94">
        <v>-0.78674671358644899</v>
      </c>
      <c r="Z24" s="87"/>
      <c r="AA24" s="95">
        <v>-1.3712772987219799</v>
      </c>
      <c r="AB24" s="96">
        <v>-1.5335225794448299</v>
      </c>
      <c r="AC24" s="97">
        <v>-1.4316252897124899</v>
      </c>
      <c r="AD24" s="87"/>
      <c r="AE24" s="98">
        <v>-1.2323752951198801</v>
      </c>
      <c r="AF24" s="29"/>
      <c r="AG24" s="114">
        <v>98.5267956130416</v>
      </c>
      <c r="AH24" s="109">
        <v>107.96017565984999</v>
      </c>
      <c r="AI24" s="109">
        <v>112.81289913078599</v>
      </c>
      <c r="AJ24" s="109">
        <v>111.06226860254</v>
      </c>
      <c r="AK24" s="109">
        <v>105.34817686277999</v>
      </c>
      <c r="AL24" s="115">
        <v>107.769485093866</v>
      </c>
      <c r="AM24" s="109"/>
      <c r="AN24" s="116">
        <v>127.67754920778199</v>
      </c>
      <c r="AO24" s="117">
        <v>133.22042457370699</v>
      </c>
      <c r="AP24" s="118">
        <v>130.57431628308001</v>
      </c>
      <c r="AQ24" s="109"/>
      <c r="AR24" s="119">
        <v>115.424366130929</v>
      </c>
      <c r="AS24" s="92"/>
      <c r="AT24" s="93">
        <v>-2.2869891453019799</v>
      </c>
      <c r="AU24" s="87">
        <v>0.64215808359704696</v>
      </c>
      <c r="AV24" s="87">
        <v>-0.75481527617930699</v>
      </c>
      <c r="AW24" s="87">
        <v>-0.59159425033378399</v>
      </c>
      <c r="AX24" s="87">
        <v>-0.116754154092873</v>
      </c>
      <c r="AY24" s="94">
        <v>-0.53146010869537996</v>
      </c>
      <c r="AZ24" s="87"/>
      <c r="BA24" s="95">
        <v>-2.3622362849553702</v>
      </c>
      <c r="BB24" s="96">
        <v>-3.0684495411255699</v>
      </c>
      <c r="BC24" s="97">
        <v>-2.7596169858438202</v>
      </c>
      <c r="BD24" s="87"/>
      <c r="BE24" s="98">
        <v>-1.65380313331282</v>
      </c>
    </row>
    <row r="25" spans="1:57" x14ac:dyDescent="0.2">
      <c r="A25" s="34" t="s">
        <v>62</v>
      </c>
      <c r="B25" s="2" t="str">
        <f t="shared" si="0"/>
        <v>Richmond West/Midlothian, VA</v>
      </c>
      <c r="C25" s="2"/>
      <c r="D25" s="23" t="s">
        <v>106</v>
      </c>
      <c r="E25" s="26" t="s">
        <v>107</v>
      </c>
      <c r="F25" s="2"/>
      <c r="G25" s="114">
        <v>88.754899191810296</v>
      </c>
      <c r="H25" s="109">
        <v>92.260380981866405</v>
      </c>
      <c r="I25" s="109">
        <v>96.841346353322507</v>
      </c>
      <c r="J25" s="109">
        <v>94.280505837239005</v>
      </c>
      <c r="K25" s="109">
        <v>90.314545528824297</v>
      </c>
      <c r="L25" s="115">
        <v>92.732245002245094</v>
      </c>
      <c r="M25" s="109"/>
      <c r="N25" s="116">
        <v>125.232081975672</v>
      </c>
      <c r="O25" s="117">
        <v>130.40363113553099</v>
      </c>
      <c r="P25" s="118">
        <v>127.949045258922</v>
      </c>
      <c r="Q25" s="109"/>
      <c r="R25" s="119">
        <v>104.678077906355</v>
      </c>
      <c r="S25" s="92"/>
      <c r="T25" s="93">
        <v>-1.4562072773744299</v>
      </c>
      <c r="U25" s="87">
        <v>-1.1324648839427101</v>
      </c>
      <c r="V25" s="87">
        <v>2.4021952072905499</v>
      </c>
      <c r="W25" s="87">
        <v>-2.2453706974221999</v>
      </c>
      <c r="X25" s="87">
        <v>-0.488353434372434</v>
      </c>
      <c r="Y25" s="94">
        <v>-0.53568563692557303</v>
      </c>
      <c r="Z25" s="87"/>
      <c r="AA25" s="95">
        <v>2.7551424253466101</v>
      </c>
      <c r="AB25" s="96">
        <v>0.98949408094889901</v>
      </c>
      <c r="AC25" s="97">
        <v>1.7624784149859101</v>
      </c>
      <c r="AD25" s="87"/>
      <c r="AE25" s="98">
        <v>4.8454818868400702E-2</v>
      </c>
      <c r="AF25" s="29"/>
      <c r="AG25" s="114">
        <v>86.107981909052498</v>
      </c>
      <c r="AH25" s="109">
        <v>89.782099329501904</v>
      </c>
      <c r="AI25" s="109">
        <v>94.040688607873307</v>
      </c>
      <c r="AJ25" s="109">
        <v>93.659223119325503</v>
      </c>
      <c r="AK25" s="109">
        <v>92.973008788368304</v>
      </c>
      <c r="AL25" s="115">
        <v>91.595428450076497</v>
      </c>
      <c r="AM25" s="109"/>
      <c r="AN25" s="116">
        <v>109.801012616957</v>
      </c>
      <c r="AO25" s="117">
        <v>112.350059269897</v>
      </c>
      <c r="AP25" s="118">
        <v>111.101195061436</v>
      </c>
      <c r="AQ25" s="109"/>
      <c r="AR25" s="119">
        <v>98.019828747315003</v>
      </c>
      <c r="AS25" s="92"/>
      <c r="AT25" s="93">
        <v>4.3804428500869602E-2</v>
      </c>
      <c r="AU25" s="87">
        <v>-0.77200628647213398</v>
      </c>
      <c r="AV25" s="87">
        <v>2.7028665057668899</v>
      </c>
      <c r="AW25" s="87">
        <v>1.3464650045158599</v>
      </c>
      <c r="AX25" s="87">
        <v>2.3846512786916798</v>
      </c>
      <c r="AY25" s="94">
        <v>1.2304580721026099</v>
      </c>
      <c r="AZ25" s="87"/>
      <c r="BA25" s="95">
        <v>-0.88145606334172399</v>
      </c>
      <c r="BB25" s="96">
        <v>-2.9956932562312599</v>
      </c>
      <c r="BC25" s="97">
        <v>-2.04401121286317</v>
      </c>
      <c r="BD25" s="87"/>
      <c r="BE25" s="98">
        <v>-0.25399246304426099</v>
      </c>
    </row>
    <row r="26" spans="1:57" x14ac:dyDescent="0.2">
      <c r="A26" s="34" t="s">
        <v>58</v>
      </c>
      <c r="B26" s="2" t="str">
        <f t="shared" si="0"/>
        <v>Petersburg/Chester, VA</v>
      </c>
      <c r="C26" s="2"/>
      <c r="D26" s="23" t="s">
        <v>106</v>
      </c>
      <c r="E26" s="26" t="s">
        <v>107</v>
      </c>
      <c r="F26" s="2"/>
      <c r="G26" s="114">
        <v>91.032392294578898</v>
      </c>
      <c r="H26" s="109">
        <v>99.182649459384507</v>
      </c>
      <c r="I26" s="109">
        <v>100.13194372633799</v>
      </c>
      <c r="J26" s="109">
        <v>97.407096117613406</v>
      </c>
      <c r="K26" s="109">
        <v>92.600965378523895</v>
      </c>
      <c r="L26" s="115">
        <v>96.378036246893103</v>
      </c>
      <c r="M26" s="109"/>
      <c r="N26" s="116">
        <v>105.769904754053</v>
      </c>
      <c r="O26" s="117">
        <v>111.22224856522701</v>
      </c>
      <c r="P26" s="118">
        <v>108.673946596455</v>
      </c>
      <c r="Q26" s="109"/>
      <c r="R26" s="119">
        <v>100.256498326851</v>
      </c>
      <c r="S26" s="92"/>
      <c r="T26" s="93">
        <v>-0.72709945144725296</v>
      </c>
      <c r="U26" s="87">
        <v>3.92522062187513</v>
      </c>
      <c r="V26" s="87">
        <v>3.6776765630198698</v>
      </c>
      <c r="W26" s="87">
        <v>1.15677072847077</v>
      </c>
      <c r="X26" s="87">
        <v>-2.09484859079231</v>
      </c>
      <c r="Y26" s="94">
        <v>1.41993391788593</v>
      </c>
      <c r="Z26" s="87"/>
      <c r="AA26" s="95">
        <v>-3.7216978099023201</v>
      </c>
      <c r="AB26" s="96">
        <v>-0.42319253388163103</v>
      </c>
      <c r="AC26" s="97">
        <v>-1.9453345604176699</v>
      </c>
      <c r="AD26" s="87"/>
      <c r="AE26" s="98">
        <v>0.31147761896308201</v>
      </c>
      <c r="AF26" s="29"/>
      <c r="AG26" s="114">
        <v>93.103849849849794</v>
      </c>
      <c r="AH26" s="109">
        <v>99.714087217500094</v>
      </c>
      <c r="AI26" s="109">
        <v>100.87948805913</v>
      </c>
      <c r="AJ26" s="109">
        <v>99.915591857944406</v>
      </c>
      <c r="AK26" s="109">
        <v>97.355702001467705</v>
      </c>
      <c r="AL26" s="115">
        <v>98.3994213226771</v>
      </c>
      <c r="AM26" s="109"/>
      <c r="AN26" s="116">
        <v>103.419766837964</v>
      </c>
      <c r="AO26" s="117">
        <v>105.37130085448599</v>
      </c>
      <c r="AP26" s="118">
        <v>104.40027745754099</v>
      </c>
      <c r="AQ26" s="109"/>
      <c r="AR26" s="119">
        <v>100.194871855755</v>
      </c>
      <c r="AS26" s="92"/>
      <c r="AT26" s="93">
        <v>2.0410150663803499</v>
      </c>
      <c r="AU26" s="87">
        <v>4.2487505849542799</v>
      </c>
      <c r="AV26" s="87">
        <v>3.3460464318121002</v>
      </c>
      <c r="AW26" s="87">
        <v>2.2572992102688998</v>
      </c>
      <c r="AX26" s="87">
        <v>1.0097667438992</v>
      </c>
      <c r="AY26" s="94">
        <v>2.6319381666455999</v>
      </c>
      <c r="AZ26" s="87"/>
      <c r="BA26" s="95">
        <v>-0.810719569689486</v>
      </c>
      <c r="BB26" s="96">
        <v>0.87410487442377605</v>
      </c>
      <c r="BC26" s="97">
        <v>3.4975711399647003E-2</v>
      </c>
      <c r="BD26" s="87"/>
      <c r="BE26" s="98">
        <v>1.83988357365706</v>
      </c>
    </row>
    <row r="27" spans="1:57" x14ac:dyDescent="0.2">
      <c r="A27" s="34" t="s">
        <v>119</v>
      </c>
      <c r="B27" s="2" t="s">
        <v>49</v>
      </c>
      <c r="C27" s="2"/>
      <c r="D27" s="23" t="s">
        <v>106</v>
      </c>
      <c r="E27" s="26" t="s">
        <v>107</v>
      </c>
      <c r="F27" s="2"/>
      <c r="G27" s="114">
        <v>113.42050570260299</v>
      </c>
      <c r="H27" s="109">
        <v>107.78620484104</v>
      </c>
      <c r="I27" s="109">
        <v>108.41072959827</v>
      </c>
      <c r="J27" s="109">
        <v>108.630860234445</v>
      </c>
      <c r="K27" s="109">
        <v>112.176420189979</v>
      </c>
      <c r="L27" s="115">
        <v>109.95912638847101</v>
      </c>
      <c r="M27" s="109"/>
      <c r="N27" s="116">
        <v>149.773203650336</v>
      </c>
      <c r="O27" s="117">
        <v>164.728700849776</v>
      </c>
      <c r="P27" s="118">
        <v>157.646129350216</v>
      </c>
      <c r="Q27" s="109"/>
      <c r="R27" s="119">
        <v>125.747059266511</v>
      </c>
      <c r="S27" s="92"/>
      <c r="T27" s="93">
        <v>11.881105277043901</v>
      </c>
      <c r="U27" s="87">
        <v>1.00875518968694</v>
      </c>
      <c r="V27" s="87">
        <v>0.106540957747742</v>
      </c>
      <c r="W27" s="87">
        <v>-0.55977137310903902</v>
      </c>
      <c r="X27" s="87">
        <v>6.2380931221083697</v>
      </c>
      <c r="Y27" s="94">
        <v>3.19514628418308</v>
      </c>
      <c r="Z27" s="87"/>
      <c r="AA27" s="95">
        <v>7.7301478202359704</v>
      </c>
      <c r="AB27" s="96">
        <v>9.0493811539896694</v>
      </c>
      <c r="AC27" s="97">
        <v>8.4365621513333604</v>
      </c>
      <c r="AD27" s="87"/>
      <c r="AE27" s="98">
        <v>5.3870046173182997</v>
      </c>
      <c r="AF27" s="29"/>
      <c r="AG27" s="114">
        <v>104.674606571677</v>
      </c>
      <c r="AH27" s="109">
        <v>106.46841159771</v>
      </c>
      <c r="AI27" s="109">
        <v>107.539849587578</v>
      </c>
      <c r="AJ27" s="109">
        <v>113.847078175625</v>
      </c>
      <c r="AK27" s="109">
        <v>123.461623582961</v>
      </c>
      <c r="AL27" s="115">
        <v>111.68220944671801</v>
      </c>
      <c r="AM27" s="109"/>
      <c r="AN27" s="116">
        <v>151.58782857142799</v>
      </c>
      <c r="AO27" s="117">
        <v>150.85755891799801</v>
      </c>
      <c r="AP27" s="118">
        <v>151.224339509977</v>
      </c>
      <c r="AQ27" s="109"/>
      <c r="AR27" s="119">
        <v>124.462240850147</v>
      </c>
      <c r="AS27" s="92"/>
      <c r="AT27" s="93">
        <v>5.4226614673648497</v>
      </c>
      <c r="AU27" s="87">
        <v>2.36678194291241</v>
      </c>
      <c r="AV27" s="87">
        <v>1.1847608447142199</v>
      </c>
      <c r="AW27" s="87">
        <v>4.1674117334932399</v>
      </c>
      <c r="AX27" s="87">
        <v>6.9865697904684003</v>
      </c>
      <c r="AY27" s="94">
        <v>3.9878906306262598</v>
      </c>
      <c r="AZ27" s="87"/>
      <c r="BA27" s="95">
        <v>7.4722409400137701</v>
      </c>
      <c r="BB27" s="96">
        <v>6.4053986745975804</v>
      </c>
      <c r="BC27" s="97">
        <v>6.9395925231913704</v>
      </c>
      <c r="BD27" s="87"/>
      <c r="BE27" s="98">
        <v>5.1342163420059901</v>
      </c>
    </row>
    <row r="28" spans="1:57" x14ac:dyDescent="0.2">
      <c r="A28" s="34" t="s">
        <v>54</v>
      </c>
      <c r="B28" s="2" t="str">
        <f t="shared" si="0"/>
        <v>Roanoke, VA</v>
      </c>
      <c r="C28" s="2"/>
      <c r="D28" s="23" t="s">
        <v>106</v>
      </c>
      <c r="E28" s="26" t="s">
        <v>107</v>
      </c>
      <c r="F28" s="2"/>
      <c r="G28" s="114">
        <v>102.057037429378</v>
      </c>
      <c r="H28" s="109">
        <v>109.308184791496</v>
      </c>
      <c r="I28" s="109">
        <v>111.288</v>
      </c>
      <c r="J28" s="109">
        <v>110.184867091972</v>
      </c>
      <c r="K28" s="109">
        <v>108.004501409894</v>
      </c>
      <c r="L28" s="115">
        <v>108.489792210678</v>
      </c>
      <c r="M28" s="109"/>
      <c r="N28" s="116">
        <v>117.136498253157</v>
      </c>
      <c r="O28" s="117">
        <v>119.938900326387</v>
      </c>
      <c r="P28" s="118">
        <v>118.58535176531601</v>
      </c>
      <c r="Q28" s="109"/>
      <c r="R28" s="119">
        <v>111.515749912461</v>
      </c>
      <c r="S28" s="92"/>
      <c r="T28" s="93">
        <v>3.81064447743845</v>
      </c>
      <c r="U28" s="87">
        <v>0.17356092034916801</v>
      </c>
      <c r="V28" s="87">
        <v>-1.69099277630989</v>
      </c>
      <c r="W28" s="87">
        <v>-6.3010202147856997</v>
      </c>
      <c r="X28" s="87">
        <v>-4.3126417207291299</v>
      </c>
      <c r="Y28" s="94">
        <v>-2.2503122137220699</v>
      </c>
      <c r="Z28" s="87"/>
      <c r="AA28" s="95">
        <v>2.2138436614779602</v>
      </c>
      <c r="AB28" s="96">
        <v>2.1144607373995798</v>
      </c>
      <c r="AC28" s="97">
        <v>2.1663845651306</v>
      </c>
      <c r="AD28" s="87"/>
      <c r="AE28" s="98">
        <v>-0.84192089397534597</v>
      </c>
      <c r="AF28" s="29"/>
      <c r="AG28" s="114">
        <v>102.897284294603</v>
      </c>
      <c r="AH28" s="109">
        <v>109.591919911829</v>
      </c>
      <c r="AI28" s="109">
        <v>117.539047035292</v>
      </c>
      <c r="AJ28" s="109">
        <v>144.236242794361</v>
      </c>
      <c r="AK28" s="109">
        <v>143.738015873015</v>
      </c>
      <c r="AL28" s="115">
        <v>126.301552659424</v>
      </c>
      <c r="AM28" s="109"/>
      <c r="AN28" s="116">
        <v>155.75033797101401</v>
      </c>
      <c r="AO28" s="117">
        <v>136.06368696749701</v>
      </c>
      <c r="AP28" s="118">
        <v>146.32489651004599</v>
      </c>
      <c r="AQ28" s="109"/>
      <c r="AR28" s="119">
        <v>132.45141776639301</v>
      </c>
      <c r="AS28" s="92"/>
      <c r="AT28" s="93">
        <v>6.2806542454967698</v>
      </c>
      <c r="AU28" s="87">
        <v>1.9465387204590801</v>
      </c>
      <c r="AV28" s="87">
        <v>2.74570541979153</v>
      </c>
      <c r="AW28" s="87">
        <v>17.617533158140802</v>
      </c>
      <c r="AX28" s="87">
        <v>6.7481791373358897</v>
      </c>
      <c r="AY28" s="94">
        <v>7.9681950271792399</v>
      </c>
      <c r="AZ28" s="87"/>
      <c r="BA28" s="95">
        <v>10.076364664678</v>
      </c>
      <c r="BB28" s="96">
        <v>3.81835110911668</v>
      </c>
      <c r="BC28" s="97">
        <v>7.2962370444898896</v>
      </c>
      <c r="BD28" s="87"/>
      <c r="BE28" s="98">
        <v>7.7892291349789797</v>
      </c>
    </row>
    <row r="29" spans="1:57" x14ac:dyDescent="0.2">
      <c r="A29" s="34" t="s">
        <v>55</v>
      </c>
      <c r="B29" s="2" t="str">
        <f t="shared" si="0"/>
        <v>Charlottesville, VA</v>
      </c>
      <c r="C29" s="2"/>
      <c r="D29" s="23" t="s">
        <v>106</v>
      </c>
      <c r="E29" s="26" t="s">
        <v>107</v>
      </c>
      <c r="F29" s="2"/>
      <c r="G29" s="114">
        <v>258.73090047393299</v>
      </c>
      <c r="H29" s="109">
        <v>148.23875000000001</v>
      </c>
      <c r="I29" s="109">
        <v>148.49667744780899</v>
      </c>
      <c r="J29" s="109">
        <v>148.742424806201</v>
      </c>
      <c r="K29" s="109">
        <v>152.21535098915101</v>
      </c>
      <c r="L29" s="115">
        <v>172.09424249877</v>
      </c>
      <c r="M29" s="109"/>
      <c r="N29" s="116">
        <v>216.71119967355801</v>
      </c>
      <c r="O29" s="117">
        <v>236.58379744042301</v>
      </c>
      <c r="P29" s="118">
        <v>227.683740253411</v>
      </c>
      <c r="Q29" s="109"/>
      <c r="R29" s="119">
        <v>190.73916721150701</v>
      </c>
      <c r="S29" s="92"/>
      <c r="T29" s="93">
        <v>-0.33741389189663201</v>
      </c>
      <c r="U29" s="87">
        <v>3.1010001767817501</v>
      </c>
      <c r="V29" s="87">
        <v>-1.09943088175225</v>
      </c>
      <c r="W29" s="87">
        <v>0.70608888139611903</v>
      </c>
      <c r="X29" s="87">
        <v>-1.03946436492165</v>
      </c>
      <c r="Y29" s="94">
        <v>0.93663036406570699</v>
      </c>
      <c r="Z29" s="87"/>
      <c r="AA29" s="95">
        <v>-2.32792017640636</v>
      </c>
      <c r="AB29" s="96">
        <v>-2.8066841688827702</v>
      </c>
      <c r="AC29" s="97">
        <v>-2.5137367300964302</v>
      </c>
      <c r="AD29" s="87"/>
      <c r="AE29" s="98">
        <v>-0.59110573768363806</v>
      </c>
      <c r="AF29" s="29"/>
      <c r="AG29" s="114">
        <v>181.678489034064</v>
      </c>
      <c r="AH29" s="109">
        <v>149.596211875405</v>
      </c>
      <c r="AI29" s="109">
        <v>151.65186610878601</v>
      </c>
      <c r="AJ29" s="109">
        <v>153.63797274791801</v>
      </c>
      <c r="AK29" s="109">
        <v>188.01931737714199</v>
      </c>
      <c r="AL29" s="115">
        <v>164.81639341939501</v>
      </c>
      <c r="AM29" s="109"/>
      <c r="AN29" s="116">
        <v>301.47410105757899</v>
      </c>
      <c r="AO29" s="117">
        <v>308.79277768110802</v>
      </c>
      <c r="AP29" s="118">
        <v>305.15704386912199</v>
      </c>
      <c r="AQ29" s="109"/>
      <c r="AR29" s="119">
        <v>213.98965842034701</v>
      </c>
      <c r="AS29" s="92"/>
      <c r="AT29" s="93">
        <v>0.19876262949185899</v>
      </c>
      <c r="AU29" s="87">
        <v>4.2479796391222999</v>
      </c>
      <c r="AV29" s="87">
        <v>3.23412857957207</v>
      </c>
      <c r="AW29" s="87">
        <v>0.97831437509154595</v>
      </c>
      <c r="AX29" s="87">
        <v>1.5763719916614201</v>
      </c>
      <c r="AY29" s="94">
        <v>2.0728346429364399</v>
      </c>
      <c r="AZ29" s="87"/>
      <c r="BA29" s="95">
        <v>-0.674304548774738</v>
      </c>
      <c r="BB29" s="96">
        <v>-0.17830016920727701</v>
      </c>
      <c r="BC29" s="97">
        <v>-0.42573639907811001</v>
      </c>
      <c r="BD29" s="87"/>
      <c r="BE29" s="98">
        <v>1.44546747277785</v>
      </c>
    </row>
    <row r="30" spans="1:57" x14ac:dyDescent="0.2">
      <c r="A30" s="20" t="s">
        <v>120</v>
      </c>
      <c r="B30" t="s">
        <v>56</v>
      </c>
      <c r="C30" s="2"/>
      <c r="D30" s="23" t="s">
        <v>106</v>
      </c>
      <c r="E30" s="26" t="s">
        <v>107</v>
      </c>
      <c r="F30" s="2"/>
      <c r="G30" s="114">
        <v>103.242221635883</v>
      </c>
      <c r="H30" s="109">
        <v>110.818968668407</v>
      </c>
      <c r="I30" s="109">
        <v>113.603809037006</v>
      </c>
      <c r="J30" s="109">
        <v>110.41791914893599</v>
      </c>
      <c r="K30" s="109">
        <v>108.258604651162</v>
      </c>
      <c r="L30" s="115">
        <v>109.54514527416001</v>
      </c>
      <c r="M30" s="109"/>
      <c r="N30" s="116">
        <v>121.48261783189299</v>
      </c>
      <c r="O30" s="117">
        <v>125.33063518830799</v>
      </c>
      <c r="P30" s="118">
        <v>123.45182567839601</v>
      </c>
      <c r="Q30" s="109"/>
      <c r="R30" s="119">
        <v>113.939145635774</v>
      </c>
      <c r="S30" s="92"/>
      <c r="T30" s="93">
        <v>11.567970178802099</v>
      </c>
      <c r="U30" s="87">
        <v>6.7388584168860097</v>
      </c>
      <c r="V30" s="87">
        <v>9.2999588123543404</v>
      </c>
      <c r="W30" s="87">
        <v>7.4288302037055303</v>
      </c>
      <c r="X30" s="87">
        <v>7.7631637836939902</v>
      </c>
      <c r="Y30" s="94">
        <v>8.2352119387173008</v>
      </c>
      <c r="Z30" s="87"/>
      <c r="AA30" s="95">
        <v>8.6486481818862195</v>
      </c>
      <c r="AB30" s="96">
        <v>9.3850480443986193</v>
      </c>
      <c r="AC30" s="97">
        <v>9.0107404070840502</v>
      </c>
      <c r="AD30" s="87"/>
      <c r="AE30" s="98">
        <v>8.4956626674218505</v>
      </c>
      <c r="AF30" s="29"/>
      <c r="AG30" s="114">
        <v>103.511909988265</v>
      </c>
      <c r="AH30" s="109">
        <v>112.272333551984</v>
      </c>
      <c r="AI30" s="109">
        <v>113.78527017253801</v>
      </c>
      <c r="AJ30" s="109">
        <v>112.679895282475</v>
      </c>
      <c r="AK30" s="109">
        <v>111.14396692896599</v>
      </c>
      <c r="AL30" s="115">
        <v>111.038929213957</v>
      </c>
      <c r="AM30" s="109"/>
      <c r="AN30" s="116">
        <v>125.59479107067401</v>
      </c>
      <c r="AO30" s="117">
        <v>124.71747100437901</v>
      </c>
      <c r="AP30" s="118">
        <v>125.16179896441901</v>
      </c>
      <c r="AQ30" s="109"/>
      <c r="AR30" s="119">
        <v>115.53843781214999</v>
      </c>
      <c r="AS30" s="92"/>
      <c r="AT30" s="93">
        <v>10.3445248753389</v>
      </c>
      <c r="AU30" s="87">
        <v>8.6965783336848403</v>
      </c>
      <c r="AV30" s="87">
        <v>7.6702215717676703</v>
      </c>
      <c r="AW30" s="87">
        <v>7.3502465845816003</v>
      </c>
      <c r="AX30" s="87">
        <v>8.0273020783837001</v>
      </c>
      <c r="AY30" s="94">
        <v>8.1173876502374096</v>
      </c>
      <c r="AZ30" s="87"/>
      <c r="BA30" s="95">
        <v>8.7980296951611603</v>
      </c>
      <c r="BB30" s="96">
        <v>9.0880663486701092</v>
      </c>
      <c r="BC30" s="97">
        <v>8.9445952393023003</v>
      </c>
      <c r="BD30" s="87"/>
      <c r="BE30" s="98">
        <v>8.53687564063266</v>
      </c>
    </row>
    <row r="31" spans="1:57" x14ac:dyDescent="0.2">
      <c r="A31" s="20" t="s">
        <v>52</v>
      </c>
      <c r="B31" s="2" t="str">
        <f t="shared" si="0"/>
        <v>Staunton &amp; Harrisonburg, VA</v>
      </c>
      <c r="C31" s="2"/>
      <c r="D31" s="23" t="s">
        <v>106</v>
      </c>
      <c r="E31" s="26" t="s">
        <v>107</v>
      </c>
      <c r="F31" s="2"/>
      <c r="G31" s="114">
        <v>97.55</v>
      </c>
      <c r="H31" s="109">
        <v>98.285481120584606</v>
      </c>
      <c r="I31" s="109">
        <v>101.254910478426</v>
      </c>
      <c r="J31" s="109">
        <v>100.05862346969199</v>
      </c>
      <c r="K31" s="109">
        <v>96.672604511278095</v>
      </c>
      <c r="L31" s="115">
        <v>98.817415390316199</v>
      </c>
      <c r="M31" s="109"/>
      <c r="N31" s="116">
        <v>113.24187140902799</v>
      </c>
      <c r="O31" s="117">
        <v>117.26518356037801</v>
      </c>
      <c r="P31" s="118">
        <v>115.423810418231</v>
      </c>
      <c r="Q31" s="109"/>
      <c r="R31" s="119">
        <v>104.302512201174</v>
      </c>
      <c r="S31" s="92"/>
      <c r="T31" s="93">
        <v>1.6649533963383401</v>
      </c>
      <c r="U31" s="87">
        <v>2.6277278021349502</v>
      </c>
      <c r="V31" s="87">
        <v>2.84698867624479</v>
      </c>
      <c r="W31" s="87">
        <v>0.37011100301310301</v>
      </c>
      <c r="X31" s="87">
        <v>-3.04225019559349</v>
      </c>
      <c r="Y31" s="94">
        <v>0.774643599225178</v>
      </c>
      <c r="Z31" s="87"/>
      <c r="AA31" s="95">
        <v>0.384713635458653</v>
      </c>
      <c r="AB31" s="96">
        <v>-3.7367060960846299</v>
      </c>
      <c r="AC31" s="97">
        <v>-1.9725831491995101</v>
      </c>
      <c r="AD31" s="87"/>
      <c r="AE31" s="98">
        <v>-0.50202243594953899</v>
      </c>
      <c r="AF31" s="29"/>
      <c r="AG31" s="114">
        <v>93.459493634536202</v>
      </c>
      <c r="AH31" s="109">
        <v>96.549427531179703</v>
      </c>
      <c r="AI31" s="109">
        <v>100.847906976744</v>
      </c>
      <c r="AJ31" s="109">
        <v>105.960697256259</v>
      </c>
      <c r="AK31" s="109">
        <v>125.068853314436</v>
      </c>
      <c r="AL31" s="115">
        <v>105.57896282610299</v>
      </c>
      <c r="AM31" s="109"/>
      <c r="AN31" s="116">
        <v>153.27822504240001</v>
      </c>
      <c r="AO31" s="117">
        <v>144.717166336752</v>
      </c>
      <c r="AP31" s="118">
        <v>149.051946994373</v>
      </c>
      <c r="AQ31" s="109"/>
      <c r="AR31" s="119">
        <v>120.053527039684</v>
      </c>
      <c r="AS31" s="92"/>
      <c r="AT31" s="93">
        <v>-0.459354141206473</v>
      </c>
      <c r="AU31" s="87">
        <v>0.53896342117787699</v>
      </c>
      <c r="AV31" s="87">
        <v>3.6599911380183001</v>
      </c>
      <c r="AW31" s="87">
        <v>2.25876316694178</v>
      </c>
      <c r="AX31" s="87">
        <v>0.108086975972087</v>
      </c>
      <c r="AY31" s="94">
        <v>1.1999239789386</v>
      </c>
      <c r="AZ31" s="87"/>
      <c r="BA31" s="95">
        <v>5.2883213177888901</v>
      </c>
      <c r="BB31" s="96">
        <v>4.1102720512160698</v>
      </c>
      <c r="BC31" s="97">
        <v>4.77939507242953</v>
      </c>
      <c r="BD31" s="87"/>
      <c r="BE31" s="98">
        <v>2.36778444164664</v>
      </c>
    </row>
    <row r="32" spans="1:57" x14ac:dyDescent="0.2">
      <c r="A32" s="20" t="s">
        <v>51</v>
      </c>
      <c r="B32" s="2" t="str">
        <f t="shared" si="0"/>
        <v>Blacksburg &amp; Wytheville, VA</v>
      </c>
      <c r="C32" s="2"/>
      <c r="D32" s="23" t="s">
        <v>106</v>
      </c>
      <c r="E32" s="26" t="s">
        <v>107</v>
      </c>
      <c r="F32" s="2"/>
      <c r="G32" s="114">
        <v>104.749375542064</v>
      </c>
      <c r="H32" s="109">
        <v>98.358425501937305</v>
      </c>
      <c r="I32" s="109">
        <v>100.94447676481001</v>
      </c>
      <c r="J32" s="109">
        <v>101.53302069425899</v>
      </c>
      <c r="K32" s="109">
        <v>99.624147325933393</v>
      </c>
      <c r="L32" s="115">
        <v>100.89210005024</v>
      </c>
      <c r="M32" s="109"/>
      <c r="N32" s="116">
        <v>113.54022960725</v>
      </c>
      <c r="O32" s="117">
        <v>113.132191287258</v>
      </c>
      <c r="P32" s="118">
        <v>113.344450730787</v>
      </c>
      <c r="Q32" s="109"/>
      <c r="R32" s="119">
        <v>104.796037150177</v>
      </c>
      <c r="S32" s="92"/>
      <c r="T32" s="93">
        <v>4.9466556995017799</v>
      </c>
      <c r="U32" s="87">
        <v>4.2410911790375696</v>
      </c>
      <c r="V32" s="87">
        <v>4.5883382239486803</v>
      </c>
      <c r="W32" s="87">
        <v>3.8358498498646001</v>
      </c>
      <c r="X32" s="87">
        <v>3.4363938679747901</v>
      </c>
      <c r="Y32" s="94">
        <v>4.1332888776605898</v>
      </c>
      <c r="Z32" s="87"/>
      <c r="AA32" s="95">
        <v>-1.62094302720975</v>
      </c>
      <c r="AB32" s="96">
        <v>-3.0184580342002998</v>
      </c>
      <c r="AC32" s="97">
        <v>-2.3037175723156502</v>
      </c>
      <c r="AD32" s="87"/>
      <c r="AE32" s="98">
        <v>2.0558417418190702</v>
      </c>
      <c r="AF32" s="29"/>
      <c r="AG32" s="114">
        <v>100.838268422845</v>
      </c>
      <c r="AH32" s="109">
        <v>103.268351471562</v>
      </c>
      <c r="AI32" s="109">
        <v>117.963085061001</v>
      </c>
      <c r="AJ32" s="109">
        <v>160.48347139197199</v>
      </c>
      <c r="AK32" s="109">
        <v>177.53884548149199</v>
      </c>
      <c r="AL32" s="115">
        <v>136.40499708424801</v>
      </c>
      <c r="AM32" s="109"/>
      <c r="AN32" s="116">
        <v>189.84649710588999</v>
      </c>
      <c r="AO32" s="117">
        <v>167.46934646441699</v>
      </c>
      <c r="AP32" s="118">
        <v>179.23224942726199</v>
      </c>
      <c r="AQ32" s="109"/>
      <c r="AR32" s="119">
        <v>150.27816639610299</v>
      </c>
      <c r="AS32" s="92"/>
      <c r="AT32" s="93">
        <v>2.6357166055271102</v>
      </c>
      <c r="AU32" s="87">
        <v>4.5977829571793603</v>
      </c>
      <c r="AV32" s="87">
        <v>6.6182304825325797</v>
      </c>
      <c r="AW32" s="87">
        <v>20.766245115138901</v>
      </c>
      <c r="AX32" s="87">
        <v>10.6053946708843</v>
      </c>
      <c r="AY32" s="94">
        <v>11.161971435838099</v>
      </c>
      <c r="AZ32" s="87"/>
      <c r="BA32" s="95">
        <v>5.4332735687902902</v>
      </c>
      <c r="BB32" s="96">
        <v>2.5889989014169199</v>
      </c>
      <c r="BC32" s="97">
        <v>4.1748922625002303</v>
      </c>
      <c r="BD32" s="87"/>
      <c r="BE32" s="98">
        <v>8.6075324498094403</v>
      </c>
    </row>
    <row r="33" spans="1:64" x14ac:dyDescent="0.2">
      <c r="A33" s="20" t="s">
        <v>50</v>
      </c>
      <c r="B33" s="2" t="str">
        <f t="shared" si="0"/>
        <v>Lynchburg, VA</v>
      </c>
      <c r="C33" s="2"/>
      <c r="D33" s="23" t="s">
        <v>106</v>
      </c>
      <c r="E33" s="26" t="s">
        <v>107</v>
      </c>
      <c r="F33" s="2"/>
      <c r="G33" s="114">
        <v>117.76600000000001</v>
      </c>
      <c r="H33" s="109">
        <v>117.23064102564101</v>
      </c>
      <c r="I33" s="109">
        <v>126.376432028156</v>
      </c>
      <c r="J33" s="109">
        <v>127.078357680389</v>
      </c>
      <c r="K33" s="109">
        <v>124.31946034725399</v>
      </c>
      <c r="L33" s="115">
        <v>122.973140101325</v>
      </c>
      <c r="M33" s="109"/>
      <c r="N33" s="116">
        <v>146.50558011049699</v>
      </c>
      <c r="O33" s="117">
        <v>145.64236019374701</v>
      </c>
      <c r="P33" s="118">
        <v>146.064352914697</v>
      </c>
      <c r="Q33" s="109"/>
      <c r="R33" s="119">
        <v>129.94901951451601</v>
      </c>
      <c r="S33" s="92"/>
      <c r="T33" s="93">
        <v>7.7446958782187698</v>
      </c>
      <c r="U33" s="87">
        <v>10.195880819649499</v>
      </c>
      <c r="V33" s="87">
        <v>14.926144203966</v>
      </c>
      <c r="W33" s="87">
        <v>14.5639769184108</v>
      </c>
      <c r="X33" s="87">
        <v>7.18729650992689</v>
      </c>
      <c r="Y33" s="94">
        <v>11.209614073174601</v>
      </c>
      <c r="Z33" s="87"/>
      <c r="AA33" s="95">
        <v>4.9730954775350504</v>
      </c>
      <c r="AB33" s="96">
        <v>6.1652468135458403</v>
      </c>
      <c r="AC33" s="97">
        <v>5.6050975616471304</v>
      </c>
      <c r="AD33" s="87"/>
      <c r="AE33" s="98">
        <v>9.3980261740601403</v>
      </c>
      <c r="AF33" s="29"/>
      <c r="AG33" s="114">
        <v>107.920490320246</v>
      </c>
      <c r="AH33" s="109">
        <v>114.592172687676</v>
      </c>
      <c r="AI33" s="109">
        <v>122.251222042886</v>
      </c>
      <c r="AJ33" s="109">
        <v>148.49275736864499</v>
      </c>
      <c r="AK33" s="109">
        <v>195.722210774844</v>
      </c>
      <c r="AL33" s="115">
        <v>141.699621273562</v>
      </c>
      <c r="AM33" s="109"/>
      <c r="AN33" s="116">
        <v>217.55411858654401</v>
      </c>
      <c r="AO33" s="117">
        <v>175.09896703296701</v>
      </c>
      <c r="AP33" s="118">
        <v>197.345839522962</v>
      </c>
      <c r="AQ33" s="109"/>
      <c r="AR33" s="119">
        <v>159.48757921313501</v>
      </c>
      <c r="AS33" s="92"/>
      <c r="AT33" s="93">
        <v>0.65452560551674999</v>
      </c>
      <c r="AU33" s="87">
        <v>5.2860112191303301</v>
      </c>
      <c r="AV33" s="87">
        <v>8.8767314343504804</v>
      </c>
      <c r="AW33" s="87">
        <v>5.1296480388652297</v>
      </c>
      <c r="AX33" s="87">
        <v>7.7673275662357604</v>
      </c>
      <c r="AY33" s="94">
        <v>6.1791436749169302</v>
      </c>
      <c r="AZ33" s="87"/>
      <c r="BA33" s="95">
        <v>4.0120231233972303</v>
      </c>
      <c r="BB33" s="96">
        <v>2.0834503994074001</v>
      </c>
      <c r="BC33" s="97">
        <v>3.2912613874667298</v>
      </c>
      <c r="BD33" s="87"/>
      <c r="BE33" s="98">
        <v>5.0859987591526998</v>
      </c>
    </row>
    <row r="34" spans="1:64" x14ac:dyDescent="0.2">
      <c r="A34" s="20" t="s">
        <v>24</v>
      </c>
      <c r="B34" s="2" t="str">
        <f t="shared" si="0"/>
        <v>Central Virginia</v>
      </c>
      <c r="C34" s="2"/>
      <c r="D34" s="23" t="s">
        <v>106</v>
      </c>
      <c r="E34" s="26" t="s">
        <v>107</v>
      </c>
      <c r="F34" s="2"/>
      <c r="G34" s="114">
        <v>132.85699982826699</v>
      </c>
      <c r="H34" s="109">
        <v>117.763487172336</v>
      </c>
      <c r="I34" s="109">
        <v>122.48462056462</v>
      </c>
      <c r="J34" s="109">
        <v>118.954416516245</v>
      </c>
      <c r="K34" s="109">
        <v>113.316540294072</v>
      </c>
      <c r="L34" s="115">
        <v>120.774460753154</v>
      </c>
      <c r="M34" s="109"/>
      <c r="N34" s="116">
        <v>147.260912739459</v>
      </c>
      <c r="O34" s="117">
        <v>157.79451827718299</v>
      </c>
      <c r="P34" s="118">
        <v>152.90801708253301</v>
      </c>
      <c r="Q34" s="109"/>
      <c r="R34" s="119">
        <v>131.51106233566301</v>
      </c>
      <c r="S34" s="92"/>
      <c r="T34" s="93">
        <v>1.3225212465033001</v>
      </c>
      <c r="U34" s="87">
        <v>3.0393558050518799</v>
      </c>
      <c r="V34" s="87">
        <v>2.6219284695921301</v>
      </c>
      <c r="W34" s="87">
        <v>1.1684132282689701</v>
      </c>
      <c r="X34" s="87">
        <v>-1.6139300468692099</v>
      </c>
      <c r="Y34" s="94">
        <v>1.3891747550389699</v>
      </c>
      <c r="Z34" s="87"/>
      <c r="AA34" s="95">
        <v>-1.9867921871821801</v>
      </c>
      <c r="AB34" s="96">
        <v>-1.7483766125866</v>
      </c>
      <c r="AC34" s="97">
        <v>-1.84066777454502</v>
      </c>
      <c r="AD34" s="87"/>
      <c r="AE34" s="98">
        <v>-4.5643559409045704E-3</v>
      </c>
      <c r="AF34" s="29"/>
      <c r="AG34" s="114">
        <v>115.71664967192</v>
      </c>
      <c r="AH34" s="109">
        <v>117.818857929502</v>
      </c>
      <c r="AI34" s="109">
        <v>122.77306232211799</v>
      </c>
      <c r="AJ34" s="109">
        <v>124.335911445153</v>
      </c>
      <c r="AK34" s="109">
        <v>133.329712375778</v>
      </c>
      <c r="AL34" s="115">
        <v>123.248663800495</v>
      </c>
      <c r="AM34" s="109"/>
      <c r="AN34" s="116">
        <v>167.62217525366901</v>
      </c>
      <c r="AO34" s="117">
        <v>166.115663674469</v>
      </c>
      <c r="AP34" s="118">
        <v>166.85800843672899</v>
      </c>
      <c r="AQ34" s="109"/>
      <c r="AR34" s="119">
        <v>137.47105188084001</v>
      </c>
      <c r="AS34" s="92"/>
      <c r="AT34" s="93">
        <v>1.0705850976536899E-2</v>
      </c>
      <c r="AU34" s="87">
        <v>2.5284464173385599</v>
      </c>
      <c r="AV34" s="87">
        <v>2.8937333373563598</v>
      </c>
      <c r="AW34" s="87">
        <v>1.4119715742801</v>
      </c>
      <c r="AX34" s="87">
        <v>2.0592909179612602</v>
      </c>
      <c r="AY34" s="94">
        <v>1.88077161053816</v>
      </c>
      <c r="AZ34" s="87"/>
      <c r="BA34" s="95">
        <v>-0.53922134705021596</v>
      </c>
      <c r="BB34" s="96">
        <v>-1.0550491258449901</v>
      </c>
      <c r="BC34" s="97">
        <v>-0.79866302536702105</v>
      </c>
      <c r="BD34" s="87"/>
      <c r="BE34" s="98">
        <v>0.66170770430011605</v>
      </c>
    </row>
    <row r="35" spans="1:64" x14ac:dyDescent="0.2">
      <c r="A35" s="20" t="s">
        <v>25</v>
      </c>
      <c r="B35" s="2" t="str">
        <f t="shared" si="0"/>
        <v>Chesapeake Bay</v>
      </c>
      <c r="C35" s="2"/>
      <c r="D35" s="23" t="s">
        <v>106</v>
      </c>
      <c r="E35" s="26" t="s">
        <v>107</v>
      </c>
      <c r="F35" s="2"/>
      <c r="G35" s="114">
        <v>114.34657812499999</v>
      </c>
      <c r="H35" s="109">
        <v>115.254413542926</v>
      </c>
      <c r="I35" s="109">
        <v>109.60965186074399</v>
      </c>
      <c r="J35" s="109">
        <v>110.62128878281599</v>
      </c>
      <c r="K35" s="109">
        <v>120.793794940079</v>
      </c>
      <c r="L35" s="115">
        <v>113.96730007714</v>
      </c>
      <c r="M35" s="109"/>
      <c r="N35" s="116">
        <v>158.79758469945301</v>
      </c>
      <c r="O35" s="117">
        <v>160.738981132075</v>
      </c>
      <c r="P35" s="118">
        <v>159.83954936708801</v>
      </c>
      <c r="Q35" s="109"/>
      <c r="R35" s="119">
        <v>129.41711118690301</v>
      </c>
      <c r="S35" s="92"/>
      <c r="T35" s="93">
        <v>8.8676931336023994</v>
      </c>
      <c r="U35" s="87">
        <v>7.4123613538758599</v>
      </c>
      <c r="V35" s="87">
        <v>-10.723923807776799</v>
      </c>
      <c r="W35" s="87">
        <v>-11.3533349932903</v>
      </c>
      <c r="X35" s="87">
        <v>3.1955546342327898</v>
      </c>
      <c r="Y35" s="94">
        <v>-2.1629193278418799</v>
      </c>
      <c r="Z35" s="87"/>
      <c r="AA35" s="95">
        <v>0.366311590159346</v>
      </c>
      <c r="AB35" s="96">
        <v>-3.1273312100680299</v>
      </c>
      <c r="AC35" s="97">
        <v>-1.6005883374610601</v>
      </c>
      <c r="AD35" s="87"/>
      <c r="AE35" s="98">
        <v>-1.82903631851563</v>
      </c>
      <c r="AF35" s="29"/>
      <c r="AG35" s="114">
        <v>110.12585</v>
      </c>
      <c r="AH35" s="109">
        <v>117.54867311895001</v>
      </c>
      <c r="AI35" s="109">
        <v>116.585723529411</v>
      </c>
      <c r="AJ35" s="109">
        <v>117.54673775216099</v>
      </c>
      <c r="AK35" s="109">
        <v>124.36105638166001</v>
      </c>
      <c r="AL35" s="115">
        <v>117.605666518056</v>
      </c>
      <c r="AM35" s="109"/>
      <c r="AN35" s="116">
        <v>152.846674094707</v>
      </c>
      <c r="AO35" s="117">
        <v>153.273282402528</v>
      </c>
      <c r="AP35" s="118">
        <v>153.06592743027301</v>
      </c>
      <c r="AQ35" s="109"/>
      <c r="AR35" s="119">
        <v>128.95012387923899</v>
      </c>
      <c r="AS35" s="92"/>
      <c r="AT35" s="93">
        <v>4.1573800482588501</v>
      </c>
      <c r="AU35" s="87">
        <v>5.0454448420256499</v>
      </c>
      <c r="AV35" s="87">
        <v>0.78905733614413798</v>
      </c>
      <c r="AW35" s="87">
        <v>0.33807272202996003</v>
      </c>
      <c r="AX35" s="87">
        <v>1.9276881581143701</v>
      </c>
      <c r="AY35" s="94">
        <v>2.1312814101309501</v>
      </c>
      <c r="AZ35" s="87"/>
      <c r="BA35" s="95">
        <v>1.9714112876460701</v>
      </c>
      <c r="BB35" s="96">
        <v>0.41662259475563501</v>
      </c>
      <c r="BC35" s="97">
        <v>1.18770115616625</v>
      </c>
      <c r="BD35" s="87"/>
      <c r="BE35" s="98">
        <v>1.79401550820893</v>
      </c>
    </row>
    <row r="36" spans="1:64" x14ac:dyDescent="0.2">
      <c r="A36" s="20" t="s">
        <v>26</v>
      </c>
      <c r="B36" s="2" t="str">
        <f t="shared" si="0"/>
        <v>Coastal Virginia - Eastern Shore</v>
      </c>
      <c r="C36" s="2"/>
      <c r="D36" s="23" t="s">
        <v>106</v>
      </c>
      <c r="E36" s="26" t="s">
        <v>107</v>
      </c>
      <c r="F36" s="2"/>
      <c r="G36" s="114">
        <v>112.88233112582699</v>
      </c>
      <c r="H36" s="109">
        <v>115.090063965884</v>
      </c>
      <c r="I36" s="109">
        <v>115.660814196242</v>
      </c>
      <c r="J36" s="109">
        <v>112.243754189944</v>
      </c>
      <c r="K36" s="109">
        <v>111.129621301775</v>
      </c>
      <c r="L36" s="115">
        <v>113.492687314962</v>
      </c>
      <c r="M36" s="109"/>
      <c r="N36" s="116">
        <v>150.28543432203301</v>
      </c>
      <c r="O36" s="117">
        <v>168.87885688568801</v>
      </c>
      <c r="P36" s="118">
        <v>160.33764476885599</v>
      </c>
      <c r="Q36" s="109"/>
      <c r="R36" s="119">
        <v>128.426970214086</v>
      </c>
      <c r="S36" s="92"/>
      <c r="T36" s="93">
        <v>3.7950591966449001</v>
      </c>
      <c r="U36" s="87">
        <v>5.6113370533807903</v>
      </c>
      <c r="V36" s="87">
        <v>2.5046434342599402</v>
      </c>
      <c r="W36" s="87">
        <v>0.816720415950136</v>
      </c>
      <c r="X36" s="87">
        <v>-0.18539302289236201</v>
      </c>
      <c r="Y36" s="94">
        <v>2.4760158934761698</v>
      </c>
      <c r="Z36" s="87"/>
      <c r="AA36" s="95">
        <v>3.8920224938406398</v>
      </c>
      <c r="AB36" s="96">
        <v>5.2118086887234201</v>
      </c>
      <c r="AC36" s="97">
        <v>4.7602616517938801</v>
      </c>
      <c r="AD36" s="87"/>
      <c r="AE36" s="98">
        <v>2.74723863079288</v>
      </c>
      <c r="AF36" s="29"/>
      <c r="AG36" s="114">
        <v>108.793255990871</v>
      </c>
      <c r="AH36" s="109">
        <v>111.446014662756</v>
      </c>
      <c r="AI36" s="109">
        <v>112.464358485426</v>
      </c>
      <c r="AJ36" s="109">
        <v>118.049107652399</v>
      </c>
      <c r="AK36" s="109">
        <v>123.374981070849</v>
      </c>
      <c r="AL36" s="115">
        <v>115.288479986097</v>
      </c>
      <c r="AM36" s="109"/>
      <c r="AN36" s="116">
        <v>150.393040949842</v>
      </c>
      <c r="AO36" s="117">
        <v>151.31653901046599</v>
      </c>
      <c r="AP36" s="118">
        <v>150.85905773616599</v>
      </c>
      <c r="AQ36" s="109"/>
      <c r="AR36" s="119">
        <v>126.866915683363</v>
      </c>
      <c r="AS36" s="92"/>
      <c r="AT36" s="93">
        <v>6.6653988273826403</v>
      </c>
      <c r="AU36" s="87">
        <v>5.1257752731239696</v>
      </c>
      <c r="AV36" s="87">
        <v>4.4572793056978899</v>
      </c>
      <c r="AW36" s="87">
        <v>6.19042206902611</v>
      </c>
      <c r="AX36" s="87">
        <v>3.7841102729223302</v>
      </c>
      <c r="AY36" s="94">
        <v>5.1408088082098304</v>
      </c>
      <c r="AZ36" s="87"/>
      <c r="BA36" s="95">
        <v>5.9825268366699103</v>
      </c>
      <c r="BB36" s="96">
        <v>3.36828174294092</v>
      </c>
      <c r="BC36" s="97">
        <v>4.6483632024281398</v>
      </c>
      <c r="BD36" s="87"/>
      <c r="BE36" s="98">
        <v>4.70871969132088</v>
      </c>
    </row>
    <row r="37" spans="1:64" x14ac:dyDescent="0.2">
      <c r="A37" s="20" t="s">
        <v>27</v>
      </c>
      <c r="B37" s="2" t="str">
        <f t="shared" si="0"/>
        <v>Coastal Virginia - Hampton Roads</v>
      </c>
      <c r="C37" s="2"/>
      <c r="D37" s="23" t="s">
        <v>106</v>
      </c>
      <c r="E37" s="26" t="s">
        <v>107</v>
      </c>
      <c r="F37" s="2"/>
      <c r="G37" s="114">
        <v>112.15694311787701</v>
      </c>
      <c r="H37" s="109">
        <v>118.916064947468</v>
      </c>
      <c r="I37" s="109">
        <v>120.453233795752</v>
      </c>
      <c r="J37" s="109">
        <v>120.31243461246601</v>
      </c>
      <c r="K37" s="109">
        <v>117.458912030107</v>
      </c>
      <c r="L37" s="115">
        <v>118.060752530755</v>
      </c>
      <c r="M37" s="109"/>
      <c r="N37" s="116">
        <v>168.46312087912</v>
      </c>
      <c r="O37" s="117">
        <v>192.24156394298299</v>
      </c>
      <c r="P37" s="118">
        <v>181.23848760343299</v>
      </c>
      <c r="Q37" s="109"/>
      <c r="R37" s="119">
        <v>140.20903348134701</v>
      </c>
      <c r="S37" s="92"/>
      <c r="T37" s="93">
        <v>0.80748505046761399</v>
      </c>
      <c r="U37" s="87">
        <v>3.60357665651195</v>
      </c>
      <c r="V37" s="87">
        <v>2.3117224115594199</v>
      </c>
      <c r="W37" s="87">
        <v>2.28363691556061</v>
      </c>
      <c r="X37" s="87">
        <v>-0.51740516913924295</v>
      </c>
      <c r="Y37" s="94">
        <v>1.7487034172225699</v>
      </c>
      <c r="Z37" s="87"/>
      <c r="AA37" s="95">
        <v>-2.4254357581559298</v>
      </c>
      <c r="AB37" s="96">
        <v>-1.78411611364628</v>
      </c>
      <c r="AC37" s="97">
        <v>-2.1124573583324699</v>
      </c>
      <c r="AD37" s="87"/>
      <c r="AE37" s="98">
        <v>-0.243188475608071</v>
      </c>
      <c r="AF37" s="29"/>
      <c r="AG37" s="114">
        <v>109.897352163153</v>
      </c>
      <c r="AH37" s="109">
        <v>115.178107949576</v>
      </c>
      <c r="AI37" s="109">
        <v>118.09154608092101</v>
      </c>
      <c r="AJ37" s="109">
        <v>117.967417594037</v>
      </c>
      <c r="AK37" s="109">
        <v>118.971406260956</v>
      </c>
      <c r="AL37" s="115">
        <v>116.255434147535</v>
      </c>
      <c r="AM37" s="109"/>
      <c r="AN37" s="116">
        <v>157.67698033488901</v>
      </c>
      <c r="AO37" s="117">
        <v>167.44140510693799</v>
      </c>
      <c r="AP37" s="118">
        <v>162.69310164886599</v>
      </c>
      <c r="AQ37" s="109"/>
      <c r="AR37" s="119">
        <v>132.323514680161</v>
      </c>
      <c r="AS37" s="92"/>
      <c r="AT37" s="93">
        <v>1.6362899835534099</v>
      </c>
      <c r="AU37" s="87">
        <v>4.2052317306118798</v>
      </c>
      <c r="AV37" s="87">
        <v>3.2534715125603801</v>
      </c>
      <c r="AW37" s="87">
        <v>1.4361341852934599</v>
      </c>
      <c r="AX37" s="87">
        <v>0.75067641900905002</v>
      </c>
      <c r="AY37" s="94">
        <v>2.2068236065759099</v>
      </c>
      <c r="AZ37" s="87"/>
      <c r="BA37" s="95">
        <v>-1.44670988682323</v>
      </c>
      <c r="BB37" s="96">
        <v>-1.4776995468354599</v>
      </c>
      <c r="BC37" s="97">
        <v>-1.4578699580702099</v>
      </c>
      <c r="BD37" s="87"/>
      <c r="BE37" s="98">
        <v>0.68144912661783497</v>
      </c>
    </row>
    <row r="38" spans="1:64" x14ac:dyDescent="0.2">
      <c r="A38" s="19" t="s">
        <v>28</v>
      </c>
      <c r="B38" s="2" t="str">
        <f t="shared" si="0"/>
        <v>Northern Virginia</v>
      </c>
      <c r="C38" s="2"/>
      <c r="D38" s="23" t="s">
        <v>106</v>
      </c>
      <c r="E38" s="26" t="s">
        <v>107</v>
      </c>
      <c r="F38" s="2"/>
      <c r="G38" s="114">
        <v>149.021419008191</v>
      </c>
      <c r="H38" s="109">
        <v>179.58334375661201</v>
      </c>
      <c r="I38" s="109">
        <v>191.92641062392701</v>
      </c>
      <c r="J38" s="109">
        <v>178.53118045916801</v>
      </c>
      <c r="K38" s="109">
        <v>146.55378230956799</v>
      </c>
      <c r="L38" s="115">
        <v>171.09465551457299</v>
      </c>
      <c r="M38" s="109"/>
      <c r="N38" s="116">
        <v>139.026644803484</v>
      </c>
      <c r="O38" s="117">
        <v>145.888421525252</v>
      </c>
      <c r="P38" s="118">
        <v>142.70614826298299</v>
      </c>
      <c r="Q38" s="109"/>
      <c r="R38" s="119">
        <v>162.70803071990801</v>
      </c>
      <c r="S38" s="92"/>
      <c r="T38" s="93">
        <v>-6.0481235011627001</v>
      </c>
      <c r="U38" s="87">
        <v>-2.0924329676986999</v>
      </c>
      <c r="V38" s="87">
        <v>0.84113778316181897</v>
      </c>
      <c r="W38" s="87">
        <v>1.1398708224582901</v>
      </c>
      <c r="X38" s="87">
        <v>-0.75959939032821699</v>
      </c>
      <c r="Y38" s="94">
        <v>-1.12555173259296</v>
      </c>
      <c r="Z38" s="87"/>
      <c r="AA38" s="95">
        <v>-0.66835326256598604</v>
      </c>
      <c r="AB38" s="96">
        <v>0.468506438103857</v>
      </c>
      <c r="AC38" s="97">
        <v>-4.9208345632814003E-2</v>
      </c>
      <c r="AD38" s="87"/>
      <c r="AE38" s="98">
        <v>-1.00749254253208</v>
      </c>
      <c r="AF38" s="29"/>
      <c r="AG38" s="114">
        <v>148.10348275916601</v>
      </c>
      <c r="AH38" s="109">
        <v>180.99718947584299</v>
      </c>
      <c r="AI38" s="109">
        <v>196.10866752649099</v>
      </c>
      <c r="AJ38" s="109">
        <v>187.56504338412699</v>
      </c>
      <c r="AK38" s="109">
        <v>163.970820284827</v>
      </c>
      <c r="AL38" s="115">
        <v>177.35132139563899</v>
      </c>
      <c r="AM38" s="109"/>
      <c r="AN38" s="116">
        <v>146.490184716583</v>
      </c>
      <c r="AO38" s="117">
        <v>146.75114989916199</v>
      </c>
      <c r="AP38" s="118">
        <v>146.62354405443</v>
      </c>
      <c r="AQ38" s="109"/>
      <c r="AR38" s="119">
        <v>168.55310315441599</v>
      </c>
      <c r="AS38" s="92"/>
      <c r="AT38" s="93">
        <v>-3.7857395670757201</v>
      </c>
      <c r="AU38" s="87">
        <v>-0.32948038612856101</v>
      </c>
      <c r="AV38" s="87">
        <v>1.51550695423324</v>
      </c>
      <c r="AW38" s="87">
        <v>0.35523470303780802</v>
      </c>
      <c r="AX38" s="87">
        <v>-0.73083555715771598</v>
      </c>
      <c r="AY38" s="94">
        <v>-0.29919155030570099</v>
      </c>
      <c r="AZ38" s="87"/>
      <c r="BA38" s="95">
        <v>-2.4910090748650799</v>
      </c>
      <c r="BB38" s="96">
        <v>-3.2710887149040402</v>
      </c>
      <c r="BC38" s="97">
        <v>-2.8939370220849798</v>
      </c>
      <c r="BD38" s="87"/>
      <c r="BE38" s="98">
        <v>-1.0099242785511999</v>
      </c>
    </row>
    <row r="39" spans="1:64" x14ac:dyDescent="0.2">
      <c r="A39" s="21" t="s">
        <v>29</v>
      </c>
      <c r="B39" s="2" t="str">
        <f t="shared" si="0"/>
        <v>Shenandoah Valley</v>
      </c>
      <c r="C39" s="2"/>
      <c r="D39" s="24" t="s">
        <v>106</v>
      </c>
      <c r="E39" s="27" t="s">
        <v>107</v>
      </c>
      <c r="F39" s="2"/>
      <c r="G39" s="120">
        <v>99.588815325424804</v>
      </c>
      <c r="H39" s="121">
        <v>99.990424166317794</v>
      </c>
      <c r="I39" s="121">
        <v>102.155783034257</v>
      </c>
      <c r="J39" s="121">
        <v>100.438340373347</v>
      </c>
      <c r="K39" s="121">
        <v>101.210634087237</v>
      </c>
      <c r="L39" s="122">
        <v>100.715883528484</v>
      </c>
      <c r="M39" s="109"/>
      <c r="N39" s="123">
        <v>125.384134942017</v>
      </c>
      <c r="O39" s="124">
        <v>127.824454707672</v>
      </c>
      <c r="P39" s="125">
        <v>126.67116585473801</v>
      </c>
      <c r="Q39" s="109"/>
      <c r="R39" s="126">
        <v>109.464506829377</v>
      </c>
      <c r="S39" s="92"/>
      <c r="T39" s="99">
        <v>1.16417322908392</v>
      </c>
      <c r="U39" s="100">
        <v>-0.52307606367554005</v>
      </c>
      <c r="V39" s="100">
        <v>-0.91717344686731395</v>
      </c>
      <c r="W39" s="100">
        <v>-2.3004361822603201</v>
      </c>
      <c r="X39" s="100">
        <v>-1.8428401804582999</v>
      </c>
      <c r="Y39" s="101">
        <v>-1.0101509921182501</v>
      </c>
      <c r="Z39" s="87"/>
      <c r="AA39" s="102">
        <v>3.9285439136032698</v>
      </c>
      <c r="AB39" s="103">
        <v>0.752527962402186</v>
      </c>
      <c r="AC39" s="104">
        <v>2.1691410267616198</v>
      </c>
      <c r="AD39" s="87"/>
      <c r="AE39" s="105">
        <v>5.8699888900221299E-2</v>
      </c>
      <c r="AF39" s="30"/>
      <c r="AG39" s="120">
        <v>95.283382313291895</v>
      </c>
      <c r="AH39" s="121">
        <v>98.1298204302269</v>
      </c>
      <c r="AI39" s="121">
        <v>101.30469845673601</v>
      </c>
      <c r="AJ39" s="121">
        <v>106.113955683217</v>
      </c>
      <c r="AK39" s="121">
        <v>122.020131590943</v>
      </c>
      <c r="AL39" s="122">
        <v>105.609699405679</v>
      </c>
      <c r="AM39" s="109"/>
      <c r="AN39" s="123">
        <v>147.14902441644901</v>
      </c>
      <c r="AO39" s="124">
        <v>141.163527446432</v>
      </c>
      <c r="AP39" s="125">
        <v>144.19755381578</v>
      </c>
      <c r="AQ39" s="109"/>
      <c r="AR39" s="126">
        <v>118.722631807855</v>
      </c>
      <c r="AS39" s="92"/>
      <c r="AT39" s="99">
        <v>-0.74260790030496604</v>
      </c>
      <c r="AU39" s="100">
        <v>-1.09558218156828</v>
      </c>
      <c r="AV39" s="100">
        <v>-1.00911289157393</v>
      </c>
      <c r="AW39" s="100">
        <v>-0.95901437402913803</v>
      </c>
      <c r="AX39" s="100">
        <v>1.23412725932481</v>
      </c>
      <c r="AY39" s="101">
        <v>-0.39663472908479602</v>
      </c>
      <c r="AZ39" s="87"/>
      <c r="BA39" s="102">
        <v>4.7587071253206803</v>
      </c>
      <c r="BB39" s="103">
        <v>3.40075430764551</v>
      </c>
      <c r="BC39" s="104">
        <v>4.1248415099706097</v>
      </c>
      <c r="BD39" s="87"/>
      <c r="BE39" s="105">
        <v>1.4212299910199</v>
      </c>
    </row>
    <row r="40" spans="1:64" x14ac:dyDescent="0.2">
      <c r="A40" s="18" t="s">
        <v>30</v>
      </c>
      <c r="B40" s="2" t="str">
        <f t="shared" si="0"/>
        <v>Southern Virginia</v>
      </c>
      <c r="C40" s="8"/>
      <c r="D40" s="22" t="s">
        <v>106</v>
      </c>
      <c r="E40" s="25" t="s">
        <v>107</v>
      </c>
      <c r="F40" s="2"/>
      <c r="G40" s="106">
        <v>103.2836342155</v>
      </c>
      <c r="H40" s="107">
        <v>108.16425810904001</v>
      </c>
      <c r="I40" s="107">
        <v>111.570802282645</v>
      </c>
      <c r="J40" s="107">
        <v>110.145680053999</v>
      </c>
      <c r="K40" s="107">
        <v>105.216276991809</v>
      </c>
      <c r="L40" s="108">
        <v>108.00103943703201</v>
      </c>
      <c r="M40" s="109"/>
      <c r="N40" s="110">
        <v>119.95913388543801</v>
      </c>
      <c r="O40" s="111">
        <v>121.233713667285</v>
      </c>
      <c r="P40" s="112">
        <v>120.63134377038401</v>
      </c>
      <c r="Q40" s="109"/>
      <c r="R40" s="113">
        <v>111.91774957014201</v>
      </c>
      <c r="S40" s="92"/>
      <c r="T40" s="84">
        <v>5.1447490303624601</v>
      </c>
      <c r="U40" s="85">
        <v>3.0134693157849202</v>
      </c>
      <c r="V40" s="85">
        <v>2.6160027168165798</v>
      </c>
      <c r="W40" s="85">
        <v>-9.1949250533971995E-3</v>
      </c>
      <c r="X40" s="85">
        <v>-2.03594852220106</v>
      </c>
      <c r="Y40" s="86">
        <v>1.5048161753976399</v>
      </c>
      <c r="Z40" s="87"/>
      <c r="AA40" s="88">
        <v>6.2291311373766796</v>
      </c>
      <c r="AB40" s="89">
        <v>4.1258931935359104</v>
      </c>
      <c r="AC40" s="90">
        <v>5.1193631538484903</v>
      </c>
      <c r="AD40" s="87"/>
      <c r="AE40" s="91">
        <v>2.6765520102720601</v>
      </c>
      <c r="AF40" s="28"/>
      <c r="AG40" s="106">
        <v>99.074414995224402</v>
      </c>
      <c r="AH40" s="107">
        <v>109.738929931792</v>
      </c>
      <c r="AI40" s="107">
        <v>112.397528883717</v>
      </c>
      <c r="AJ40" s="107">
        <v>115.163228981765</v>
      </c>
      <c r="AK40" s="107">
        <v>118.244818267339</v>
      </c>
      <c r="AL40" s="108">
        <v>111.69916408224699</v>
      </c>
      <c r="AM40" s="109"/>
      <c r="AN40" s="110">
        <v>133.19968149729101</v>
      </c>
      <c r="AO40" s="111">
        <v>129.78819533080201</v>
      </c>
      <c r="AP40" s="112">
        <v>131.480256911363</v>
      </c>
      <c r="AQ40" s="109"/>
      <c r="AR40" s="113">
        <v>117.746204570347</v>
      </c>
      <c r="AS40" s="92"/>
      <c r="AT40" s="84">
        <v>2.3883069747976999</v>
      </c>
      <c r="AU40" s="85">
        <v>3.4781427241361098</v>
      </c>
      <c r="AV40" s="85">
        <v>3.0405343609575399</v>
      </c>
      <c r="AW40" s="85">
        <v>3.2961728086947</v>
      </c>
      <c r="AX40" s="85">
        <v>2.2224702943379899</v>
      </c>
      <c r="AY40" s="86">
        <v>2.8925477916670199</v>
      </c>
      <c r="AZ40" s="87"/>
      <c r="BA40" s="88">
        <v>7.6429865524265104</v>
      </c>
      <c r="BB40" s="89">
        <v>7.6242335712443996</v>
      </c>
      <c r="BC40" s="90">
        <v>7.61982337200764</v>
      </c>
      <c r="BD40" s="87"/>
      <c r="BE40" s="91">
        <v>4.4083034520375399</v>
      </c>
      <c r="BF40" s="39"/>
      <c r="BG40" s="39"/>
      <c r="BH40" s="39"/>
      <c r="BI40" s="39"/>
      <c r="BJ40" s="39"/>
      <c r="BK40" s="39"/>
      <c r="BL40" s="39"/>
    </row>
    <row r="41" spans="1:64" x14ac:dyDescent="0.2">
      <c r="A41" s="19" t="s">
        <v>31</v>
      </c>
      <c r="B41" s="2" t="str">
        <f t="shared" si="0"/>
        <v>Southwest Virginia - Blue Ridge Highlands</v>
      </c>
      <c r="C41" s="9"/>
      <c r="D41" s="23" t="s">
        <v>106</v>
      </c>
      <c r="E41" s="26" t="s">
        <v>107</v>
      </c>
      <c r="F41" s="2"/>
      <c r="G41" s="114">
        <v>109.62351957865801</v>
      </c>
      <c r="H41" s="109">
        <v>109.312688402967</v>
      </c>
      <c r="I41" s="109">
        <v>110.276797235023</v>
      </c>
      <c r="J41" s="109">
        <v>107.576752788104</v>
      </c>
      <c r="K41" s="109">
        <v>106.255189387008</v>
      </c>
      <c r="L41" s="115">
        <v>108.542580847232</v>
      </c>
      <c r="M41" s="109"/>
      <c r="N41" s="116">
        <v>131.149465398491</v>
      </c>
      <c r="O41" s="117">
        <v>135.60423740277301</v>
      </c>
      <c r="P41" s="118">
        <v>133.342732267732</v>
      </c>
      <c r="Q41" s="109"/>
      <c r="R41" s="119">
        <v>116.475142461522</v>
      </c>
      <c r="S41" s="92"/>
      <c r="T41" s="93">
        <v>5.1494013815867996</v>
      </c>
      <c r="U41" s="87">
        <v>3.2597609056387302</v>
      </c>
      <c r="V41" s="87">
        <v>7.07193941216351</v>
      </c>
      <c r="W41" s="87">
        <v>4.0957056610310003</v>
      </c>
      <c r="X41" s="87">
        <v>0.88804147033061098</v>
      </c>
      <c r="Y41" s="94">
        <v>4.0343612569720504</v>
      </c>
      <c r="Z41" s="87"/>
      <c r="AA41" s="95">
        <v>2.4750197599748698</v>
      </c>
      <c r="AB41" s="96">
        <v>4.2903886895364201</v>
      </c>
      <c r="AC41" s="97">
        <v>3.3663506579495999</v>
      </c>
      <c r="AD41" s="87"/>
      <c r="AE41" s="98">
        <v>3.9171876305308202</v>
      </c>
      <c r="AF41" s="29"/>
      <c r="AG41" s="114">
        <v>106.313480897513</v>
      </c>
      <c r="AH41" s="109">
        <v>111.079725116039</v>
      </c>
      <c r="AI41" s="109">
        <v>119.872382952321</v>
      </c>
      <c r="AJ41" s="109">
        <v>142.839852392334</v>
      </c>
      <c r="AK41" s="109">
        <v>154.75348998194099</v>
      </c>
      <c r="AL41" s="115">
        <v>129.155745155765</v>
      </c>
      <c r="AM41" s="109"/>
      <c r="AN41" s="116">
        <v>174.093445270741</v>
      </c>
      <c r="AO41" s="117">
        <v>161.31235189106101</v>
      </c>
      <c r="AP41" s="118">
        <v>167.924560464883</v>
      </c>
      <c r="AQ41" s="109"/>
      <c r="AR41" s="119">
        <v>141.731928199528</v>
      </c>
      <c r="AS41" s="92"/>
      <c r="AT41" s="93">
        <v>1.9267690093865899</v>
      </c>
      <c r="AU41" s="87">
        <v>3.19462606000973</v>
      </c>
      <c r="AV41" s="87">
        <v>5.8122748505205104</v>
      </c>
      <c r="AW41" s="87">
        <v>13.460322525255201</v>
      </c>
      <c r="AX41" s="87">
        <v>7.5805377100875004</v>
      </c>
      <c r="AY41" s="94">
        <v>7.1610167811138297</v>
      </c>
      <c r="AZ41" s="87"/>
      <c r="BA41" s="95">
        <v>4.1796375740884102</v>
      </c>
      <c r="BB41" s="96">
        <v>3.5110827222343599</v>
      </c>
      <c r="BC41" s="97">
        <v>3.8778494982000602</v>
      </c>
      <c r="BD41" s="87"/>
      <c r="BE41" s="98">
        <v>6.1161337897147598</v>
      </c>
      <c r="BF41" s="39"/>
      <c r="BG41" s="39"/>
      <c r="BH41" s="39"/>
      <c r="BI41" s="39"/>
      <c r="BJ41" s="39"/>
      <c r="BK41" s="39"/>
      <c r="BL41" s="39"/>
    </row>
    <row r="42" spans="1:64" x14ac:dyDescent="0.2">
      <c r="A42" s="20" t="s">
        <v>32</v>
      </c>
      <c r="B42" s="2" t="str">
        <f t="shared" si="0"/>
        <v>Southwest Virginia - Heart of Appalachia</v>
      </c>
      <c r="C42" s="2"/>
      <c r="D42" s="23" t="s">
        <v>106</v>
      </c>
      <c r="E42" s="26" t="s">
        <v>107</v>
      </c>
      <c r="F42" s="2"/>
      <c r="G42" s="114">
        <v>90.744682151589203</v>
      </c>
      <c r="H42" s="109">
        <v>96.152265542676503</v>
      </c>
      <c r="I42" s="109">
        <v>93.343835164835099</v>
      </c>
      <c r="J42" s="109">
        <v>94.7096300326441</v>
      </c>
      <c r="K42" s="109">
        <v>91.420856832971793</v>
      </c>
      <c r="L42" s="115">
        <v>93.348543603364305</v>
      </c>
      <c r="M42" s="109"/>
      <c r="N42" s="116">
        <v>100.548677932405</v>
      </c>
      <c r="O42" s="117">
        <v>100.94473282442701</v>
      </c>
      <c r="P42" s="118">
        <v>100.750754625121</v>
      </c>
      <c r="Q42" s="109"/>
      <c r="R42" s="119">
        <v>95.662016129032196</v>
      </c>
      <c r="S42" s="92"/>
      <c r="T42" s="93">
        <v>12.395663087977301</v>
      </c>
      <c r="U42" s="87">
        <v>4.9988029085518599</v>
      </c>
      <c r="V42" s="87">
        <v>2.7929990609553501</v>
      </c>
      <c r="W42" s="87">
        <v>3.2165601732781499</v>
      </c>
      <c r="X42" s="87">
        <v>2.6147245526049701</v>
      </c>
      <c r="Y42" s="94">
        <v>4.4006404970568296</v>
      </c>
      <c r="Z42" s="87"/>
      <c r="AA42" s="95">
        <v>4.1367918251359503</v>
      </c>
      <c r="AB42" s="96">
        <v>2.14201922715147</v>
      </c>
      <c r="AC42" s="97">
        <v>3.08863318367009</v>
      </c>
      <c r="AD42" s="87"/>
      <c r="AE42" s="98">
        <v>3.8686446136441699</v>
      </c>
      <c r="AF42" s="29"/>
      <c r="AG42" s="114">
        <v>86.602473498233195</v>
      </c>
      <c r="AH42" s="109">
        <v>91.018884251530295</v>
      </c>
      <c r="AI42" s="109">
        <v>91.056440495422706</v>
      </c>
      <c r="AJ42" s="109">
        <v>94.211689772430006</v>
      </c>
      <c r="AK42" s="109">
        <v>94.493067066521206</v>
      </c>
      <c r="AL42" s="115">
        <v>91.733073345056397</v>
      </c>
      <c r="AM42" s="109"/>
      <c r="AN42" s="116">
        <v>105.552757201646</v>
      </c>
      <c r="AO42" s="117">
        <v>100.96225981404901</v>
      </c>
      <c r="AP42" s="118">
        <v>103.331789329001</v>
      </c>
      <c r="AQ42" s="109"/>
      <c r="AR42" s="119">
        <v>95.354504525593001</v>
      </c>
      <c r="AS42" s="92"/>
      <c r="AT42" s="93">
        <v>6.4653264393839898</v>
      </c>
      <c r="AU42" s="87">
        <v>2.1271169096125102</v>
      </c>
      <c r="AV42" s="87">
        <v>1.7179329856468799</v>
      </c>
      <c r="AW42" s="87">
        <v>3.33721558328104</v>
      </c>
      <c r="AX42" s="87">
        <v>0.36167468287911803</v>
      </c>
      <c r="AY42" s="94">
        <v>2.41561858733757</v>
      </c>
      <c r="AZ42" s="87"/>
      <c r="BA42" s="95">
        <v>1.67263492503571</v>
      </c>
      <c r="BB42" s="96">
        <v>1.1727990918448601</v>
      </c>
      <c r="BC42" s="97">
        <v>1.4345839555572399</v>
      </c>
      <c r="BD42" s="87"/>
      <c r="BE42" s="98">
        <v>2.1656183600227998</v>
      </c>
      <c r="BF42" s="39"/>
      <c r="BG42" s="39"/>
      <c r="BH42" s="39"/>
      <c r="BI42" s="39"/>
      <c r="BJ42" s="39"/>
      <c r="BK42" s="39"/>
      <c r="BL42" s="39"/>
    </row>
    <row r="43" spans="1:64" x14ac:dyDescent="0.2">
      <c r="A43" s="21" t="s">
        <v>33</v>
      </c>
      <c r="B43" s="2" t="str">
        <f t="shared" si="0"/>
        <v>Virginia Mountains</v>
      </c>
      <c r="C43" s="2"/>
      <c r="D43" s="24" t="s">
        <v>106</v>
      </c>
      <c r="E43" s="27" t="s">
        <v>107</v>
      </c>
      <c r="F43" s="2"/>
      <c r="G43" s="114">
        <v>120.908166475972</v>
      </c>
      <c r="H43" s="109">
        <v>115.985040577096</v>
      </c>
      <c r="I43" s="109">
        <v>118.799522169608</v>
      </c>
      <c r="J43" s="109">
        <v>118.67013027158301</v>
      </c>
      <c r="K43" s="109">
        <v>119.001887159533</v>
      </c>
      <c r="L43" s="115">
        <v>118.58035798095</v>
      </c>
      <c r="M43" s="109"/>
      <c r="N43" s="116">
        <v>148.956698779704</v>
      </c>
      <c r="O43" s="117">
        <v>163.80031372549001</v>
      </c>
      <c r="P43" s="118">
        <v>156.70436393409</v>
      </c>
      <c r="Q43" s="109"/>
      <c r="R43" s="119">
        <v>130.40456005586501</v>
      </c>
      <c r="S43" s="92"/>
      <c r="T43" s="93">
        <v>8.6785742383245807</v>
      </c>
      <c r="U43" s="87">
        <v>-2.70923195105865</v>
      </c>
      <c r="V43" s="87">
        <v>-0.86903932139451501</v>
      </c>
      <c r="W43" s="87">
        <v>-4.3776055788075396</v>
      </c>
      <c r="X43" s="87">
        <v>0.4642498093877</v>
      </c>
      <c r="Y43" s="94">
        <v>-0.39921110165526302</v>
      </c>
      <c r="Z43" s="87"/>
      <c r="AA43" s="95">
        <v>7.2139819953765096</v>
      </c>
      <c r="AB43" s="96">
        <v>7.3664507140828901</v>
      </c>
      <c r="AC43" s="97">
        <v>7.2930433044747103</v>
      </c>
      <c r="AD43" s="87"/>
      <c r="AE43" s="98">
        <v>2.58710110526183</v>
      </c>
      <c r="AF43" s="30"/>
      <c r="AG43" s="114">
        <v>113.20002763279</v>
      </c>
      <c r="AH43" s="109">
        <v>116.10619409741</v>
      </c>
      <c r="AI43" s="109">
        <v>122.773909939888</v>
      </c>
      <c r="AJ43" s="109">
        <v>148.91395802528001</v>
      </c>
      <c r="AK43" s="109">
        <v>153.32887423298001</v>
      </c>
      <c r="AL43" s="115">
        <v>133.289048069328</v>
      </c>
      <c r="AM43" s="109"/>
      <c r="AN43" s="116">
        <v>176.13718181397201</v>
      </c>
      <c r="AO43" s="117">
        <v>163.84329640028</v>
      </c>
      <c r="AP43" s="118">
        <v>170.23481477915499</v>
      </c>
      <c r="AQ43" s="109"/>
      <c r="AR43" s="119">
        <v>144.96706533978499</v>
      </c>
      <c r="AS43" s="92"/>
      <c r="AT43" s="93">
        <v>6.11812005558403</v>
      </c>
      <c r="AU43" s="87">
        <v>1.10967856826822</v>
      </c>
      <c r="AV43" s="87">
        <v>1.8841459336330399</v>
      </c>
      <c r="AW43" s="87">
        <v>15.7577594190917</v>
      </c>
      <c r="AX43" s="87">
        <v>8.5287646171943496</v>
      </c>
      <c r="AY43" s="94">
        <v>7.54604557359057</v>
      </c>
      <c r="AZ43" s="87"/>
      <c r="BA43" s="95">
        <v>11.818155893648999</v>
      </c>
      <c r="BB43" s="96">
        <v>7.9440512908308198</v>
      </c>
      <c r="BC43" s="97">
        <v>10.042643584900199</v>
      </c>
      <c r="BD43" s="87"/>
      <c r="BE43" s="98">
        <v>8.6338520820980609</v>
      </c>
      <c r="BF43" s="39"/>
      <c r="BG43" s="39"/>
      <c r="BH43" s="39"/>
      <c r="BI43" s="39"/>
      <c r="BJ43" s="39"/>
      <c r="BK43" s="39"/>
      <c r="BL43" s="39"/>
    </row>
    <row r="44" spans="1:64" x14ac:dyDescent="0.2">
      <c r="A44" s="20" t="s">
        <v>121</v>
      </c>
      <c r="B44" s="2" t="s">
        <v>17</v>
      </c>
      <c r="D44" s="24" t="s">
        <v>106</v>
      </c>
      <c r="E44" s="27" t="s">
        <v>107</v>
      </c>
      <c r="G44" s="114">
        <v>344.74465273509497</v>
      </c>
      <c r="H44" s="109">
        <v>338.89077857785702</v>
      </c>
      <c r="I44" s="109">
        <v>338.002611156022</v>
      </c>
      <c r="J44" s="109">
        <v>315.63012758468898</v>
      </c>
      <c r="K44" s="109">
        <v>298.084077669902</v>
      </c>
      <c r="L44" s="115">
        <v>327.88004295197101</v>
      </c>
      <c r="M44" s="109"/>
      <c r="N44" s="116">
        <v>388.92486649874002</v>
      </c>
      <c r="O44" s="117">
        <v>405.05793381416998</v>
      </c>
      <c r="P44" s="118">
        <v>397.68249884845602</v>
      </c>
      <c r="Q44" s="109"/>
      <c r="R44" s="119">
        <v>348.65902714932099</v>
      </c>
      <c r="S44" s="92"/>
      <c r="T44" s="93">
        <v>1.1383606637105199</v>
      </c>
      <c r="U44" s="87">
        <v>6.2034440446862602</v>
      </c>
      <c r="V44" s="87">
        <v>6.9548327357251898</v>
      </c>
      <c r="W44" s="87">
        <v>5.50752599091585</v>
      </c>
      <c r="X44" s="87">
        <v>-3.2120225879547699</v>
      </c>
      <c r="Y44" s="94">
        <v>3.7215647269232899</v>
      </c>
      <c r="Z44" s="87"/>
      <c r="AA44" s="95">
        <v>-8.0279149998456205</v>
      </c>
      <c r="AB44" s="96">
        <v>-10.819302516043299</v>
      </c>
      <c r="AC44" s="97">
        <v>-9.6437606988526205</v>
      </c>
      <c r="AD44" s="87"/>
      <c r="AE44" s="98">
        <v>-1.35965287064889</v>
      </c>
      <c r="AG44" s="114">
        <v>321.79635700697497</v>
      </c>
      <c r="AH44" s="109">
        <v>335.65308265658001</v>
      </c>
      <c r="AI44" s="109">
        <v>343.34482920965598</v>
      </c>
      <c r="AJ44" s="109">
        <v>330.49254987183701</v>
      </c>
      <c r="AK44" s="109">
        <v>334.909659520807</v>
      </c>
      <c r="AL44" s="115">
        <v>334.16380200554698</v>
      </c>
      <c r="AM44" s="109"/>
      <c r="AN44" s="116">
        <v>408.13002865671598</v>
      </c>
      <c r="AO44" s="117">
        <v>414.30544020299999</v>
      </c>
      <c r="AP44" s="118">
        <v>411.33972704856899</v>
      </c>
      <c r="AQ44" s="109"/>
      <c r="AR44" s="119">
        <v>356.73719700781498</v>
      </c>
      <c r="AS44" s="92"/>
      <c r="AT44" s="93">
        <v>-1.24604122604338</v>
      </c>
      <c r="AU44" s="87">
        <v>5.58364749864438</v>
      </c>
      <c r="AV44" s="87">
        <v>6.7618458775033998</v>
      </c>
      <c r="AW44" s="87">
        <v>6.1029491361860604</v>
      </c>
      <c r="AX44" s="87">
        <v>1.39959924414584</v>
      </c>
      <c r="AY44" s="94">
        <v>4.1501252260894503</v>
      </c>
      <c r="AZ44" s="87"/>
      <c r="BA44" s="95">
        <v>-4.7635305903410501</v>
      </c>
      <c r="BB44" s="96">
        <v>-4.8218057515463801</v>
      </c>
      <c r="BC44" s="97">
        <v>-4.8130694845328401</v>
      </c>
      <c r="BD44" s="87"/>
      <c r="BE44" s="98">
        <v>0.50899345748291902</v>
      </c>
    </row>
    <row r="45" spans="1:64" x14ac:dyDescent="0.2">
      <c r="A45" s="20" t="s">
        <v>122</v>
      </c>
      <c r="B45" s="2" t="s">
        <v>18</v>
      </c>
      <c r="D45" s="24" t="s">
        <v>106</v>
      </c>
      <c r="E45" s="27" t="s">
        <v>107</v>
      </c>
      <c r="G45" s="114">
        <v>199.09123253953601</v>
      </c>
      <c r="H45" s="109">
        <v>213.383219115911</v>
      </c>
      <c r="I45" s="109">
        <v>223.23566571269899</v>
      </c>
      <c r="J45" s="109">
        <v>212.54677131511301</v>
      </c>
      <c r="K45" s="109">
        <v>185.73925577316501</v>
      </c>
      <c r="L45" s="115">
        <v>208.469764784543</v>
      </c>
      <c r="M45" s="109"/>
      <c r="N45" s="116">
        <v>198.552879502168</v>
      </c>
      <c r="O45" s="117">
        <v>214.61387521790201</v>
      </c>
      <c r="P45" s="118">
        <v>207.18812833758301</v>
      </c>
      <c r="Q45" s="109"/>
      <c r="R45" s="119">
        <v>208.06725803470499</v>
      </c>
      <c r="S45" s="92"/>
      <c r="T45" s="93">
        <v>-2.9435155802974702</v>
      </c>
      <c r="U45" s="87">
        <v>-0.67811213337592902</v>
      </c>
      <c r="V45" s="87">
        <v>0.31937218742919798</v>
      </c>
      <c r="W45" s="87">
        <v>0.42169017239911899</v>
      </c>
      <c r="X45" s="87">
        <v>0.48552029252093598</v>
      </c>
      <c r="Y45" s="94">
        <v>-0.34958972871274402</v>
      </c>
      <c r="Z45" s="87"/>
      <c r="AA45" s="95">
        <v>8.0371789787400796E-2</v>
      </c>
      <c r="AB45" s="96">
        <v>0.34456286684612702</v>
      </c>
      <c r="AC45" s="97">
        <v>0.229061321704044</v>
      </c>
      <c r="AD45" s="87"/>
      <c r="AE45" s="98">
        <v>-0.17975999705998799</v>
      </c>
      <c r="AG45" s="114">
        <v>188.331457216366</v>
      </c>
      <c r="AH45" s="109">
        <v>215.07063831815699</v>
      </c>
      <c r="AI45" s="109">
        <v>229.70331623230001</v>
      </c>
      <c r="AJ45" s="109">
        <v>225.05448803573699</v>
      </c>
      <c r="AK45" s="109">
        <v>210.03738543251001</v>
      </c>
      <c r="AL45" s="115">
        <v>215.649210154147</v>
      </c>
      <c r="AM45" s="109"/>
      <c r="AN45" s="116">
        <v>213.80917313552899</v>
      </c>
      <c r="AO45" s="117">
        <v>215.72863432333699</v>
      </c>
      <c r="AP45" s="118">
        <v>214.78899221969499</v>
      </c>
      <c r="AQ45" s="109"/>
      <c r="AR45" s="119">
        <v>215.38860723008199</v>
      </c>
      <c r="AS45" s="92"/>
      <c r="AT45" s="93">
        <v>-2.4673990614713301</v>
      </c>
      <c r="AU45" s="87">
        <v>0.41066515467669601</v>
      </c>
      <c r="AV45" s="87">
        <v>1.37119763180989</v>
      </c>
      <c r="AW45" s="87">
        <v>0.93844264109968401</v>
      </c>
      <c r="AX45" s="87">
        <v>1.8870417882181301</v>
      </c>
      <c r="AY45" s="94">
        <v>0.611798003296538</v>
      </c>
      <c r="AZ45" s="87"/>
      <c r="BA45" s="95">
        <v>0.74563530078093099</v>
      </c>
      <c r="BB45" s="96">
        <v>-0.63291533136471601</v>
      </c>
      <c r="BC45" s="97">
        <v>2.67945413489903E-2</v>
      </c>
      <c r="BD45" s="87"/>
      <c r="BE45" s="98">
        <v>0.435021279353974</v>
      </c>
    </row>
    <row r="46" spans="1:64" x14ac:dyDescent="0.2">
      <c r="A46" s="20" t="s">
        <v>123</v>
      </c>
      <c r="B46" s="2" t="s">
        <v>19</v>
      </c>
      <c r="D46" s="24" t="s">
        <v>106</v>
      </c>
      <c r="E46" s="27" t="s">
        <v>107</v>
      </c>
      <c r="G46" s="114">
        <v>149.42519481808699</v>
      </c>
      <c r="H46" s="109">
        <v>160.212329301898</v>
      </c>
      <c r="I46" s="109">
        <v>169.61872301525901</v>
      </c>
      <c r="J46" s="109">
        <v>161.94148243454899</v>
      </c>
      <c r="K46" s="109">
        <v>143.492336389787</v>
      </c>
      <c r="L46" s="115">
        <v>157.98729404826301</v>
      </c>
      <c r="M46" s="109"/>
      <c r="N46" s="116">
        <v>164.42284154863</v>
      </c>
      <c r="O46" s="117">
        <v>174.44873671821301</v>
      </c>
      <c r="P46" s="118">
        <v>169.79703200028001</v>
      </c>
      <c r="Q46" s="109"/>
      <c r="R46" s="119">
        <v>161.71370159421801</v>
      </c>
      <c r="S46" s="92"/>
      <c r="T46" s="93">
        <v>-2.51376637802962</v>
      </c>
      <c r="U46" s="87">
        <v>-1.9114701775807199</v>
      </c>
      <c r="V46" s="87">
        <v>1.43390448945358</v>
      </c>
      <c r="W46" s="87">
        <v>0.146011175804652</v>
      </c>
      <c r="X46" s="87">
        <v>-2.10451291450575</v>
      </c>
      <c r="Y46" s="94">
        <v>-0.73380910416191802</v>
      </c>
      <c r="Z46" s="87"/>
      <c r="AA46" s="95">
        <v>-2.36830636100431E-2</v>
      </c>
      <c r="AB46" s="96">
        <v>-1.2377339982526501</v>
      </c>
      <c r="AC46" s="97">
        <v>-0.72130576589930195</v>
      </c>
      <c r="AD46" s="87"/>
      <c r="AE46" s="98">
        <v>-0.72483575518744803</v>
      </c>
      <c r="AG46" s="114">
        <v>144.75439890164</v>
      </c>
      <c r="AH46" s="109">
        <v>160.79596541032399</v>
      </c>
      <c r="AI46" s="109">
        <v>171.32509222321701</v>
      </c>
      <c r="AJ46" s="109">
        <v>170.52070426404799</v>
      </c>
      <c r="AK46" s="109">
        <v>163.70808563654299</v>
      </c>
      <c r="AL46" s="115">
        <v>163.454696911778</v>
      </c>
      <c r="AM46" s="109"/>
      <c r="AN46" s="116">
        <v>176.461758839113</v>
      </c>
      <c r="AO46" s="117">
        <v>175.35841638569499</v>
      </c>
      <c r="AP46" s="118">
        <v>175.90037021027501</v>
      </c>
      <c r="AQ46" s="109"/>
      <c r="AR46" s="119">
        <v>167.312329854002</v>
      </c>
      <c r="AS46" s="92"/>
      <c r="AT46" s="93">
        <v>-2.7728538841105399</v>
      </c>
      <c r="AU46" s="87">
        <v>-0.50818657982388404</v>
      </c>
      <c r="AV46" s="87">
        <v>1.07538582102889</v>
      </c>
      <c r="AW46" s="87">
        <v>0.97276139808378703</v>
      </c>
      <c r="AX46" s="87">
        <v>0.106740223942018</v>
      </c>
      <c r="AY46" s="94">
        <v>-2.5300239938428502E-3</v>
      </c>
      <c r="AZ46" s="87"/>
      <c r="BA46" s="95">
        <v>0.659337729611847</v>
      </c>
      <c r="BB46" s="96">
        <v>-0.75462702428107997</v>
      </c>
      <c r="BC46" s="97">
        <v>-6.5043291922610394E-2</v>
      </c>
      <c r="BD46" s="87"/>
      <c r="BE46" s="98">
        <v>-9.1873666578719208E-3</v>
      </c>
    </row>
    <row r="47" spans="1:64" x14ac:dyDescent="0.2">
      <c r="A47" s="20" t="s">
        <v>124</v>
      </c>
      <c r="B47" s="2" t="s">
        <v>20</v>
      </c>
      <c r="D47" s="24" t="s">
        <v>106</v>
      </c>
      <c r="E47" s="27" t="s">
        <v>107</v>
      </c>
      <c r="G47" s="114">
        <v>119.07363672165501</v>
      </c>
      <c r="H47" s="109">
        <v>122.571102557822</v>
      </c>
      <c r="I47" s="109">
        <v>128.102986224066</v>
      </c>
      <c r="J47" s="109">
        <v>126.80188278757301</v>
      </c>
      <c r="K47" s="109">
        <v>121.69079845834899</v>
      </c>
      <c r="L47" s="115">
        <v>123.92869168437301</v>
      </c>
      <c r="M47" s="109"/>
      <c r="N47" s="116">
        <v>149.193333759182</v>
      </c>
      <c r="O47" s="117">
        <v>159.586923979549</v>
      </c>
      <c r="P47" s="118">
        <v>154.73731502317301</v>
      </c>
      <c r="Q47" s="109"/>
      <c r="R47" s="119">
        <v>133.967397760491</v>
      </c>
      <c r="S47" s="92"/>
      <c r="T47" s="93">
        <v>-0.95884511477467904</v>
      </c>
      <c r="U47" s="87">
        <v>-0.96182418906070999</v>
      </c>
      <c r="V47" s="87">
        <v>0.57146172906091597</v>
      </c>
      <c r="W47" s="87">
        <v>1.39753636908729</v>
      </c>
      <c r="X47" s="87">
        <v>-0.237019394998085</v>
      </c>
      <c r="Y47" s="94">
        <v>9.7657676944003999E-3</v>
      </c>
      <c r="Z47" s="87"/>
      <c r="AA47" s="95">
        <v>-0.38187281074195201</v>
      </c>
      <c r="AB47" s="96">
        <v>0.18340163430082199</v>
      </c>
      <c r="AC47" s="97">
        <v>-6.2561496823822199E-2</v>
      </c>
      <c r="AD47" s="87"/>
      <c r="AE47" s="98">
        <v>1.0861807783436501E-2</v>
      </c>
      <c r="AG47" s="114">
        <v>114.949044989082</v>
      </c>
      <c r="AH47" s="109">
        <v>122.484177418179</v>
      </c>
      <c r="AI47" s="109">
        <v>128.89278225772799</v>
      </c>
      <c r="AJ47" s="109">
        <v>133.81931650613799</v>
      </c>
      <c r="AK47" s="109">
        <v>134.88287148794601</v>
      </c>
      <c r="AL47" s="115">
        <v>127.880930093749</v>
      </c>
      <c r="AM47" s="109"/>
      <c r="AN47" s="116">
        <v>157.79344138550201</v>
      </c>
      <c r="AO47" s="117">
        <v>156.47033036119899</v>
      </c>
      <c r="AP47" s="118">
        <v>157.124841134511</v>
      </c>
      <c r="AQ47" s="109"/>
      <c r="AR47" s="119">
        <v>137.29522821762799</v>
      </c>
      <c r="AS47" s="92"/>
      <c r="AT47" s="93">
        <v>-1.24842729191932</v>
      </c>
      <c r="AU47" s="87">
        <v>0.10045827019149001</v>
      </c>
      <c r="AV47" s="87">
        <v>0.84593084784558703</v>
      </c>
      <c r="AW47" s="87">
        <v>2.6310815711840698</v>
      </c>
      <c r="AX47" s="87">
        <v>1.1778609038727701</v>
      </c>
      <c r="AY47" s="94">
        <v>0.90547378992897898</v>
      </c>
      <c r="AZ47" s="87"/>
      <c r="BA47" s="95">
        <v>-0.24694102394359699</v>
      </c>
      <c r="BB47" s="96">
        <v>-0.47652648745058501</v>
      </c>
      <c r="BC47" s="97">
        <v>-0.361916375578136</v>
      </c>
      <c r="BD47" s="87"/>
      <c r="BE47" s="98">
        <v>0.52902256751899102</v>
      </c>
    </row>
    <row r="48" spans="1:64" x14ac:dyDescent="0.2">
      <c r="A48" s="20" t="s">
        <v>125</v>
      </c>
      <c r="B48" s="2" t="s">
        <v>21</v>
      </c>
      <c r="D48" s="24" t="s">
        <v>106</v>
      </c>
      <c r="E48" s="27" t="s">
        <v>107</v>
      </c>
      <c r="G48" s="114">
        <v>85.912559656379202</v>
      </c>
      <c r="H48" s="109">
        <v>88.143830590581999</v>
      </c>
      <c r="I48" s="109">
        <v>90.197721615796397</v>
      </c>
      <c r="J48" s="109">
        <v>91.241195711929606</v>
      </c>
      <c r="K48" s="109">
        <v>88.697879106992403</v>
      </c>
      <c r="L48" s="115">
        <v>88.924112311572102</v>
      </c>
      <c r="M48" s="109"/>
      <c r="N48" s="116">
        <v>105.750497668178</v>
      </c>
      <c r="O48" s="117">
        <v>115.79197200068801</v>
      </c>
      <c r="P48" s="118">
        <v>111.04077202103799</v>
      </c>
      <c r="Q48" s="109"/>
      <c r="R48" s="119">
        <v>96.036616797900194</v>
      </c>
      <c r="S48" s="92"/>
      <c r="T48" s="93">
        <v>0.89837507418009499</v>
      </c>
      <c r="U48" s="87">
        <v>-1.2323199832821099</v>
      </c>
      <c r="V48" s="87">
        <v>-0.14655183045793599</v>
      </c>
      <c r="W48" s="87">
        <v>0.63822152635149698</v>
      </c>
      <c r="X48" s="87">
        <v>-2.3155352250140801E-2</v>
      </c>
      <c r="Y48" s="94">
        <v>-3.3486287046657903E-2</v>
      </c>
      <c r="Z48" s="87"/>
      <c r="AA48" s="95">
        <v>-0.81086214750162799</v>
      </c>
      <c r="AB48" s="96">
        <v>1.5625398992083399</v>
      </c>
      <c r="AC48" s="97">
        <v>0.46453541227810802</v>
      </c>
      <c r="AD48" s="87"/>
      <c r="AE48" s="98">
        <v>0.24176660400241201</v>
      </c>
      <c r="AG48" s="114">
        <v>84.003375819065695</v>
      </c>
      <c r="AH48" s="109">
        <v>87.689359933805207</v>
      </c>
      <c r="AI48" s="109">
        <v>90.528949000450396</v>
      </c>
      <c r="AJ48" s="109">
        <v>95.395990463946802</v>
      </c>
      <c r="AK48" s="109">
        <v>97.975099131063203</v>
      </c>
      <c r="AL48" s="115">
        <v>91.555539217252104</v>
      </c>
      <c r="AM48" s="109"/>
      <c r="AN48" s="116">
        <v>113.080500197826</v>
      </c>
      <c r="AO48" s="117">
        <v>111.19509139954999</v>
      </c>
      <c r="AP48" s="118">
        <v>112.133206154265</v>
      </c>
      <c r="AQ48" s="109"/>
      <c r="AR48" s="119">
        <v>98.122887135048401</v>
      </c>
      <c r="AS48" s="92"/>
      <c r="AT48" s="93">
        <v>0.65879052874746702</v>
      </c>
      <c r="AU48" s="87">
        <v>0.59724848655068996</v>
      </c>
      <c r="AV48" s="87">
        <v>0.61611502220061398</v>
      </c>
      <c r="AW48" s="87">
        <v>2.00185161409006</v>
      </c>
      <c r="AX48" s="87">
        <v>2.2659442309368498</v>
      </c>
      <c r="AY48" s="94">
        <v>1.3212323631099201</v>
      </c>
      <c r="AZ48" s="87"/>
      <c r="BA48" s="95">
        <v>1.2602557303413</v>
      </c>
      <c r="BB48" s="96">
        <v>-0.17787950615232001</v>
      </c>
      <c r="BC48" s="97">
        <v>0.53914105605085305</v>
      </c>
      <c r="BD48" s="87"/>
      <c r="BE48" s="98">
        <v>1.0950800827356599</v>
      </c>
    </row>
    <row r="49" spans="1:57" x14ac:dyDescent="0.2">
      <c r="A49" s="21" t="s">
        <v>126</v>
      </c>
      <c r="B49" s="2" t="s">
        <v>22</v>
      </c>
      <c r="D49" s="24" t="s">
        <v>106</v>
      </c>
      <c r="E49" s="27" t="s">
        <v>107</v>
      </c>
      <c r="G49" s="114">
        <v>64.255837329467894</v>
      </c>
      <c r="H49" s="109">
        <v>63.636581592228701</v>
      </c>
      <c r="I49" s="109">
        <v>64.0566486333244</v>
      </c>
      <c r="J49" s="109">
        <v>64.801763586871104</v>
      </c>
      <c r="K49" s="109">
        <v>65.515595809780606</v>
      </c>
      <c r="L49" s="115">
        <v>64.466212129967701</v>
      </c>
      <c r="M49" s="109"/>
      <c r="N49" s="116">
        <v>78.982571782178198</v>
      </c>
      <c r="O49" s="117">
        <v>87.364318450365104</v>
      </c>
      <c r="P49" s="118">
        <v>83.397819468265695</v>
      </c>
      <c r="Q49" s="109"/>
      <c r="R49" s="119">
        <v>70.774668908592105</v>
      </c>
      <c r="S49" s="92"/>
      <c r="T49" s="93">
        <v>-2.4922954206654002</v>
      </c>
      <c r="U49" s="87">
        <v>-3.7276717429562098</v>
      </c>
      <c r="V49" s="87">
        <v>-3.0801916971046102</v>
      </c>
      <c r="W49" s="87">
        <v>-1.6454276534477299</v>
      </c>
      <c r="X49" s="87">
        <v>-1.7294970355260599</v>
      </c>
      <c r="Y49" s="94">
        <v>-2.5225394113932298</v>
      </c>
      <c r="Z49" s="87"/>
      <c r="AA49" s="95">
        <v>-4.2929005735693799</v>
      </c>
      <c r="AB49" s="96">
        <v>-3.1438088031609599</v>
      </c>
      <c r="AC49" s="97">
        <v>-3.7070348034352198</v>
      </c>
      <c r="AD49" s="87"/>
      <c r="AE49" s="98">
        <v>-3.1130113306479901</v>
      </c>
      <c r="AG49" s="114">
        <v>63.372735200259498</v>
      </c>
      <c r="AH49" s="109">
        <v>63.295622594386899</v>
      </c>
      <c r="AI49" s="109">
        <v>64.3337794924267</v>
      </c>
      <c r="AJ49" s="109">
        <v>67.814409867803406</v>
      </c>
      <c r="AK49" s="109">
        <v>69.374752699794698</v>
      </c>
      <c r="AL49" s="115">
        <v>65.785095039868906</v>
      </c>
      <c r="AM49" s="109"/>
      <c r="AN49" s="116">
        <v>80.744539050352401</v>
      </c>
      <c r="AO49" s="117">
        <v>81.500018743349699</v>
      </c>
      <c r="AP49" s="118">
        <v>81.1246789681</v>
      </c>
      <c r="AQ49" s="109"/>
      <c r="AR49" s="119">
        <v>70.829239876401203</v>
      </c>
      <c r="AS49" s="92"/>
      <c r="AT49" s="93">
        <v>-2.04112683263503</v>
      </c>
      <c r="AU49" s="87">
        <v>-2.9438589469249798</v>
      </c>
      <c r="AV49" s="87">
        <v>-2.3470289626949601</v>
      </c>
      <c r="AW49" s="87">
        <v>-3.35297486874815E-2</v>
      </c>
      <c r="AX49" s="87">
        <v>-2.5799564416073801</v>
      </c>
      <c r="AY49" s="94">
        <v>-1.9510339987355101</v>
      </c>
      <c r="AZ49" s="87"/>
      <c r="BA49" s="95">
        <v>-3.5186800073553202</v>
      </c>
      <c r="BB49" s="96">
        <v>-2.6978598987758202</v>
      </c>
      <c r="BC49" s="97">
        <v>-3.10577927740849</v>
      </c>
      <c r="BD49" s="87"/>
      <c r="BE49" s="98">
        <v>-2.44758705756872</v>
      </c>
    </row>
    <row r="50" spans="1:57" x14ac:dyDescent="0.2">
      <c r="A50" s="33" t="s">
        <v>48</v>
      </c>
      <c r="B50" t="s">
        <v>48</v>
      </c>
      <c r="D50" s="24" t="s">
        <v>106</v>
      </c>
      <c r="E50" s="27" t="s">
        <v>107</v>
      </c>
      <c r="G50" s="114">
        <v>118.853658949745</v>
      </c>
      <c r="H50" s="109">
        <v>127.62297142857101</v>
      </c>
      <c r="I50" s="109">
        <v>127.541079478054</v>
      </c>
      <c r="J50" s="109">
        <v>122.977369052379</v>
      </c>
      <c r="K50" s="109">
        <v>116.601340434975</v>
      </c>
      <c r="L50" s="115">
        <v>123.08646731571601</v>
      </c>
      <c r="M50" s="109"/>
      <c r="N50" s="116">
        <v>150.57383735705201</v>
      </c>
      <c r="O50" s="117">
        <v>151.04419795221801</v>
      </c>
      <c r="P50" s="118">
        <v>150.82200480192</v>
      </c>
      <c r="Q50" s="109"/>
      <c r="R50" s="119">
        <v>131.48679553993401</v>
      </c>
      <c r="S50" s="92"/>
      <c r="T50" s="93">
        <v>1.38869621869922</v>
      </c>
      <c r="U50" s="87">
        <v>3.2353980286051098</v>
      </c>
      <c r="V50" s="87">
        <v>6.0517866773937303</v>
      </c>
      <c r="W50" s="87">
        <v>0.119577467076845</v>
      </c>
      <c r="X50" s="87">
        <v>-6.79700580588998</v>
      </c>
      <c r="Y50" s="94">
        <v>0.85259268431398205</v>
      </c>
      <c r="Z50" s="87"/>
      <c r="AA50" s="95">
        <v>7.1764600453950198</v>
      </c>
      <c r="AB50" s="96">
        <v>6.1638665743625598</v>
      </c>
      <c r="AC50" s="97">
        <v>6.6446987292029496</v>
      </c>
      <c r="AD50" s="87"/>
      <c r="AE50" s="98">
        <v>2.7434215755300699</v>
      </c>
      <c r="AG50" s="114">
        <v>114.011891156462</v>
      </c>
      <c r="AH50" s="109">
        <v>128.37227911969899</v>
      </c>
      <c r="AI50" s="109">
        <v>130.659623698959</v>
      </c>
      <c r="AJ50" s="109">
        <v>130.00408613861299</v>
      </c>
      <c r="AK50" s="109">
        <v>137.94811585110801</v>
      </c>
      <c r="AL50" s="115">
        <v>129.16036612117699</v>
      </c>
      <c r="AM50" s="109"/>
      <c r="AN50" s="116">
        <v>161.323511534603</v>
      </c>
      <c r="AO50" s="117">
        <v>157.92466244725699</v>
      </c>
      <c r="AP50" s="118">
        <v>159.62545171652201</v>
      </c>
      <c r="AQ50" s="109"/>
      <c r="AR50" s="119">
        <v>138.425918943672</v>
      </c>
      <c r="AS50" s="92"/>
      <c r="AT50" s="93">
        <v>-1.2009722382675501</v>
      </c>
      <c r="AU50" s="87">
        <v>2.9527499245187698</v>
      </c>
      <c r="AV50" s="87">
        <v>5.34934610358453</v>
      </c>
      <c r="AW50" s="87">
        <v>4.3618254536237897</v>
      </c>
      <c r="AX50" s="87">
        <v>3.0759296606920499</v>
      </c>
      <c r="AY50" s="94">
        <v>3.2334597291219001</v>
      </c>
      <c r="AZ50" s="87"/>
      <c r="BA50" s="95">
        <v>7.7803826433675196</v>
      </c>
      <c r="BB50" s="96">
        <v>9.4799037507990906</v>
      </c>
      <c r="BC50" s="97">
        <v>8.6029450897266599</v>
      </c>
      <c r="BD50" s="87"/>
      <c r="BE50" s="98">
        <v>5.0350259341549899</v>
      </c>
    </row>
    <row r="51" spans="1:57" x14ac:dyDescent="0.2">
      <c r="A51" s="193" t="s">
        <v>53</v>
      </c>
      <c r="B51" t="s">
        <v>53</v>
      </c>
      <c r="D51" s="24" t="s">
        <v>106</v>
      </c>
      <c r="E51" s="27" t="s">
        <v>107</v>
      </c>
      <c r="G51" s="114">
        <v>101.278563471122</v>
      </c>
      <c r="H51" s="109">
        <v>101.432359000772</v>
      </c>
      <c r="I51" s="109">
        <v>102.933010888832</v>
      </c>
      <c r="J51" s="109">
        <v>100.75705513784401</v>
      </c>
      <c r="K51" s="109">
        <v>104.888174506458</v>
      </c>
      <c r="L51" s="115">
        <v>102.30566404633799</v>
      </c>
      <c r="M51" s="109"/>
      <c r="N51" s="116">
        <v>134.47466612044201</v>
      </c>
      <c r="O51" s="117">
        <v>136.625879522709</v>
      </c>
      <c r="P51" s="118">
        <v>135.58378547330801</v>
      </c>
      <c r="Q51" s="109"/>
      <c r="R51" s="119">
        <v>113.70761236145999</v>
      </c>
      <c r="S51" s="92"/>
      <c r="T51" s="93">
        <v>0.88784649338357602</v>
      </c>
      <c r="U51" s="87">
        <v>-2.7550425748170699</v>
      </c>
      <c r="V51" s="87">
        <v>-3.8435194013160898</v>
      </c>
      <c r="W51" s="87">
        <v>-4.5756858575465902</v>
      </c>
      <c r="X51" s="87">
        <v>-0.85574328733893701</v>
      </c>
      <c r="Y51" s="94">
        <v>-2.3596384079142099</v>
      </c>
      <c r="Z51" s="87"/>
      <c r="AA51" s="95">
        <v>6.0717854300419898</v>
      </c>
      <c r="AB51" s="96">
        <v>4.1441996937396999</v>
      </c>
      <c r="AC51" s="97">
        <v>5.0234230639010899</v>
      </c>
      <c r="AD51" s="87"/>
      <c r="AE51" s="98">
        <v>0.48423365071313201</v>
      </c>
      <c r="AG51" s="114">
        <v>96.897184720928195</v>
      </c>
      <c r="AH51" s="109">
        <v>99.576720567375801</v>
      </c>
      <c r="AI51" s="109">
        <v>101.721643781094</v>
      </c>
      <c r="AJ51" s="109">
        <v>106.25204920492</v>
      </c>
      <c r="AK51" s="109">
        <v>119.29746979634101</v>
      </c>
      <c r="AL51" s="115">
        <v>105.63741513281499</v>
      </c>
      <c r="AM51" s="109"/>
      <c r="AN51" s="116">
        <v>141.94270541480299</v>
      </c>
      <c r="AO51" s="117">
        <v>138.13243438219399</v>
      </c>
      <c r="AP51" s="118">
        <v>140.065660743541</v>
      </c>
      <c r="AQ51" s="109"/>
      <c r="AR51" s="119">
        <v>117.54581104407799</v>
      </c>
      <c r="AS51" s="92"/>
      <c r="AT51" s="93">
        <v>-0.74100761324332698</v>
      </c>
      <c r="AU51" s="87">
        <v>-2.2325957672992098</v>
      </c>
      <c r="AV51" s="87">
        <v>-4.4608245416217303</v>
      </c>
      <c r="AW51" s="87">
        <v>-3.4775255596260202</v>
      </c>
      <c r="AX51" s="87">
        <v>1.9924919808685899</v>
      </c>
      <c r="AY51" s="94">
        <v>-1.65673347849755</v>
      </c>
      <c r="AZ51" s="87"/>
      <c r="BA51" s="95">
        <v>4.13571960758531</v>
      </c>
      <c r="BB51" s="96">
        <v>2.7445716147542099</v>
      </c>
      <c r="BC51" s="97">
        <v>3.4637424905746501</v>
      </c>
      <c r="BD51" s="87"/>
      <c r="BE51" s="98">
        <v>0.56889172231119201</v>
      </c>
    </row>
    <row r="52" spans="1:57" x14ac:dyDescent="0.2">
      <c r="A52" s="194" t="s">
        <v>60</v>
      </c>
      <c r="B52" t="s">
        <v>60</v>
      </c>
      <c r="D52" s="24" t="s">
        <v>106</v>
      </c>
      <c r="E52" s="27" t="s">
        <v>107</v>
      </c>
      <c r="G52" s="120">
        <v>95.4689947089947</v>
      </c>
      <c r="H52" s="121">
        <v>104.601283783783</v>
      </c>
      <c r="I52" s="121">
        <v>105.806437407224</v>
      </c>
      <c r="J52" s="121">
        <v>103.90832918945701</v>
      </c>
      <c r="K52" s="121">
        <v>100.311953514111</v>
      </c>
      <c r="L52" s="122">
        <v>102.389234501347</v>
      </c>
      <c r="M52" s="109"/>
      <c r="N52" s="123">
        <v>119.851011342155</v>
      </c>
      <c r="O52" s="124">
        <v>125.73981273408199</v>
      </c>
      <c r="P52" s="125">
        <v>122.982409825182</v>
      </c>
      <c r="Q52" s="109"/>
      <c r="R52" s="126">
        <v>109.135686530375</v>
      </c>
      <c r="S52" s="92"/>
      <c r="T52" s="99">
        <v>-6.69740411932972</v>
      </c>
      <c r="U52" s="100">
        <v>-0.47328471947072598</v>
      </c>
      <c r="V52" s="100">
        <v>-2.8079948155991601</v>
      </c>
      <c r="W52" s="100">
        <v>-3.5412751594632002</v>
      </c>
      <c r="X52" s="100">
        <v>-5.6288540386234498</v>
      </c>
      <c r="Y52" s="101">
        <v>-3.66302908481439</v>
      </c>
      <c r="Z52" s="87"/>
      <c r="AA52" s="102">
        <v>-6.4356841686644897</v>
      </c>
      <c r="AB52" s="103">
        <v>-8.8684232286710003</v>
      </c>
      <c r="AC52" s="104">
        <v>-7.7118075048977897</v>
      </c>
      <c r="AD52" s="87"/>
      <c r="AE52" s="105">
        <v>-5.6047450279115401</v>
      </c>
      <c r="AG52" s="120">
        <v>95.815716227697493</v>
      </c>
      <c r="AH52" s="121">
        <v>103.56874598930401</v>
      </c>
      <c r="AI52" s="121">
        <v>106.05736230798</v>
      </c>
      <c r="AJ52" s="121">
        <v>105.55587795613199</v>
      </c>
      <c r="AK52" s="121">
        <v>102.731767280216</v>
      </c>
      <c r="AL52" s="122">
        <v>103.140197040373</v>
      </c>
      <c r="AM52" s="109"/>
      <c r="AN52" s="123">
        <v>110.786860645007</v>
      </c>
      <c r="AO52" s="124">
        <v>112.560276460381</v>
      </c>
      <c r="AP52" s="125">
        <v>111.686155560769</v>
      </c>
      <c r="AQ52" s="109"/>
      <c r="AR52" s="126">
        <v>105.820813431462</v>
      </c>
      <c r="AS52" s="92"/>
      <c r="AT52" s="99">
        <v>-4.4924742461673004</v>
      </c>
      <c r="AU52" s="100">
        <v>-3.1552038474780302</v>
      </c>
      <c r="AV52" s="100">
        <v>-3.2353116659598502</v>
      </c>
      <c r="AW52" s="100">
        <v>-3.4684363883173699</v>
      </c>
      <c r="AX52" s="100">
        <v>-2.6625620935705601</v>
      </c>
      <c r="AY52" s="101">
        <v>-3.36089539751364</v>
      </c>
      <c r="AZ52" s="87"/>
      <c r="BA52" s="102">
        <v>-5.39208133999621</v>
      </c>
      <c r="BB52" s="103">
        <v>-5.4235684861519804</v>
      </c>
      <c r="BC52" s="104">
        <v>-5.3934311846121803</v>
      </c>
      <c r="BD52" s="87"/>
      <c r="BE52" s="105">
        <v>-4.09284314296562</v>
      </c>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52"/>
  <sheetViews>
    <sheetView zoomScale="85" zoomScaleNormal="85" workbookViewId="0">
      <pane xSplit="2" ySplit="5" topLeftCell="C33" activePane="bottomRight" state="frozen"/>
      <selection pane="topRight" activeCell="J55" sqref="J55"/>
      <selection pane="bottomLeft" activeCell="J55" sqref="J55"/>
      <selection pane="bottomRight" activeCell="J55" sqref="J55"/>
    </sheetView>
  </sheetViews>
  <sheetFormatPr defaultColWidth="9.140625" defaultRowHeight="12.75" x14ac:dyDescent="0.2"/>
  <cols>
    <col min="1" max="1" width="20.5703125" customWidth="1"/>
    <col min="2" max="2" width="25.42578125" customWidth="1"/>
    <col min="3" max="3" width="4.140625" customWidth="1"/>
    <col min="4" max="4" width="5.7109375" customWidth="1"/>
    <col min="6" max="6" width="3.5703125" customWidth="1"/>
    <col min="13" max="13" width="5.42578125" customWidth="1"/>
    <col min="17" max="17" width="5.42578125" customWidth="1"/>
    <col min="19" max="19" width="4.5703125" customWidth="1"/>
    <col min="26" max="26" width="3.85546875" customWidth="1"/>
    <col min="30" max="30" width="3.85546875" customWidth="1"/>
    <col min="32" max="32" width="4.5703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2"/>
      <c r="D2" s="230" t="s">
        <v>94</v>
      </c>
      <c r="E2" s="231"/>
      <c r="G2" s="224" t="s">
        <v>131</v>
      </c>
      <c r="H2" s="225"/>
      <c r="I2" s="225"/>
      <c r="J2" s="225"/>
      <c r="K2" s="225"/>
      <c r="L2" s="225"/>
      <c r="M2" s="225"/>
      <c r="N2" s="225"/>
      <c r="O2" s="225"/>
      <c r="P2" s="225"/>
      <c r="Q2" s="225"/>
      <c r="R2" s="225"/>
      <c r="T2" s="224" t="s">
        <v>132</v>
      </c>
      <c r="U2" s="225"/>
      <c r="V2" s="225"/>
      <c r="W2" s="225"/>
      <c r="X2" s="225"/>
      <c r="Y2" s="225"/>
      <c r="Z2" s="225"/>
      <c r="AA2" s="225"/>
      <c r="AB2" s="225"/>
      <c r="AC2" s="225"/>
      <c r="AD2" s="225"/>
      <c r="AE2" s="225"/>
      <c r="AF2" s="3"/>
      <c r="AG2" s="224" t="s">
        <v>133</v>
      </c>
      <c r="AH2" s="225"/>
      <c r="AI2" s="225"/>
      <c r="AJ2" s="225"/>
      <c r="AK2" s="225"/>
      <c r="AL2" s="225"/>
      <c r="AM2" s="225"/>
      <c r="AN2" s="225"/>
      <c r="AO2" s="225"/>
      <c r="AP2" s="225"/>
      <c r="AQ2" s="225"/>
      <c r="AR2" s="225"/>
      <c r="AT2" s="224" t="s">
        <v>134</v>
      </c>
      <c r="AU2" s="225"/>
      <c r="AV2" s="225"/>
      <c r="AW2" s="225"/>
      <c r="AX2" s="225"/>
      <c r="AY2" s="225"/>
      <c r="AZ2" s="225"/>
      <c r="BA2" s="225"/>
      <c r="BB2" s="225"/>
      <c r="BC2" s="225"/>
      <c r="BD2" s="225"/>
      <c r="BE2" s="225"/>
    </row>
    <row r="3" spans="1:57" x14ac:dyDescent="0.2">
      <c r="A3" s="31"/>
      <c r="B3" s="31"/>
      <c r="C3" s="2"/>
      <c r="D3" s="232" t="s">
        <v>99</v>
      </c>
      <c r="E3" s="234" t="s">
        <v>100</v>
      </c>
      <c r="F3" s="4"/>
      <c r="G3" s="222" t="s">
        <v>66</v>
      </c>
      <c r="H3" s="218" t="s">
        <v>67</v>
      </c>
      <c r="I3" s="218" t="s">
        <v>101</v>
      </c>
      <c r="J3" s="218" t="s">
        <v>69</v>
      </c>
      <c r="K3" s="218" t="s">
        <v>102</v>
      </c>
      <c r="L3" s="220" t="s">
        <v>103</v>
      </c>
      <c r="M3" s="4"/>
      <c r="N3" s="222" t="s">
        <v>71</v>
      </c>
      <c r="O3" s="218" t="s">
        <v>72</v>
      </c>
      <c r="P3" s="220" t="s">
        <v>104</v>
      </c>
      <c r="Q3" s="2"/>
      <c r="R3" s="226" t="s">
        <v>105</v>
      </c>
      <c r="S3" s="2"/>
      <c r="T3" s="222" t="s">
        <v>66</v>
      </c>
      <c r="U3" s="218" t="s">
        <v>67</v>
      </c>
      <c r="V3" s="218" t="s">
        <v>101</v>
      </c>
      <c r="W3" s="218" t="s">
        <v>69</v>
      </c>
      <c r="X3" s="218" t="s">
        <v>102</v>
      </c>
      <c r="Y3" s="220" t="s">
        <v>103</v>
      </c>
      <c r="Z3" s="2"/>
      <c r="AA3" s="222" t="s">
        <v>71</v>
      </c>
      <c r="AB3" s="218" t="s">
        <v>72</v>
      </c>
      <c r="AC3" s="220" t="s">
        <v>104</v>
      </c>
      <c r="AD3" s="1"/>
      <c r="AE3" s="228" t="s">
        <v>105</v>
      </c>
      <c r="AF3" s="36"/>
      <c r="AG3" s="222" t="s">
        <v>66</v>
      </c>
      <c r="AH3" s="218" t="s">
        <v>67</v>
      </c>
      <c r="AI3" s="218" t="s">
        <v>101</v>
      </c>
      <c r="AJ3" s="218" t="s">
        <v>69</v>
      </c>
      <c r="AK3" s="218" t="s">
        <v>102</v>
      </c>
      <c r="AL3" s="220" t="s">
        <v>103</v>
      </c>
      <c r="AM3" s="4"/>
      <c r="AN3" s="222" t="s">
        <v>71</v>
      </c>
      <c r="AO3" s="218" t="s">
        <v>72</v>
      </c>
      <c r="AP3" s="220" t="s">
        <v>104</v>
      </c>
      <c r="AQ3" s="2"/>
      <c r="AR3" s="226" t="s">
        <v>105</v>
      </c>
      <c r="AS3" s="2"/>
      <c r="AT3" s="222" t="s">
        <v>66</v>
      </c>
      <c r="AU3" s="218" t="s">
        <v>67</v>
      </c>
      <c r="AV3" s="218" t="s">
        <v>101</v>
      </c>
      <c r="AW3" s="218" t="s">
        <v>69</v>
      </c>
      <c r="AX3" s="218" t="s">
        <v>102</v>
      </c>
      <c r="AY3" s="220" t="s">
        <v>103</v>
      </c>
      <c r="AZ3" s="2"/>
      <c r="BA3" s="222" t="s">
        <v>71</v>
      </c>
      <c r="BB3" s="218" t="s">
        <v>72</v>
      </c>
      <c r="BC3" s="220" t="s">
        <v>104</v>
      </c>
      <c r="BD3" s="1"/>
      <c r="BE3" s="228" t="s">
        <v>105</v>
      </c>
    </row>
    <row r="4" spans="1:57" x14ac:dyDescent="0.2">
      <c r="A4" s="31"/>
      <c r="B4" s="31"/>
      <c r="C4" s="2"/>
      <c r="D4" s="233"/>
      <c r="E4" s="235"/>
      <c r="F4" s="4"/>
      <c r="G4" s="239"/>
      <c r="H4" s="237"/>
      <c r="I4" s="237"/>
      <c r="J4" s="237"/>
      <c r="K4" s="237"/>
      <c r="L4" s="238"/>
      <c r="M4" s="4"/>
      <c r="N4" s="239"/>
      <c r="O4" s="237"/>
      <c r="P4" s="238"/>
      <c r="Q4" s="2"/>
      <c r="R4" s="240"/>
      <c r="S4" s="2"/>
      <c r="T4" s="239"/>
      <c r="U4" s="237"/>
      <c r="V4" s="237"/>
      <c r="W4" s="237"/>
      <c r="X4" s="237"/>
      <c r="Y4" s="238"/>
      <c r="Z4" s="2"/>
      <c r="AA4" s="239"/>
      <c r="AB4" s="237"/>
      <c r="AC4" s="238"/>
      <c r="AD4" s="1"/>
      <c r="AE4" s="236"/>
      <c r="AF4" s="37"/>
      <c r="AG4" s="239"/>
      <c r="AH4" s="237"/>
      <c r="AI4" s="237"/>
      <c r="AJ4" s="237"/>
      <c r="AK4" s="237"/>
      <c r="AL4" s="238"/>
      <c r="AM4" s="4"/>
      <c r="AN4" s="239"/>
      <c r="AO4" s="237"/>
      <c r="AP4" s="238"/>
      <c r="AQ4" s="2"/>
      <c r="AR4" s="240"/>
      <c r="AS4" s="2"/>
      <c r="AT4" s="239"/>
      <c r="AU4" s="237"/>
      <c r="AV4" s="237"/>
      <c r="AW4" s="237"/>
      <c r="AX4" s="237"/>
      <c r="AY4" s="238"/>
      <c r="AZ4" s="2"/>
      <c r="BA4" s="239"/>
      <c r="BB4" s="237"/>
      <c r="BC4" s="238"/>
      <c r="BD4" s="1"/>
      <c r="BE4" s="236"/>
    </row>
    <row r="5" spans="1:57" ht="14.25" x14ac:dyDescent="0.2">
      <c r="A5" s="32"/>
      <c r="B5" s="32"/>
      <c r="C5" s="2"/>
      <c r="D5" s="2"/>
      <c r="E5" s="5"/>
      <c r="F5" s="6"/>
      <c r="G5" s="7"/>
      <c r="H5" s="7"/>
      <c r="I5" s="7"/>
      <c r="J5" s="7"/>
      <c r="K5" s="7"/>
      <c r="L5" s="7"/>
      <c r="M5" s="6"/>
      <c r="N5" s="7"/>
      <c r="O5" s="7"/>
      <c r="P5" s="7"/>
      <c r="Q5" s="6"/>
      <c r="R5" s="7"/>
      <c r="S5" s="6"/>
      <c r="T5" s="7"/>
      <c r="U5" s="7"/>
      <c r="V5" s="7"/>
      <c r="W5" s="7"/>
      <c r="X5" s="7"/>
      <c r="Y5" s="7"/>
      <c r="Z5" s="6"/>
      <c r="AA5" s="7"/>
      <c r="AB5" s="7"/>
      <c r="AC5" s="7"/>
      <c r="AD5" s="6"/>
      <c r="AE5" s="7"/>
      <c r="AF5" s="7"/>
      <c r="AG5" s="7"/>
      <c r="AH5" s="7"/>
      <c r="AI5" s="7"/>
      <c r="AJ5" s="7"/>
      <c r="AK5" s="7"/>
      <c r="AL5" s="7"/>
      <c r="AM5" s="6"/>
      <c r="AN5" s="7"/>
      <c r="AO5" s="7"/>
      <c r="AP5" s="7"/>
      <c r="AQ5" s="6"/>
      <c r="AR5" s="7"/>
      <c r="AS5" s="6"/>
      <c r="AT5" s="7"/>
      <c r="AU5" s="7"/>
      <c r="AV5" s="7"/>
      <c r="AW5" s="7"/>
      <c r="AX5" s="7"/>
      <c r="AY5" s="7"/>
      <c r="AZ5" s="6"/>
      <c r="BA5" s="7"/>
      <c r="BB5" s="7"/>
      <c r="BC5" s="7"/>
      <c r="BD5" s="6"/>
      <c r="BE5" s="7"/>
    </row>
    <row r="6" spans="1:57" x14ac:dyDescent="0.2">
      <c r="A6" s="18" t="s">
        <v>13</v>
      </c>
      <c r="B6" s="2" t="str">
        <f>TRIM(A6)</f>
        <v>United States</v>
      </c>
      <c r="C6" s="8"/>
      <c r="D6" s="22" t="s">
        <v>106</v>
      </c>
      <c r="E6" s="25" t="s">
        <v>107</v>
      </c>
      <c r="F6" s="2"/>
      <c r="G6" s="106">
        <v>90.420455718264293</v>
      </c>
      <c r="H6" s="107">
        <v>108.799289178264</v>
      </c>
      <c r="I6" s="107">
        <v>114.67388015676001</v>
      </c>
      <c r="J6" s="107">
        <v>103.61285869781599</v>
      </c>
      <c r="K6" s="107">
        <v>89.855964456581205</v>
      </c>
      <c r="L6" s="108">
        <v>101.472090811733</v>
      </c>
      <c r="M6" s="109"/>
      <c r="N6" s="110">
        <v>121.174271007878</v>
      </c>
      <c r="O6" s="111">
        <v>148.61769529090299</v>
      </c>
      <c r="P6" s="112">
        <v>134.89612054867499</v>
      </c>
      <c r="Q6" s="109"/>
      <c r="R6" s="113">
        <v>111.02268004018801</v>
      </c>
      <c r="S6" s="92"/>
      <c r="T6" s="84">
        <v>1.5897604671575201</v>
      </c>
      <c r="U6" s="85">
        <v>3.5982244832123902</v>
      </c>
      <c r="V6" s="85">
        <v>3.4853812731384299</v>
      </c>
      <c r="W6" s="85">
        <v>1.0576157136629001</v>
      </c>
      <c r="X6" s="85">
        <v>-0.51069379594935904</v>
      </c>
      <c r="Y6" s="86">
        <v>1.9447534402837601</v>
      </c>
      <c r="Z6" s="87"/>
      <c r="AA6" s="88">
        <v>-0.65574446154724997</v>
      </c>
      <c r="AB6" s="89">
        <v>-0.198213979475623</v>
      </c>
      <c r="AC6" s="90">
        <v>-0.40412788176328002</v>
      </c>
      <c r="AD6" s="87"/>
      <c r="AE6" s="91">
        <v>1.1164457543508299</v>
      </c>
      <c r="AG6" s="106">
        <v>78.446117468622901</v>
      </c>
      <c r="AH6" s="107">
        <v>101.197151608952</v>
      </c>
      <c r="AI6" s="107">
        <v>112.754221816737</v>
      </c>
      <c r="AJ6" s="107">
        <v>109.158068420598</v>
      </c>
      <c r="AK6" s="107">
        <v>101.657958575172</v>
      </c>
      <c r="AL6" s="108">
        <v>100.643154259561</v>
      </c>
      <c r="AM6" s="109"/>
      <c r="AN6" s="110">
        <v>125.114314153582</v>
      </c>
      <c r="AO6" s="111">
        <v>134.90761297041499</v>
      </c>
      <c r="AP6" s="112">
        <v>130.01098668416299</v>
      </c>
      <c r="AQ6" s="109"/>
      <c r="AR6" s="113">
        <v>109.04264739442699</v>
      </c>
      <c r="AS6" s="92"/>
      <c r="AT6" s="84">
        <v>1.37134093996761</v>
      </c>
      <c r="AU6" s="85">
        <v>2.7168561599212202</v>
      </c>
      <c r="AV6" s="85">
        <v>2.77540597683991</v>
      </c>
      <c r="AW6" s="85">
        <v>0.887600564114434</v>
      </c>
      <c r="AX6" s="85">
        <v>0.191825146415291</v>
      </c>
      <c r="AY6" s="86">
        <v>1.59918941080671</v>
      </c>
      <c r="AZ6" s="87"/>
      <c r="BA6" s="88">
        <v>-0.35062843913930197</v>
      </c>
      <c r="BB6" s="89">
        <v>-1.05594243347921</v>
      </c>
      <c r="BC6" s="90">
        <v>-0.71780508707822299</v>
      </c>
      <c r="BD6" s="87"/>
      <c r="BE6" s="91">
        <v>0.79946083508757904</v>
      </c>
    </row>
    <row r="7" spans="1:57" x14ac:dyDescent="0.2">
      <c r="A7" s="19" t="s">
        <v>108</v>
      </c>
      <c r="B7" s="2" t="str">
        <f>TRIM(A7)</f>
        <v>Virginia</v>
      </c>
      <c r="C7" s="9"/>
      <c r="D7" s="23" t="s">
        <v>106</v>
      </c>
      <c r="E7" s="26" t="s">
        <v>107</v>
      </c>
      <c r="F7" s="2"/>
      <c r="G7" s="114">
        <v>72.316854240389304</v>
      </c>
      <c r="H7" s="109">
        <v>95.820568500492797</v>
      </c>
      <c r="I7" s="109">
        <v>106.213896538935</v>
      </c>
      <c r="J7" s="109">
        <v>98.265560989403596</v>
      </c>
      <c r="K7" s="109">
        <v>78.452081591917207</v>
      </c>
      <c r="L7" s="115">
        <v>90.213792372227601</v>
      </c>
      <c r="M7" s="109"/>
      <c r="N7" s="116">
        <v>107.210499972276</v>
      </c>
      <c r="O7" s="117">
        <v>132.18279109721499</v>
      </c>
      <c r="P7" s="118">
        <v>119.696645534746</v>
      </c>
      <c r="Q7" s="109"/>
      <c r="R7" s="119">
        <v>98.637464704375802</v>
      </c>
      <c r="S7" s="92"/>
      <c r="T7" s="93">
        <v>-1.36691818723309</v>
      </c>
      <c r="U7" s="87">
        <v>-0.256649634233789</v>
      </c>
      <c r="V7" s="87">
        <v>1.1660248209148401</v>
      </c>
      <c r="W7" s="87">
        <v>1.07995070243935</v>
      </c>
      <c r="X7" s="87">
        <v>0.470531495632803</v>
      </c>
      <c r="Y7" s="94">
        <v>0.30971898584157198</v>
      </c>
      <c r="Z7" s="87"/>
      <c r="AA7" s="95">
        <v>1.2040097042012501</v>
      </c>
      <c r="AB7" s="96">
        <v>0.69536608112314002</v>
      </c>
      <c r="AC7" s="97">
        <v>0.92252476155667196</v>
      </c>
      <c r="AD7" s="87"/>
      <c r="AE7" s="98">
        <v>0.52134305459084196</v>
      </c>
      <c r="AG7" s="114">
        <v>65.271420021391407</v>
      </c>
      <c r="AH7" s="109">
        <v>92.154008196271505</v>
      </c>
      <c r="AI7" s="109">
        <v>106.48792442668299</v>
      </c>
      <c r="AJ7" s="109">
        <v>107.486953636408</v>
      </c>
      <c r="AK7" s="109">
        <v>98.564836676809904</v>
      </c>
      <c r="AL7" s="115">
        <v>93.993395031349493</v>
      </c>
      <c r="AM7" s="109"/>
      <c r="AN7" s="116">
        <v>118.22429416582899</v>
      </c>
      <c r="AO7" s="117">
        <v>121.691783385435</v>
      </c>
      <c r="AP7" s="118">
        <v>119.95803877563201</v>
      </c>
      <c r="AQ7" s="109"/>
      <c r="AR7" s="119">
        <v>101.41531965589</v>
      </c>
      <c r="AS7" s="92"/>
      <c r="AT7" s="93">
        <v>0.75538064422655504</v>
      </c>
      <c r="AU7" s="87">
        <v>0.92032451978392404</v>
      </c>
      <c r="AV7" s="87">
        <v>1.9894965064935499</v>
      </c>
      <c r="AW7" s="87">
        <v>2.1047558454206299</v>
      </c>
      <c r="AX7" s="87">
        <v>2.9684217910274899</v>
      </c>
      <c r="AY7" s="94">
        <v>1.83377156066837</v>
      </c>
      <c r="AZ7" s="87"/>
      <c r="BA7" s="95">
        <v>2.6112858348155998</v>
      </c>
      <c r="BB7" s="96">
        <v>0.609611316903516</v>
      </c>
      <c r="BC7" s="97">
        <v>1.5861290172306901</v>
      </c>
      <c r="BD7" s="87"/>
      <c r="BE7" s="98">
        <v>1.75280154944801</v>
      </c>
    </row>
    <row r="8" spans="1:57" x14ac:dyDescent="0.2">
      <c r="A8" s="20" t="s">
        <v>41</v>
      </c>
      <c r="B8" s="2" t="str">
        <f t="shared" ref="B8:B43" si="0">TRIM(A8)</f>
        <v>Norfolk/Virginia Beach, VA</v>
      </c>
      <c r="C8" s="2"/>
      <c r="D8" s="23" t="s">
        <v>106</v>
      </c>
      <c r="E8" s="26" t="s">
        <v>107</v>
      </c>
      <c r="F8" s="2"/>
      <c r="G8" s="114">
        <v>60.755289232264801</v>
      </c>
      <c r="H8" s="109">
        <v>76.566076415359802</v>
      </c>
      <c r="I8" s="109">
        <v>78.801991749596993</v>
      </c>
      <c r="J8" s="109">
        <v>77.271236022921997</v>
      </c>
      <c r="K8" s="109">
        <v>70.402226521527695</v>
      </c>
      <c r="L8" s="115">
        <v>72.7593639883343</v>
      </c>
      <c r="M8" s="109"/>
      <c r="N8" s="116">
        <v>129.64188783801001</v>
      </c>
      <c r="O8" s="117">
        <v>171.393895515362</v>
      </c>
      <c r="P8" s="118">
        <v>150.51789167668599</v>
      </c>
      <c r="Q8" s="109"/>
      <c r="R8" s="119">
        <v>94.976086185006295</v>
      </c>
      <c r="S8" s="92"/>
      <c r="T8" s="93">
        <v>3.2816550777860898</v>
      </c>
      <c r="U8" s="87">
        <v>7.8544997233862501</v>
      </c>
      <c r="V8" s="87">
        <v>3.51693672849746</v>
      </c>
      <c r="W8" s="87">
        <v>5.1992038355796204</v>
      </c>
      <c r="X8" s="87">
        <v>0.64124222128310504</v>
      </c>
      <c r="Y8" s="94">
        <v>4.1366234962771999</v>
      </c>
      <c r="Z8" s="87"/>
      <c r="AA8" s="95">
        <v>-1.03636033831939</v>
      </c>
      <c r="AB8" s="96">
        <v>-2.22619301121019</v>
      </c>
      <c r="AC8" s="97">
        <v>-1.7173140778531699</v>
      </c>
      <c r="AD8" s="87"/>
      <c r="AE8" s="98">
        <v>1.40184141902429</v>
      </c>
      <c r="AG8" s="114">
        <v>57.685937996150301</v>
      </c>
      <c r="AH8" s="109">
        <v>69.125600220617798</v>
      </c>
      <c r="AI8" s="109">
        <v>74.731318553002595</v>
      </c>
      <c r="AJ8" s="109">
        <v>75.016731050897306</v>
      </c>
      <c r="AK8" s="109">
        <v>76.009948222321597</v>
      </c>
      <c r="AL8" s="115">
        <v>70.513852239624896</v>
      </c>
      <c r="AM8" s="109"/>
      <c r="AN8" s="116">
        <v>122.97800654564</v>
      </c>
      <c r="AO8" s="117">
        <v>137.941497073638</v>
      </c>
      <c r="AP8" s="118">
        <v>130.45975180963899</v>
      </c>
      <c r="AQ8" s="109"/>
      <c r="AR8" s="119">
        <v>87.646383678221099</v>
      </c>
      <c r="AS8" s="92"/>
      <c r="AT8" s="93">
        <v>6.3670622769274301</v>
      </c>
      <c r="AU8" s="87">
        <v>6.6983206315948003</v>
      </c>
      <c r="AV8" s="87">
        <v>4.1565215979287</v>
      </c>
      <c r="AW8" s="87">
        <v>1.64209574067569</v>
      </c>
      <c r="AX8" s="87">
        <v>3.7684574368277199</v>
      </c>
      <c r="AY8" s="94">
        <v>4.3652922793113804</v>
      </c>
      <c r="AZ8" s="87"/>
      <c r="BA8" s="95">
        <v>1.2263822719683</v>
      </c>
      <c r="BB8" s="96">
        <v>1.5987809030573701</v>
      </c>
      <c r="BC8" s="97">
        <v>1.4229191607301599</v>
      </c>
      <c r="BD8" s="87"/>
      <c r="BE8" s="98">
        <v>3.0993145089052101</v>
      </c>
    </row>
    <row r="9" spans="1:57" x14ac:dyDescent="0.2">
      <c r="A9" s="20" t="s">
        <v>109</v>
      </c>
      <c r="B9" s="2" t="s">
        <v>57</v>
      </c>
      <c r="C9" s="2"/>
      <c r="D9" s="23" t="s">
        <v>106</v>
      </c>
      <c r="E9" s="26" t="s">
        <v>107</v>
      </c>
      <c r="F9" s="2"/>
      <c r="G9" s="114">
        <v>51.936366316378802</v>
      </c>
      <c r="H9" s="109">
        <v>74.789269046901197</v>
      </c>
      <c r="I9" s="109">
        <v>84.3280257849175</v>
      </c>
      <c r="J9" s="109">
        <v>76.515145566131096</v>
      </c>
      <c r="K9" s="109">
        <v>59.403022589258697</v>
      </c>
      <c r="L9" s="115">
        <v>69.3943658607175</v>
      </c>
      <c r="M9" s="109"/>
      <c r="N9" s="116">
        <v>99.960735681984502</v>
      </c>
      <c r="O9" s="117">
        <v>122.628176454627</v>
      </c>
      <c r="P9" s="118">
        <v>111.294456068306</v>
      </c>
      <c r="Q9" s="109"/>
      <c r="R9" s="119">
        <v>81.365820205742807</v>
      </c>
      <c r="S9" s="92"/>
      <c r="T9" s="93">
        <v>0.37932587091673298</v>
      </c>
      <c r="U9" s="87">
        <v>8.72804792541206</v>
      </c>
      <c r="V9" s="87">
        <v>7.8667580057237103</v>
      </c>
      <c r="W9" s="87">
        <v>3.6450516974719398</v>
      </c>
      <c r="X9" s="87">
        <v>-3.4371982373351102</v>
      </c>
      <c r="Y9" s="94">
        <v>3.8696623032794202</v>
      </c>
      <c r="Z9" s="87"/>
      <c r="AA9" s="95">
        <v>-2.8260540622228301</v>
      </c>
      <c r="AB9" s="96">
        <v>-2.41932238616246</v>
      </c>
      <c r="AC9" s="97">
        <v>-2.6023987742341999</v>
      </c>
      <c r="AD9" s="87"/>
      <c r="AE9" s="98">
        <v>1.24053120815857</v>
      </c>
      <c r="AG9" s="114">
        <v>52.439695035575603</v>
      </c>
      <c r="AH9" s="109">
        <v>74.236693459465201</v>
      </c>
      <c r="AI9" s="109">
        <v>85.396422680034405</v>
      </c>
      <c r="AJ9" s="109">
        <v>83.355558699870599</v>
      </c>
      <c r="AK9" s="109">
        <v>75.452053209655801</v>
      </c>
      <c r="AL9" s="115">
        <v>74.176403666827596</v>
      </c>
      <c r="AM9" s="109"/>
      <c r="AN9" s="116">
        <v>98.432437257203105</v>
      </c>
      <c r="AO9" s="117">
        <v>106.741247944571</v>
      </c>
      <c r="AP9" s="118">
        <v>102.586842600887</v>
      </c>
      <c r="AQ9" s="109"/>
      <c r="AR9" s="119">
        <v>82.2994693755887</v>
      </c>
      <c r="AS9" s="92"/>
      <c r="AT9" s="93">
        <v>3.1708436723507298</v>
      </c>
      <c r="AU9" s="87">
        <v>8.0507600178458691</v>
      </c>
      <c r="AV9" s="87">
        <v>9.0503825901522301</v>
      </c>
      <c r="AW9" s="87">
        <v>8.8311121901746006</v>
      </c>
      <c r="AX9" s="87">
        <v>9.8367873093919105</v>
      </c>
      <c r="AY9" s="94">
        <v>8.0916226654886394</v>
      </c>
      <c r="AZ9" s="87"/>
      <c r="BA9" s="95">
        <v>1.9632069871353801</v>
      </c>
      <c r="BB9" s="96">
        <v>-1.14254288520685</v>
      </c>
      <c r="BC9" s="97">
        <v>0.323484822211135</v>
      </c>
      <c r="BD9" s="87"/>
      <c r="BE9" s="98">
        <v>5.20542307264681</v>
      </c>
    </row>
    <row r="10" spans="1:57" x14ac:dyDescent="0.2">
      <c r="A10" s="20" t="s">
        <v>110</v>
      </c>
      <c r="B10" s="2" t="str">
        <f t="shared" si="0"/>
        <v>Virginia Area</v>
      </c>
      <c r="C10" s="2"/>
      <c r="D10" s="23" t="s">
        <v>106</v>
      </c>
      <c r="E10" s="26" t="s">
        <v>107</v>
      </c>
      <c r="F10" s="2"/>
      <c r="G10" s="114">
        <v>65.741392940229005</v>
      </c>
      <c r="H10" s="109">
        <v>67.485726556907593</v>
      </c>
      <c r="I10" s="109">
        <v>71.122049033643506</v>
      </c>
      <c r="J10" s="109">
        <v>70.0723476646385</v>
      </c>
      <c r="K10" s="109">
        <v>68.813673049391497</v>
      </c>
      <c r="L10" s="115">
        <v>68.647037848962</v>
      </c>
      <c r="M10" s="109"/>
      <c r="N10" s="116">
        <v>95.917953203292697</v>
      </c>
      <c r="O10" s="117">
        <v>111.530495928775</v>
      </c>
      <c r="P10" s="118">
        <v>103.724224566034</v>
      </c>
      <c r="Q10" s="109"/>
      <c r="R10" s="119">
        <v>78.669091196696996</v>
      </c>
      <c r="S10" s="92"/>
      <c r="T10" s="93">
        <v>11.1989641602789</v>
      </c>
      <c r="U10" s="87">
        <v>6.2631183353800504</v>
      </c>
      <c r="V10" s="87">
        <v>1.76766012769543</v>
      </c>
      <c r="W10" s="87">
        <v>-2.7131233431159001</v>
      </c>
      <c r="X10" s="87">
        <v>2.4572907347120498</v>
      </c>
      <c r="Y10" s="94">
        <v>3.4759975843294799</v>
      </c>
      <c r="Z10" s="87"/>
      <c r="AA10" s="95">
        <v>5.6544168645717301</v>
      </c>
      <c r="AB10" s="96">
        <v>4.0129025204175504</v>
      </c>
      <c r="AC10" s="97">
        <v>4.76550395442999</v>
      </c>
      <c r="AD10" s="87"/>
      <c r="AE10" s="98">
        <v>3.9580244258759998</v>
      </c>
      <c r="AG10" s="114">
        <v>51.621392049751996</v>
      </c>
      <c r="AH10" s="109">
        <v>64.181158976944801</v>
      </c>
      <c r="AI10" s="109">
        <v>72.403629212538803</v>
      </c>
      <c r="AJ10" s="109">
        <v>87.502663024903995</v>
      </c>
      <c r="AK10" s="109">
        <v>97.897364217966995</v>
      </c>
      <c r="AL10" s="115">
        <v>74.729834322031905</v>
      </c>
      <c r="AM10" s="109"/>
      <c r="AN10" s="116">
        <v>133.234132124642</v>
      </c>
      <c r="AO10" s="117">
        <v>122.33263740381101</v>
      </c>
      <c r="AP10" s="118">
        <v>127.783384764226</v>
      </c>
      <c r="AQ10" s="109"/>
      <c r="AR10" s="119">
        <v>89.904042129323003</v>
      </c>
      <c r="AS10" s="92"/>
      <c r="AT10" s="93">
        <v>6.7401904983800396</v>
      </c>
      <c r="AU10" s="87">
        <v>3.7394532546757699</v>
      </c>
      <c r="AV10" s="87">
        <v>3.9496807727512899</v>
      </c>
      <c r="AW10" s="87">
        <v>9.6578280617499903</v>
      </c>
      <c r="AX10" s="87">
        <v>6.9164156829992303</v>
      </c>
      <c r="AY10" s="94">
        <v>6.3751094796993799</v>
      </c>
      <c r="AZ10" s="87"/>
      <c r="BA10" s="95">
        <v>9.1845194614904706</v>
      </c>
      <c r="BB10" s="96">
        <v>5.9013118943492699</v>
      </c>
      <c r="BC10" s="97">
        <v>7.5879109855636404</v>
      </c>
      <c r="BD10" s="87"/>
      <c r="BE10" s="98">
        <v>6.8800812725501697</v>
      </c>
    </row>
    <row r="11" spans="1:57" x14ac:dyDescent="0.2">
      <c r="A11" s="33" t="s">
        <v>111</v>
      </c>
      <c r="B11" s="2" t="str">
        <f t="shared" si="0"/>
        <v>Washington, DC</v>
      </c>
      <c r="C11" s="2"/>
      <c r="D11" s="23" t="s">
        <v>106</v>
      </c>
      <c r="E11" s="26" t="s">
        <v>107</v>
      </c>
      <c r="F11" s="2"/>
      <c r="G11" s="114">
        <v>134.534399004329</v>
      </c>
      <c r="H11" s="109">
        <v>192.82631137483099</v>
      </c>
      <c r="I11" s="109">
        <v>211.589601819552</v>
      </c>
      <c r="J11" s="109">
        <v>166.29622802250699</v>
      </c>
      <c r="K11" s="109">
        <v>115.899261661437</v>
      </c>
      <c r="L11" s="115">
        <v>164.22916037653101</v>
      </c>
      <c r="M11" s="109"/>
      <c r="N11" s="116">
        <v>124.578337248233</v>
      </c>
      <c r="O11" s="117">
        <v>151.79015346994501</v>
      </c>
      <c r="P11" s="118">
        <v>138.184245359089</v>
      </c>
      <c r="Q11" s="109"/>
      <c r="R11" s="119">
        <v>156.787756085833</v>
      </c>
      <c r="S11" s="92"/>
      <c r="T11" s="93">
        <v>-20.259265819772502</v>
      </c>
      <c r="U11" s="87">
        <v>-11.2130861025774</v>
      </c>
      <c r="V11" s="87">
        <v>1.6820425305615501</v>
      </c>
      <c r="W11" s="87">
        <v>-2.0097848141236501</v>
      </c>
      <c r="X11" s="87">
        <v>1.53880709408651</v>
      </c>
      <c r="Y11" s="94">
        <v>-6.4576045483654401</v>
      </c>
      <c r="Z11" s="87"/>
      <c r="AA11" s="95">
        <v>0.69932997845132605</v>
      </c>
      <c r="AB11" s="96">
        <v>-0.32736086090807298</v>
      </c>
      <c r="AC11" s="97">
        <v>0.132835972348192</v>
      </c>
      <c r="AD11" s="87"/>
      <c r="AE11" s="98">
        <v>-4.8811448043269703</v>
      </c>
      <c r="AG11" s="114">
        <v>116.73379619665801</v>
      </c>
      <c r="AH11" s="109">
        <v>185.99654091868399</v>
      </c>
      <c r="AI11" s="109">
        <v>219.48832965506</v>
      </c>
      <c r="AJ11" s="109">
        <v>194.199319830017</v>
      </c>
      <c r="AK11" s="109">
        <v>151.08258359335201</v>
      </c>
      <c r="AL11" s="115">
        <v>173.49920024387299</v>
      </c>
      <c r="AM11" s="109"/>
      <c r="AN11" s="116">
        <v>134.047424360614</v>
      </c>
      <c r="AO11" s="117">
        <v>144.770876426455</v>
      </c>
      <c r="AP11" s="118">
        <v>139.40915039353499</v>
      </c>
      <c r="AQ11" s="109"/>
      <c r="AR11" s="119">
        <v>163.758051689593</v>
      </c>
      <c r="AS11" s="92"/>
      <c r="AT11" s="93">
        <v>-9.8451557509116707</v>
      </c>
      <c r="AU11" s="87">
        <v>-2.3996551631859702</v>
      </c>
      <c r="AV11" s="87">
        <v>2.4106671665842101</v>
      </c>
      <c r="AW11" s="87">
        <v>-3.4846073341205699</v>
      </c>
      <c r="AX11" s="87">
        <v>-1.0464829742441999</v>
      </c>
      <c r="AY11" s="94">
        <v>-2.3379376137369201</v>
      </c>
      <c r="AZ11" s="87"/>
      <c r="BA11" s="95">
        <v>-5.8970129891741099</v>
      </c>
      <c r="BB11" s="96">
        <v>-8.08509325859524</v>
      </c>
      <c r="BC11" s="97">
        <v>-7.0459743649118902</v>
      </c>
      <c r="BD11" s="87"/>
      <c r="BE11" s="98">
        <v>-3.5261487796716202</v>
      </c>
    </row>
    <row r="12" spans="1:57" x14ac:dyDescent="0.2">
      <c r="A12" s="20" t="s">
        <v>112</v>
      </c>
      <c r="B12" s="2" t="str">
        <f t="shared" si="0"/>
        <v>Arlington, VA</v>
      </c>
      <c r="C12" s="2"/>
      <c r="D12" s="23" t="s">
        <v>106</v>
      </c>
      <c r="E12" s="26" t="s">
        <v>107</v>
      </c>
      <c r="F12" s="2"/>
      <c r="G12" s="114">
        <v>143.53154512787901</v>
      </c>
      <c r="H12" s="109">
        <v>215.385891989008</v>
      </c>
      <c r="I12" s="109">
        <v>247.10551046290399</v>
      </c>
      <c r="J12" s="109">
        <v>208.64769287677001</v>
      </c>
      <c r="K12" s="109">
        <v>124.09723102938</v>
      </c>
      <c r="L12" s="115">
        <v>187.75357429718801</v>
      </c>
      <c r="M12" s="109"/>
      <c r="N12" s="116">
        <v>121.035227224688</v>
      </c>
      <c r="O12" s="117">
        <v>140.37742020714401</v>
      </c>
      <c r="P12" s="118">
        <v>130.706323715916</v>
      </c>
      <c r="Q12" s="109"/>
      <c r="R12" s="119">
        <v>171.454359845396</v>
      </c>
      <c r="S12" s="92"/>
      <c r="T12" s="93">
        <v>-18.0990615233463</v>
      </c>
      <c r="U12" s="87">
        <v>-13.0119105742726</v>
      </c>
      <c r="V12" s="87">
        <v>0.52672628405072197</v>
      </c>
      <c r="W12" s="87">
        <v>2.0752384889099602</v>
      </c>
      <c r="X12" s="87">
        <v>-5.75450816523451</v>
      </c>
      <c r="Y12" s="94">
        <v>-6.5665606919646802</v>
      </c>
      <c r="Z12" s="87"/>
      <c r="AA12" s="95">
        <v>-3.9707380748482599</v>
      </c>
      <c r="AB12" s="96">
        <v>-0.49898721582579503</v>
      </c>
      <c r="AC12" s="97">
        <v>-2.1371164593102798</v>
      </c>
      <c r="AD12" s="87"/>
      <c r="AE12" s="98">
        <v>-5.6362750276707398</v>
      </c>
      <c r="AG12" s="114">
        <v>131.75930141619099</v>
      </c>
      <c r="AH12" s="109">
        <v>220.53469113295199</v>
      </c>
      <c r="AI12" s="109">
        <v>260.73283898752902</v>
      </c>
      <c r="AJ12" s="109">
        <v>244.13734305643601</v>
      </c>
      <c r="AK12" s="109">
        <v>188.19955321285099</v>
      </c>
      <c r="AL12" s="115">
        <v>209.07274556119199</v>
      </c>
      <c r="AM12" s="109"/>
      <c r="AN12" s="116">
        <v>134.95565630944799</v>
      </c>
      <c r="AO12" s="117">
        <v>133.894326252377</v>
      </c>
      <c r="AP12" s="118">
        <v>134.42499128091299</v>
      </c>
      <c r="AQ12" s="109"/>
      <c r="AR12" s="119">
        <v>187.74481576682601</v>
      </c>
      <c r="AS12" s="92"/>
      <c r="AT12" s="93">
        <v>-13.3955875180547</v>
      </c>
      <c r="AU12" s="87">
        <v>-6.5091404431966504</v>
      </c>
      <c r="AV12" s="87">
        <v>2.0443097284587401</v>
      </c>
      <c r="AW12" s="87">
        <v>2.49405160436954</v>
      </c>
      <c r="AX12" s="87">
        <v>0.92933602584484898</v>
      </c>
      <c r="AY12" s="94">
        <v>-2.13792869302767</v>
      </c>
      <c r="AZ12" s="87"/>
      <c r="BA12" s="95">
        <v>-8.2500378579494704</v>
      </c>
      <c r="BB12" s="96">
        <v>-10.281753448421799</v>
      </c>
      <c r="BC12" s="97">
        <v>-9.2732592409279597</v>
      </c>
      <c r="BD12" s="87"/>
      <c r="BE12" s="98">
        <v>-3.6876829601595298</v>
      </c>
    </row>
    <row r="13" spans="1:57" x14ac:dyDescent="0.2">
      <c r="A13" s="20" t="s">
        <v>38</v>
      </c>
      <c r="B13" s="2" t="str">
        <f t="shared" si="0"/>
        <v>Suburban Virginia Area</v>
      </c>
      <c r="C13" s="2"/>
      <c r="D13" s="23" t="s">
        <v>106</v>
      </c>
      <c r="E13" s="26" t="s">
        <v>107</v>
      </c>
      <c r="F13" s="2"/>
      <c r="G13" s="114">
        <v>88.184126022913205</v>
      </c>
      <c r="H13" s="109">
        <v>122.342718494271</v>
      </c>
      <c r="I13" s="109">
        <v>137.67427823240499</v>
      </c>
      <c r="J13" s="109">
        <v>136.15792635024499</v>
      </c>
      <c r="K13" s="109">
        <v>104.01139279869</v>
      </c>
      <c r="L13" s="115">
        <v>117.674088379705</v>
      </c>
      <c r="M13" s="109"/>
      <c r="N13" s="116">
        <v>127.92684942716799</v>
      </c>
      <c r="O13" s="117">
        <v>166.16059574467999</v>
      </c>
      <c r="P13" s="118">
        <v>147.043722585924</v>
      </c>
      <c r="Q13" s="109"/>
      <c r="R13" s="119">
        <v>126.065412438625</v>
      </c>
      <c r="S13" s="92"/>
      <c r="T13" s="93">
        <v>-10.557777513313701</v>
      </c>
      <c r="U13" s="87">
        <v>-9.5891174395708596</v>
      </c>
      <c r="V13" s="87">
        <v>-1.5214792211557999</v>
      </c>
      <c r="W13" s="87">
        <v>12.796145796463801</v>
      </c>
      <c r="X13" s="87">
        <v>8.7199579231280193</v>
      </c>
      <c r="Y13" s="94">
        <v>-0.29206407163165599</v>
      </c>
      <c r="Z13" s="87"/>
      <c r="AA13" s="95">
        <v>6.1222524091253296</v>
      </c>
      <c r="AB13" s="96">
        <v>6.4931466773178599</v>
      </c>
      <c r="AC13" s="97">
        <v>6.3314910652397103</v>
      </c>
      <c r="AD13" s="87"/>
      <c r="AE13" s="98">
        <v>1.8216780281603899</v>
      </c>
      <c r="AG13" s="114">
        <v>79.210755728314197</v>
      </c>
      <c r="AH13" s="109">
        <v>121.352267594108</v>
      </c>
      <c r="AI13" s="109">
        <v>139.67252004909901</v>
      </c>
      <c r="AJ13" s="109">
        <v>133.16843944353499</v>
      </c>
      <c r="AK13" s="109">
        <v>117.45833878886999</v>
      </c>
      <c r="AL13" s="115">
        <v>118.172464320785</v>
      </c>
      <c r="AM13" s="109"/>
      <c r="AN13" s="116">
        <v>130.787607610474</v>
      </c>
      <c r="AO13" s="117">
        <v>141.02894844517101</v>
      </c>
      <c r="AP13" s="118">
        <v>135.908278027823</v>
      </c>
      <c r="AQ13" s="109"/>
      <c r="AR13" s="119">
        <v>123.23983966565299</v>
      </c>
      <c r="AS13" s="92"/>
      <c r="AT13" s="93">
        <v>-0.604431067791803</v>
      </c>
      <c r="AU13" s="87">
        <v>2.02070121295848</v>
      </c>
      <c r="AV13" s="87">
        <v>2.0639077185838701</v>
      </c>
      <c r="AW13" s="87">
        <v>0.220382250546205</v>
      </c>
      <c r="AX13" s="87">
        <v>6.7636264705078801</v>
      </c>
      <c r="AY13" s="94">
        <v>2.1577980636688001</v>
      </c>
      <c r="AZ13" s="87"/>
      <c r="BA13" s="95">
        <v>7.7562889428843897</v>
      </c>
      <c r="BB13" s="96">
        <v>-2.8462623079133702</v>
      </c>
      <c r="BC13" s="97">
        <v>1.9818962885947899</v>
      </c>
      <c r="BD13" s="87"/>
      <c r="BE13" s="98">
        <v>2.1023087386050099</v>
      </c>
    </row>
    <row r="14" spans="1:57" x14ac:dyDescent="0.2">
      <c r="A14" s="20" t="s">
        <v>113</v>
      </c>
      <c r="B14" s="2" t="str">
        <f t="shared" si="0"/>
        <v>Alexandria, VA</v>
      </c>
      <c r="C14" s="2"/>
      <c r="D14" s="23" t="s">
        <v>106</v>
      </c>
      <c r="E14" s="26" t="s">
        <v>107</v>
      </c>
      <c r="F14" s="2"/>
      <c r="G14" s="114">
        <v>93.269432385374301</v>
      </c>
      <c r="H14" s="109">
        <v>144.376857806152</v>
      </c>
      <c r="I14" s="109">
        <v>169.98821822402701</v>
      </c>
      <c r="J14" s="109">
        <v>143.73807893209499</v>
      </c>
      <c r="K14" s="109">
        <v>102.594860127684</v>
      </c>
      <c r="L14" s="115">
        <v>130.79348949506601</v>
      </c>
      <c r="M14" s="109"/>
      <c r="N14" s="116">
        <v>107.50870806732399</v>
      </c>
      <c r="O14" s="117">
        <v>128.10345443993</v>
      </c>
      <c r="P14" s="118">
        <v>117.806081253627</v>
      </c>
      <c r="Q14" s="109"/>
      <c r="R14" s="119">
        <v>127.082801426084</v>
      </c>
      <c r="S14" s="92"/>
      <c r="T14" s="93">
        <v>-19.005352120797401</v>
      </c>
      <c r="U14" s="87">
        <v>-13.552308401466099</v>
      </c>
      <c r="V14" s="87">
        <v>-3.32028188106991</v>
      </c>
      <c r="W14" s="87">
        <v>-0.26533831553044401</v>
      </c>
      <c r="X14" s="87">
        <v>0.293514688957773</v>
      </c>
      <c r="Y14" s="94">
        <v>-7.1605630584495499</v>
      </c>
      <c r="Z14" s="87"/>
      <c r="AA14" s="95">
        <v>2.21293272447148</v>
      </c>
      <c r="AB14" s="96">
        <v>-2.4582740408519999</v>
      </c>
      <c r="AC14" s="97">
        <v>-0.38091420135183202</v>
      </c>
      <c r="AD14" s="87"/>
      <c r="AE14" s="98">
        <v>-5.4564059031955203</v>
      </c>
      <c r="AG14" s="114">
        <v>95.167779744631403</v>
      </c>
      <c r="AH14" s="109">
        <v>149.16609402205401</v>
      </c>
      <c r="AI14" s="109">
        <v>179.301236506094</v>
      </c>
      <c r="AJ14" s="109">
        <v>162.23547562391099</v>
      </c>
      <c r="AK14" s="109">
        <v>127.744720835751</v>
      </c>
      <c r="AL14" s="115">
        <v>142.72306134648801</v>
      </c>
      <c r="AM14" s="109"/>
      <c r="AN14" s="116">
        <v>112.176301508995</v>
      </c>
      <c r="AO14" s="117">
        <v>118.73519820081199</v>
      </c>
      <c r="AP14" s="118">
        <v>115.455749854904</v>
      </c>
      <c r="AQ14" s="109"/>
      <c r="AR14" s="119">
        <v>134.93240092032099</v>
      </c>
      <c r="AS14" s="92"/>
      <c r="AT14" s="93">
        <v>-6.47524118146465</v>
      </c>
      <c r="AU14" s="87">
        <v>-4.3357070684377899</v>
      </c>
      <c r="AV14" s="87">
        <v>-1.3437159735661099</v>
      </c>
      <c r="AW14" s="87">
        <v>-4.8758328713025598</v>
      </c>
      <c r="AX14" s="87">
        <v>-6.3108337529559799</v>
      </c>
      <c r="AY14" s="94">
        <v>-4.3836264295188103</v>
      </c>
      <c r="AZ14" s="87"/>
      <c r="BA14" s="95">
        <v>-4.7661292854080504</v>
      </c>
      <c r="BB14" s="96">
        <v>-7.86128682537964</v>
      </c>
      <c r="BC14" s="97">
        <v>-6.3831974967555603</v>
      </c>
      <c r="BD14" s="87"/>
      <c r="BE14" s="98">
        <v>-4.8792532796894497</v>
      </c>
    </row>
    <row r="15" spans="1:57" x14ac:dyDescent="0.2">
      <c r="A15" s="20" t="s">
        <v>37</v>
      </c>
      <c r="B15" s="2" t="str">
        <f t="shared" si="0"/>
        <v>Fairfax/Tysons Corner, VA</v>
      </c>
      <c r="C15" s="2"/>
      <c r="D15" s="23" t="s">
        <v>106</v>
      </c>
      <c r="E15" s="26" t="s">
        <v>107</v>
      </c>
      <c r="F15" s="2"/>
      <c r="G15" s="114">
        <v>101.524279112754</v>
      </c>
      <c r="H15" s="109">
        <v>164.27163817005501</v>
      </c>
      <c r="I15" s="109">
        <v>191.52850046210699</v>
      </c>
      <c r="J15" s="109">
        <v>162.192907809611</v>
      </c>
      <c r="K15" s="109">
        <v>96.7658225508317</v>
      </c>
      <c r="L15" s="115">
        <v>143.25662962107199</v>
      </c>
      <c r="M15" s="109"/>
      <c r="N15" s="116">
        <v>100.366122920517</v>
      </c>
      <c r="O15" s="117">
        <v>120.660727818853</v>
      </c>
      <c r="P15" s="118">
        <v>110.513425369685</v>
      </c>
      <c r="Q15" s="109"/>
      <c r="R15" s="119">
        <v>133.90142840639001</v>
      </c>
      <c r="S15" s="92"/>
      <c r="T15" s="93">
        <v>-1.49593914023101</v>
      </c>
      <c r="U15" s="87">
        <v>2.6341323623278701</v>
      </c>
      <c r="V15" s="87">
        <v>0.31437189410399202</v>
      </c>
      <c r="W15" s="87">
        <v>-1.3391833471044501</v>
      </c>
      <c r="X15" s="87">
        <v>0.84699355189977699</v>
      </c>
      <c r="Y15" s="94">
        <v>0.26395219320108099</v>
      </c>
      <c r="Z15" s="87"/>
      <c r="AA15" s="95">
        <v>-0.69891216814114598</v>
      </c>
      <c r="AB15" s="96">
        <v>0.90491621996166105</v>
      </c>
      <c r="AC15" s="97">
        <v>0.170258919445503</v>
      </c>
      <c r="AD15" s="87"/>
      <c r="AE15" s="98">
        <v>0.24184261564764301</v>
      </c>
      <c r="AG15" s="114">
        <v>92.680284773567394</v>
      </c>
      <c r="AH15" s="109">
        <v>156.95102443391801</v>
      </c>
      <c r="AI15" s="109">
        <v>193.673581908502</v>
      </c>
      <c r="AJ15" s="109">
        <v>179.90756411737499</v>
      </c>
      <c r="AK15" s="109">
        <v>127.414686055914</v>
      </c>
      <c r="AL15" s="115">
        <v>150.12542825785499</v>
      </c>
      <c r="AM15" s="109"/>
      <c r="AN15" s="116">
        <v>109.464203153881</v>
      </c>
      <c r="AO15" s="117">
        <v>116.05041358595101</v>
      </c>
      <c r="AP15" s="118">
        <v>112.757308369916</v>
      </c>
      <c r="AQ15" s="109"/>
      <c r="AR15" s="119">
        <v>139.448822575587</v>
      </c>
      <c r="AS15" s="92"/>
      <c r="AT15" s="93">
        <v>1.54584086388041</v>
      </c>
      <c r="AU15" s="87">
        <v>4.6019162134704701E-2</v>
      </c>
      <c r="AV15" s="87">
        <v>-0.33484663175061902</v>
      </c>
      <c r="AW15" s="87">
        <v>-2.3895148770938701</v>
      </c>
      <c r="AX15" s="87">
        <v>-3.5572236100280201</v>
      </c>
      <c r="AY15" s="94">
        <v>-1.0969294432076599</v>
      </c>
      <c r="AZ15" s="87"/>
      <c r="BA15" s="95">
        <v>-5.8400907666437298</v>
      </c>
      <c r="BB15" s="96">
        <v>-5.06301461225208</v>
      </c>
      <c r="BC15" s="97">
        <v>-5.4418008291539497</v>
      </c>
      <c r="BD15" s="87"/>
      <c r="BE15" s="98">
        <v>-2.1243673577385098</v>
      </c>
    </row>
    <row r="16" spans="1:57" x14ac:dyDescent="0.2">
      <c r="A16" s="20" t="s">
        <v>39</v>
      </c>
      <c r="B16" s="2" t="str">
        <f t="shared" si="0"/>
        <v>I-95 Fredericksburg, VA</v>
      </c>
      <c r="C16" s="2"/>
      <c r="D16" s="23" t="s">
        <v>106</v>
      </c>
      <c r="E16" s="26" t="s">
        <v>107</v>
      </c>
      <c r="F16" s="2"/>
      <c r="G16" s="114">
        <v>62.842140409065699</v>
      </c>
      <c r="H16" s="109">
        <v>69.193840796019899</v>
      </c>
      <c r="I16" s="109">
        <v>77.920099502487503</v>
      </c>
      <c r="J16" s="109">
        <v>78.418477611940204</v>
      </c>
      <c r="K16" s="109">
        <v>67.5601514648977</v>
      </c>
      <c r="L16" s="115">
        <v>71.186941956882194</v>
      </c>
      <c r="M16" s="109"/>
      <c r="N16" s="116">
        <v>82.106720840243199</v>
      </c>
      <c r="O16" s="117">
        <v>97.538865671641702</v>
      </c>
      <c r="P16" s="118">
        <v>89.8227932559425</v>
      </c>
      <c r="Q16" s="109"/>
      <c r="R16" s="119">
        <v>76.511470899470794</v>
      </c>
      <c r="S16" s="92"/>
      <c r="T16" s="93">
        <v>4.3507349787196503</v>
      </c>
      <c r="U16" s="87">
        <v>2.76577636928263</v>
      </c>
      <c r="V16" s="87">
        <v>-1.4990473582544499</v>
      </c>
      <c r="W16" s="87">
        <v>0.56944193408446997</v>
      </c>
      <c r="X16" s="87">
        <v>-3.5531126973760698</v>
      </c>
      <c r="Y16" s="94">
        <v>0.35287952985917798</v>
      </c>
      <c r="Z16" s="87"/>
      <c r="AA16" s="95">
        <v>7.2832011922656603</v>
      </c>
      <c r="AB16" s="96">
        <v>6.5297672812667598</v>
      </c>
      <c r="AC16" s="97">
        <v>6.8728057351332899</v>
      </c>
      <c r="AD16" s="87"/>
      <c r="AE16" s="98">
        <v>2.4492903103111199</v>
      </c>
      <c r="AG16" s="114">
        <v>54.4907592592592</v>
      </c>
      <c r="AH16" s="109">
        <v>65.975967385295704</v>
      </c>
      <c r="AI16" s="109">
        <v>75.894598673300095</v>
      </c>
      <c r="AJ16" s="109">
        <v>79.069253178551605</v>
      </c>
      <c r="AK16" s="109">
        <v>74.7985884466556</v>
      </c>
      <c r="AL16" s="115">
        <v>70.045833388612394</v>
      </c>
      <c r="AM16" s="109"/>
      <c r="AN16" s="116">
        <v>92.497480099502397</v>
      </c>
      <c r="AO16" s="117">
        <v>102.502291044776</v>
      </c>
      <c r="AP16" s="118">
        <v>97.499885572139306</v>
      </c>
      <c r="AQ16" s="109"/>
      <c r="AR16" s="119">
        <v>77.889848298191495</v>
      </c>
      <c r="AS16" s="92"/>
      <c r="AT16" s="93">
        <v>0.74266932401562002</v>
      </c>
      <c r="AU16" s="87">
        <v>-1.1391075144860501</v>
      </c>
      <c r="AV16" s="87">
        <v>-2.7839681236893998</v>
      </c>
      <c r="AW16" s="87">
        <v>-4.0108537841688499</v>
      </c>
      <c r="AX16" s="87">
        <v>-3.0913746131866402</v>
      </c>
      <c r="AY16" s="94">
        <v>-2.2937066181463401</v>
      </c>
      <c r="AZ16" s="87"/>
      <c r="BA16" s="95">
        <v>0.80159142387038296</v>
      </c>
      <c r="BB16" s="96">
        <v>4.8708586274771202</v>
      </c>
      <c r="BC16" s="97">
        <v>2.9004251012444899</v>
      </c>
      <c r="BD16" s="87"/>
      <c r="BE16" s="98">
        <v>-0.49737913861587502</v>
      </c>
    </row>
    <row r="17" spans="1:70" x14ac:dyDescent="0.2">
      <c r="A17" s="20" t="s">
        <v>114</v>
      </c>
      <c r="B17" s="2" t="str">
        <f t="shared" si="0"/>
        <v>Dulles Airport Area, VA</v>
      </c>
      <c r="C17" s="2"/>
      <c r="D17" s="23" t="s">
        <v>106</v>
      </c>
      <c r="E17" s="26" t="s">
        <v>107</v>
      </c>
      <c r="F17" s="2"/>
      <c r="G17" s="114">
        <v>84.540189621681606</v>
      </c>
      <c r="H17" s="109">
        <v>143.358819720654</v>
      </c>
      <c r="I17" s="109">
        <v>168.298528350753</v>
      </c>
      <c r="J17" s="109">
        <v>155.128928868744</v>
      </c>
      <c r="K17" s="109">
        <v>110.288506151142</v>
      </c>
      <c r="L17" s="115">
        <v>132.32299454259501</v>
      </c>
      <c r="M17" s="109"/>
      <c r="N17" s="116">
        <v>93.236944778466295</v>
      </c>
      <c r="O17" s="117">
        <v>117.09460456942</v>
      </c>
      <c r="P17" s="118">
        <v>105.16577467394301</v>
      </c>
      <c r="Q17" s="109"/>
      <c r="R17" s="119">
        <v>124.563788865837</v>
      </c>
      <c r="S17" s="92"/>
      <c r="T17" s="93">
        <v>2.0798420661341002</v>
      </c>
      <c r="U17" s="87">
        <v>2.0728782506167298</v>
      </c>
      <c r="V17" s="87">
        <v>0.94226073321522397</v>
      </c>
      <c r="W17" s="87">
        <v>-0.53325386218017001</v>
      </c>
      <c r="X17" s="87">
        <v>5.50924367185279</v>
      </c>
      <c r="Y17" s="94">
        <v>1.71133160921743</v>
      </c>
      <c r="Z17" s="87"/>
      <c r="AA17" s="95">
        <v>3.5197701554818401</v>
      </c>
      <c r="AB17" s="96">
        <v>7.9576892098421403</v>
      </c>
      <c r="AC17" s="97">
        <v>5.94434754395916</v>
      </c>
      <c r="AD17" s="87"/>
      <c r="AE17" s="98">
        <v>2.7011648936878099</v>
      </c>
      <c r="AG17" s="114">
        <v>75.970654657293395</v>
      </c>
      <c r="AH17" s="109">
        <v>131.466290583664</v>
      </c>
      <c r="AI17" s="109">
        <v>160.17134330774201</v>
      </c>
      <c r="AJ17" s="109">
        <v>155.87164184626701</v>
      </c>
      <c r="AK17" s="109">
        <v>122.29859679955599</v>
      </c>
      <c r="AL17" s="115">
        <v>129.15570543890399</v>
      </c>
      <c r="AM17" s="109"/>
      <c r="AN17" s="116">
        <v>96.830003006197302</v>
      </c>
      <c r="AO17" s="117">
        <v>98.579546295439798</v>
      </c>
      <c r="AP17" s="118">
        <v>97.704774650818607</v>
      </c>
      <c r="AQ17" s="109"/>
      <c r="AR17" s="119">
        <v>120.169725213737</v>
      </c>
      <c r="AS17" s="92"/>
      <c r="AT17" s="93">
        <v>1.2294243074448601</v>
      </c>
      <c r="AU17" s="87">
        <v>-3.5188202852454698E-3</v>
      </c>
      <c r="AV17" s="87">
        <v>-0.54090467101011297</v>
      </c>
      <c r="AW17" s="87">
        <v>-1.88924222439359</v>
      </c>
      <c r="AX17" s="87">
        <v>2.17527419572103</v>
      </c>
      <c r="AY17" s="94">
        <v>-5.4301820265723999E-2</v>
      </c>
      <c r="AZ17" s="87"/>
      <c r="BA17" s="95">
        <v>3.8359186681414501</v>
      </c>
      <c r="BB17" s="96">
        <v>2.8542784552969702</v>
      </c>
      <c r="BC17" s="97">
        <v>3.3383733635281998</v>
      </c>
      <c r="BD17" s="87"/>
      <c r="BE17" s="98">
        <v>0.71380628080939901</v>
      </c>
    </row>
    <row r="18" spans="1:70" x14ac:dyDescent="0.2">
      <c r="A18" s="20" t="s">
        <v>46</v>
      </c>
      <c r="B18" s="2" t="str">
        <f t="shared" si="0"/>
        <v>Williamsburg, VA</v>
      </c>
      <c r="C18" s="2"/>
      <c r="D18" s="23" t="s">
        <v>106</v>
      </c>
      <c r="E18" s="26" t="s">
        <v>107</v>
      </c>
      <c r="F18" s="2"/>
      <c r="G18" s="114">
        <v>52.361064465817499</v>
      </c>
      <c r="H18" s="109">
        <v>65.490587470756395</v>
      </c>
      <c r="I18" s="109">
        <v>64.231667533142698</v>
      </c>
      <c r="J18" s="109">
        <v>64.531325708344099</v>
      </c>
      <c r="K18" s="109">
        <v>56.305510787626702</v>
      </c>
      <c r="L18" s="115">
        <v>60.584031193137498</v>
      </c>
      <c r="M18" s="109"/>
      <c r="N18" s="116">
        <v>118.542767091239</v>
      </c>
      <c r="O18" s="117">
        <v>165.76761112555201</v>
      </c>
      <c r="P18" s="118">
        <v>142.155189108396</v>
      </c>
      <c r="Q18" s="109"/>
      <c r="R18" s="119">
        <v>83.890076311782806</v>
      </c>
      <c r="S18" s="92"/>
      <c r="T18" s="93">
        <v>1.9150184800869301</v>
      </c>
      <c r="U18" s="87">
        <v>13.7828754461686</v>
      </c>
      <c r="V18" s="87">
        <v>12.843517631605801</v>
      </c>
      <c r="W18" s="87">
        <v>22.041528785175501</v>
      </c>
      <c r="X18" s="87">
        <v>-2.53254975144685</v>
      </c>
      <c r="Y18" s="94">
        <v>9.5549108745015392</v>
      </c>
      <c r="Z18" s="87"/>
      <c r="AA18" s="95">
        <v>-6.6218422081645896</v>
      </c>
      <c r="AB18" s="96">
        <v>-5.4593827322032604</v>
      </c>
      <c r="AC18" s="97">
        <v>-5.9475682554639198</v>
      </c>
      <c r="AD18" s="87"/>
      <c r="AE18" s="98">
        <v>1.4583082206689499</v>
      </c>
      <c r="AG18" s="114">
        <v>49.419793767484201</v>
      </c>
      <c r="AH18" s="109">
        <v>58.775106043848801</v>
      </c>
      <c r="AI18" s="109">
        <v>59.786946197384601</v>
      </c>
      <c r="AJ18" s="109">
        <v>63.675235827516403</v>
      </c>
      <c r="AK18" s="109">
        <v>74.535567077122394</v>
      </c>
      <c r="AL18" s="115">
        <v>61.247404061296699</v>
      </c>
      <c r="AM18" s="109"/>
      <c r="AN18" s="116">
        <v>112.172213220998</v>
      </c>
      <c r="AO18" s="117">
        <v>121.596804277381</v>
      </c>
      <c r="AP18" s="118">
        <v>116.884508749189</v>
      </c>
      <c r="AQ18" s="109"/>
      <c r="AR18" s="119">
        <v>77.184739770912998</v>
      </c>
      <c r="AS18" s="92"/>
      <c r="AT18" s="93">
        <v>2.8191635594189299</v>
      </c>
      <c r="AU18" s="87">
        <v>18.981478289360599</v>
      </c>
      <c r="AV18" s="87">
        <v>15.853560109821199</v>
      </c>
      <c r="AW18" s="87">
        <v>16.037164762768398</v>
      </c>
      <c r="AX18" s="87">
        <v>8.1666667597508997</v>
      </c>
      <c r="AY18" s="94">
        <v>12.235636118628101</v>
      </c>
      <c r="AZ18" s="87"/>
      <c r="BA18" s="95">
        <v>-6.5253100123875596</v>
      </c>
      <c r="BB18" s="96">
        <v>-8.4407775609635802</v>
      </c>
      <c r="BC18" s="97">
        <v>-7.5315498128907299</v>
      </c>
      <c r="BD18" s="87"/>
      <c r="BE18" s="98">
        <v>2.7835085456047102</v>
      </c>
    </row>
    <row r="19" spans="1:70" x14ac:dyDescent="0.2">
      <c r="A19" s="20" t="s">
        <v>115</v>
      </c>
      <c r="B19" s="2" t="str">
        <f t="shared" si="0"/>
        <v>Virginia Beach, VA</v>
      </c>
      <c r="C19" s="2"/>
      <c r="D19" s="23" t="s">
        <v>106</v>
      </c>
      <c r="E19" s="26" t="s">
        <v>107</v>
      </c>
      <c r="F19" s="2"/>
      <c r="G19" s="114">
        <v>73.8308810351608</v>
      </c>
      <c r="H19" s="109">
        <v>95.032558514906</v>
      </c>
      <c r="I19" s="109">
        <v>98.120578990010202</v>
      </c>
      <c r="J19" s="109">
        <v>95.188571454416703</v>
      </c>
      <c r="K19" s="109">
        <v>96.038293801620298</v>
      </c>
      <c r="L19" s="115">
        <v>91.642176759222806</v>
      </c>
      <c r="M19" s="109"/>
      <c r="N19" s="116">
        <v>190.25843650593799</v>
      </c>
      <c r="O19" s="117">
        <v>248.55066260520701</v>
      </c>
      <c r="P19" s="118">
        <v>219.404549555573</v>
      </c>
      <c r="Q19" s="109"/>
      <c r="R19" s="119">
        <v>128.14571184389399</v>
      </c>
      <c r="S19" s="92"/>
      <c r="T19" s="93">
        <v>5.9482738111617399</v>
      </c>
      <c r="U19" s="87">
        <v>12.865140207079699</v>
      </c>
      <c r="V19" s="87">
        <v>7.6804762835127303</v>
      </c>
      <c r="W19" s="87">
        <v>4.8652577766237997</v>
      </c>
      <c r="X19" s="87">
        <v>3.6235215420751601</v>
      </c>
      <c r="Y19" s="94">
        <v>6.9436444754524196</v>
      </c>
      <c r="Z19" s="87"/>
      <c r="AA19" s="95">
        <v>0.28169889157161898</v>
      </c>
      <c r="AB19" s="96">
        <v>-0.120240754418439</v>
      </c>
      <c r="AC19" s="97">
        <v>5.3635523758655997E-2</v>
      </c>
      <c r="AD19" s="87"/>
      <c r="AE19" s="98">
        <v>3.4584548933782502</v>
      </c>
      <c r="AG19" s="114">
        <v>70.434669999213398</v>
      </c>
      <c r="AH19" s="109">
        <v>84.596986356485402</v>
      </c>
      <c r="AI19" s="109">
        <v>92.164071375757004</v>
      </c>
      <c r="AJ19" s="109">
        <v>89.311809653504199</v>
      </c>
      <c r="AK19" s="109">
        <v>87.304991367104506</v>
      </c>
      <c r="AL19" s="115">
        <v>84.762505750412899</v>
      </c>
      <c r="AM19" s="109"/>
      <c r="AN19" s="116">
        <v>163.93586647132801</v>
      </c>
      <c r="AO19" s="117">
        <v>192.95726914968901</v>
      </c>
      <c r="AP19" s="118">
        <v>178.44656781050799</v>
      </c>
      <c r="AQ19" s="109"/>
      <c r="AR19" s="119">
        <v>111.529380624726</v>
      </c>
      <c r="AS19" s="92"/>
      <c r="AT19" s="93">
        <v>18.472001700883101</v>
      </c>
      <c r="AU19" s="87">
        <v>21.465720566276701</v>
      </c>
      <c r="AV19" s="87">
        <v>17.317571873510399</v>
      </c>
      <c r="AW19" s="87">
        <v>5.5060061158552198</v>
      </c>
      <c r="AX19" s="87">
        <v>6.1909307676149998</v>
      </c>
      <c r="AY19" s="94">
        <v>13.160040881349</v>
      </c>
      <c r="AZ19" s="87"/>
      <c r="BA19" s="95">
        <v>6.0617467022166904</v>
      </c>
      <c r="BB19" s="96">
        <v>8.5223645695231909</v>
      </c>
      <c r="BC19" s="97">
        <v>7.3780727622955098</v>
      </c>
      <c r="BD19" s="87"/>
      <c r="BE19" s="98">
        <v>10.441454909497301</v>
      </c>
    </row>
    <row r="20" spans="1:70" x14ac:dyDescent="0.2">
      <c r="A20" s="33" t="s">
        <v>116</v>
      </c>
      <c r="B20" s="2" t="str">
        <f t="shared" si="0"/>
        <v>Norfolk/Portsmouth, VA</v>
      </c>
      <c r="C20" s="2"/>
      <c r="D20" s="23" t="s">
        <v>106</v>
      </c>
      <c r="E20" s="26" t="s">
        <v>107</v>
      </c>
      <c r="F20" s="2"/>
      <c r="G20" s="114">
        <v>69.051125868725805</v>
      </c>
      <c r="H20" s="109">
        <v>82.753781432081396</v>
      </c>
      <c r="I20" s="109">
        <v>84.389919726219702</v>
      </c>
      <c r="J20" s="109">
        <v>83.457882379782305</v>
      </c>
      <c r="K20" s="109">
        <v>65.678226114426096</v>
      </c>
      <c r="L20" s="115">
        <v>77.066187104247106</v>
      </c>
      <c r="M20" s="109"/>
      <c r="N20" s="116">
        <v>109.17965242190201</v>
      </c>
      <c r="O20" s="117">
        <v>145.282653703053</v>
      </c>
      <c r="P20" s="118">
        <v>127.231153062478</v>
      </c>
      <c r="Q20" s="109"/>
      <c r="R20" s="119">
        <v>91.399034520884499</v>
      </c>
      <c r="S20" s="92"/>
      <c r="T20" s="93">
        <v>3.7281937836412302</v>
      </c>
      <c r="U20" s="87">
        <v>4.0983125336561699</v>
      </c>
      <c r="V20" s="87">
        <v>-9.0997716522016692</v>
      </c>
      <c r="W20" s="87">
        <v>-0.86438809166925601</v>
      </c>
      <c r="X20" s="87">
        <v>-0.44815605853396301</v>
      </c>
      <c r="Y20" s="94">
        <v>-0.95912098304433102</v>
      </c>
      <c r="Z20" s="87"/>
      <c r="AA20" s="95">
        <v>-1.3462645591745701</v>
      </c>
      <c r="AB20" s="96">
        <v>-2.1667890106972401</v>
      </c>
      <c r="AC20" s="97">
        <v>-1.81641237422857</v>
      </c>
      <c r="AD20" s="87"/>
      <c r="AE20" s="98">
        <v>-1.3018747837836999</v>
      </c>
      <c r="AG20" s="114">
        <v>60.7035833099333</v>
      </c>
      <c r="AH20" s="109">
        <v>72.016115404527895</v>
      </c>
      <c r="AI20" s="109">
        <v>82.996063079150503</v>
      </c>
      <c r="AJ20" s="109">
        <v>85.466485319410296</v>
      </c>
      <c r="AK20" s="109">
        <v>81.886795336082798</v>
      </c>
      <c r="AL20" s="115">
        <v>76.613808489820897</v>
      </c>
      <c r="AM20" s="109"/>
      <c r="AN20" s="116">
        <v>116.048021946296</v>
      </c>
      <c r="AO20" s="117">
        <v>122.70521895401799</v>
      </c>
      <c r="AP20" s="118">
        <v>119.37662045015701</v>
      </c>
      <c r="AQ20" s="109"/>
      <c r="AR20" s="119">
        <v>88.831754764202898</v>
      </c>
      <c r="AS20" s="92"/>
      <c r="AT20" s="93">
        <v>0.65765836319813298</v>
      </c>
      <c r="AU20" s="87">
        <v>-3.8859857524747499</v>
      </c>
      <c r="AV20" s="87">
        <v>-6.0656353964491396</v>
      </c>
      <c r="AW20" s="87">
        <v>-1.9430513221932599</v>
      </c>
      <c r="AX20" s="87">
        <v>7.5409462030713703</v>
      </c>
      <c r="AY20" s="94">
        <v>-0.98887667335129303</v>
      </c>
      <c r="AZ20" s="87"/>
      <c r="BA20" s="95">
        <v>2.75185775318355</v>
      </c>
      <c r="BB20" s="96">
        <v>0.18949619726924899</v>
      </c>
      <c r="BC20" s="97">
        <v>1.41879551988719</v>
      </c>
      <c r="BD20" s="87"/>
      <c r="BE20" s="98">
        <v>-7.8077380519940495E-2</v>
      </c>
    </row>
    <row r="21" spans="1:70" x14ac:dyDescent="0.2">
      <c r="A21" s="34" t="s">
        <v>43</v>
      </c>
      <c r="B21" s="2" t="str">
        <f t="shared" si="0"/>
        <v>Newport News/Hampton, VA</v>
      </c>
      <c r="C21" s="2"/>
      <c r="D21" s="23" t="s">
        <v>106</v>
      </c>
      <c r="E21" s="26" t="s">
        <v>107</v>
      </c>
      <c r="F21" s="2"/>
      <c r="G21" s="114">
        <v>46.578195621791203</v>
      </c>
      <c r="H21" s="109">
        <v>56.201248174557897</v>
      </c>
      <c r="I21" s="109">
        <v>60.105132316029596</v>
      </c>
      <c r="J21" s="109">
        <v>59.022761836851103</v>
      </c>
      <c r="K21" s="109">
        <v>48.737011294922901</v>
      </c>
      <c r="L21" s="115">
        <v>54.128869848830497</v>
      </c>
      <c r="M21" s="109"/>
      <c r="N21" s="116">
        <v>76.615967712492804</v>
      </c>
      <c r="O21" s="117">
        <v>101.65285055618899</v>
      </c>
      <c r="P21" s="118">
        <v>89.134409134341098</v>
      </c>
      <c r="Q21" s="109"/>
      <c r="R21" s="119">
        <v>64.130452501833503</v>
      </c>
      <c r="S21" s="92"/>
      <c r="T21" s="93">
        <v>6.2834651517910398</v>
      </c>
      <c r="U21" s="87">
        <v>4.8104226840379702</v>
      </c>
      <c r="V21" s="87">
        <v>7.9615478661415597</v>
      </c>
      <c r="W21" s="87">
        <v>6.9302433219994501</v>
      </c>
      <c r="X21" s="87">
        <v>-0.96113854487815897</v>
      </c>
      <c r="Y21" s="94">
        <v>5.0938005111790696</v>
      </c>
      <c r="Z21" s="87"/>
      <c r="AA21" s="95">
        <v>0.19666059669727701</v>
      </c>
      <c r="AB21" s="96">
        <v>-5.9617873928811198</v>
      </c>
      <c r="AC21" s="97">
        <v>-3.4103040623438501</v>
      </c>
      <c r="AD21" s="87"/>
      <c r="AE21" s="98">
        <v>1.54351699829178</v>
      </c>
      <c r="AG21" s="114">
        <v>45.425648318804399</v>
      </c>
      <c r="AH21" s="109">
        <v>51.773367101939101</v>
      </c>
      <c r="AI21" s="109">
        <v>55.397140935776498</v>
      </c>
      <c r="AJ21" s="109">
        <v>56.367404632627597</v>
      </c>
      <c r="AK21" s="109">
        <v>58.954447222618299</v>
      </c>
      <c r="AL21" s="115">
        <v>53.581422226414503</v>
      </c>
      <c r="AM21" s="109"/>
      <c r="AN21" s="116">
        <v>89.358722636194997</v>
      </c>
      <c r="AO21" s="117">
        <v>99.587368667997694</v>
      </c>
      <c r="AP21" s="118">
        <v>94.473045652096403</v>
      </c>
      <c r="AQ21" s="109"/>
      <c r="AR21" s="119">
        <v>65.251191399238905</v>
      </c>
      <c r="AS21" s="92"/>
      <c r="AT21" s="93">
        <v>-2.3977112067270001</v>
      </c>
      <c r="AU21" s="87">
        <v>-13.3191708249031</v>
      </c>
      <c r="AV21" s="87">
        <v>-12.754250020709099</v>
      </c>
      <c r="AW21" s="87">
        <v>-7.3042012298182204</v>
      </c>
      <c r="AX21" s="87">
        <v>-2.34651932182034</v>
      </c>
      <c r="AY21" s="94">
        <v>-7.91858890889484</v>
      </c>
      <c r="AZ21" s="87"/>
      <c r="BA21" s="95">
        <v>-4.6262227544543899</v>
      </c>
      <c r="BB21" s="96">
        <v>-3.9223464301135</v>
      </c>
      <c r="BC21" s="97">
        <v>-4.2565227028552597</v>
      </c>
      <c r="BD21" s="87"/>
      <c r="BE21" s="98">
        <v>-6.45797035707331</v>
      </c>
    </row>
    <row r="22" spans="1:70" x14ac:dyDescent="0.2">
      <c r="A22" s="35" t="s">
        <v>117</v>
      </c>
      <c r="B22" s="2" t="str">
        <f t="shared" si="0"/>
        <v>Chesapeake/Suffolk, VA</v>
      </c>
      <c r="C22" s="2"/>
      <c r="D22" s="24" t="s">
        <v>106</v>
      </c>
      <c r="E22" s="27" t="s">
        <v>107</v>
      </c>
      <c r="F22" s="2"/>
      <c r="G22" s="120">
        <v>52.465816694574599</v>
      </c>
      <c r="H22" s="121">
        <v>69.531759176155305</v>
      </c>
      <c r="I22" s="121">
        <v>73.070116275954405</v>
      </c>
      <c r="J22" s="121">
        <v>71.066375787005995</v>
      </c>
      <c r="K22" s="121">
        <v>63.935825150703202</v>
      </c>
      <c r="L22" s="122">
        <v>66.013978616878703</v>
      </c>
      <c r="M22" s="109"/>
      <c r="N22" s="123">
        <v>96.6864325686537</v>
      </c>
      <c r="O22" s="124">
        <v>121.19307756195499</v>
      </c>
      <c r="P22" s="125">
        <v>108.939755065304</v>
      </c>
      <c r="Q22" s="109"/>
      <c r="R22" s="126">
        <v>78.278486173571906</v>
      </c>
      <c r="S22" s="92"/>
      <c r="T22" s="99">
        <v>-5.4831499102916599</v>
      </c>
      <c r="U22" s="100">
        <v>-4.1384464359378503</v>
      </c>
      <c r="V22" s="100">
        <v>-5.1755018628791003</v>
      </c>
      <c r="W22" s="100">
        <v>-4.3368030310881096</v>
      </c>
      <c r="X22" s="100">
        <v>-2.1812867385656101</v>
      </c>
      <c r="Y22" s="101">
        <v>-4.2584462321255998</v>
      </c>
      <c r="Z22" s="87"/>
      <c r="AA22" s="102">
        <v>2.8015703131028702</v>
      </c>
      <c r="AB22" s="103">
        <v>-0.868371602454027</v>
      </c>
      <c r="AC22" s="104">
        <v>0.72734578966528196</v>
      </c>
      <c r="AD22" s="87"/>
      <c r="AE22" s="105">
        <v>-2.33625734014666</v>
      </c>
      <c r="AG22" s="120">
        <v>52.7301675443737</v>
      </c>
      <c r="AH22" s="121">
        <v>67.168460817146595</v>
      </c>
      <c r="AI22" s="121">
        <v>71.715015518251803</v>
      </c>
      <c r="AJ22" s="121">
        <v>71.112793641158703</v>
      </c>
      <c r="AK22" s="121">
        <v>68.288559272437993</v>
      </c>
      <c r="AL22" s="122">
        <v>66.202999358673793</v>
      </c>
      <c r="AM22" s="109"/>
      <c r="AN22" s="123">
        <v>95.833815869892803</v>
      </c>
      <c r="AO22" s="124">
        <v>101.511365731748</v>
      </c>
      <c r="AP22" s="125">
        <v>98.672590800820402</v>
      </c>
      <c r="AQ22" s="109"/>
      <c r="AR22" s="126">
        <v>75.480025485001406</v>
      </c>
      <c r="AS22" s="92"/>
      <c r="AT22" s="99">
        <v>-2.9366004444976102</v>
      </c>
      <c r="AU22" s="100">
        <v>-4.8527398831933599</v>
      </c>
      <c r="AV22" s="100">
        <v>-6.9856102258921897</v>
      </c>
      <c r="AW22" s="100">
        <v>-8.4547837615152694</v>
      </c>
      <c r="AX22" s="100">
        <v>-5.37132273934278</v>
      </c>
      <c r="AY22" s="101">
        <v>-5.9258281007286397</v>
      </c>
      <c r="AZ22" s="87"/>
      <c r="BA22" s="102">
        <v>2.7866711837695801</v>
      </c>
      <c r="BB22" s="103">
        <v>1.73991753678045</v>
      </c>
      <c r="BC22" s="104">
        <v>2.2455610002700199</v>
      </c>
      <c r="BD22" s="87"/>
      <c r="BE22" s="105">
        <v>-3.0312884517876602</v>
      </c>
    </row>
    <row r="23" spans="1:70" x14ac:dyDescent="0.2">
      <c r="A23" s="34" t="s">
        <v>59</v>
      </c>
      <c r="B23" s="2" t="s">
        <v>59</v>
      </c>
      <c r="C23" s="8"/>
      <c r="D23" s="22" t="s">
        <v>106</v>
      </c>
      <c r="E23" s="25" t="s">
        <v>107</v>
      </c>
      <c r="F23" s="2"/>
      <c r="G23" s="106">
        <v>68.850303738317706</v>
      </c>
      <c r="H23" s="107">
        <v>122.657817089452</v>
      </c>
      <c r="I23" s="107">
        <v>150.45403538050701</v>
      </c>
      <c r="J23" s="107">
        <v>122.862339786381</v>
      </c>
      <c r="K23" s="107">
        <v>71.439689586114795</v>
      </c>
      <c r="L23" s="108">
        <v>107.252837116154</v>
      </c>
      <c r="M23" s="109"/>
      <c r="N23" s="110">
        <v>145.181211615487</v>
      </c>
      <c r="O23" s="111">
        <v>185.59668224299</v>
      </c>
      <c r="P23" s="112">
        <v>165.38894692923799</v>
      </c>
      <c r="Q23" s="109"/>
      <c r="R23" s="113">
        <v>123.863154205607</v>
      </c>
      <c r="S23" s="92"/>
      <c r="T23" s="84">
        <v>3.85459054028621</v>
      </c>
      <c r="U23" s="85">
        <v>19.5049680944215</v>
      </c>
      <c r="V23" s="85">
        <v>24.347820569708201</v>
      </c>
      <c r="W23" s="85">
        <v>14.332455510830099</v>
      </c>
      <c r="X23" s="85">
        <v>-17.5044056005482</v>
      </c>
      <c r="Y23" s="86">
        <v>10.801485462893501</v>
      </c>
      <c r="Z23" s="87"/>
      <c r="AA23" s="88">
        <v>-4.9196806637705501</v>
      </c>
      <c r="AB23" s="89">
        <v>-7.2229780843584104</v>
      </c>
      <c r="AC23" s="90">
        <v>-6.2259300213877298</v>
      </c>
      <c r="AD23" s="87"/>
      <c r="AE23" s="91">
        <v>3.6232224981634502</v>
      </c>
      <c r="AF23" s="38"/>
      <c r="AG23" s="106">
        <v>71.569213951935893</v>
      </c>
      <c r="AH23" s="107">
        <v>121.107213785046</v>
      </c>
      <c r="AI23" s="107">
        <v>153.81634679572699</v>
      </c>
      <c r="AJ23" s="107">
        <v>145.562015186915</v>
      </c>
      <c r="AK23" s="107">
        <v>129.215951268357</v>
      </c>
      <c r="AL23" s="108">
        <v>124.254148197596</v>
      </c>
      <c r="AM23" s="109"/>
      <c r="AN23" s="110">
        <v>171.07304989986599</v>
      </c>
      <c r="AO23" s="111">
        <v>181.560166054739</v>
      </c>
      <c r="AP23" s="112">
        <v>176.31660797730299</v>
      </c>
      <c r="AQ23" s="109"/>
      <c r="AR23" s="113">
        <v>139.12913670608401</v>
      </c>
      <c r="AS23" s="92"/>
      <c r="AT23" s="84">
        <v>0.45924603712184903</v>
      </c>
      <c r="AU23" s="85">
        <v>13.324084635664001</v>
      </c>
      <c r="AV23" s="85">
        <v>21.5063390521412</v>
      </c>
      <c r="AW23" s="85">
        <v>22.9900566958495</v>
      </c>
      <c r="AX23" s="85">
        <v>19.341264293737101</v>
      </c>
      <c r="AY23" s="86">
        <v>16.927852692427301</v>
      </c>
      <c r="AZ23" s="87"/>
      <c r="BA23" s="88">
        <v>5.9134116006044399</v>
      </c>
      <c r="BB23" s="89">
        <v>0.38411178223615</v>
      </c>
      <c r="BC23" s="90">
        <v>2.9925673695069501</v>
      </c>
      <c r="BD23" s="87"/>
      <c r="BE23" s="91">
        <v>11.4669650013052</v>
      </c>
      <c r="BF23" s="38"/>
      <c r="BG23" s="39"/>
      <c r="BH23" s="39"/>
      <c r="BI23" s="39"/>
      <c r="BJ23" s="39"/>
      <c r="BK23" s="39"/>
      <c r="BL23" s="39"/>
      <c r="BM23" s="39"/>
      <c r="BN23" s="39"/>
      <c r="BO23" s="39"/>
      <c r="BP23" s="39"/>
      <c r="BQ23" s="39"/>
      <c r="BR23" s="39"/>
    </row>
    <row r="24" spans="1:70" x14ac:dyDescent="0.2">
      <c r="A24" s="34" t="s">
        <v>118</v>
      </c>
      <c r="B24" s="2" t="str">
        <f t="shared" si="0"/>
        <v>Richmond North/Glen Allen, VA</v>
      </c>
      <c r="C24" s="9"/>
      <c r="D24" s="23" t="s">
        <v>106</v>
      </c>
      <c r="E24" s="26" t="s">
        <v>107</v>
      </c>
      <c r="F24" s="2"/>
      <c r="G24" s="114">
        <v>48.550981201283797</v>
      </c>
      <c r="H24" s="109">
        <v>68.941289546079702</v>
      </c>
      <c r="I24" s="109">
        <v>78.418725355341493</v>
      </c>
      <c r="J24" s="109">
        <v>73.023445667125102</v>
      </c>
      <c r="K24" s="109">
        <v>56.473817056396101</v>
      </c>
      <c r="L24" s="115">
        <v>65.081651765245297</v>
      </c>
      <c r="M24" s="109"/>
      <c r="N24" s="116">
        <v>104.054258367721</v>
      </c>
      <c r="O24" s="117">
        <v>130.245578862906</v>
      </c>
      <c r="P24" s="118">
        <v>117.14991861531399</v>
      </c>
      <c r="Q24" s="109"/>
      <c r="R24" s="119">
        <v>79.958299436693494</v>
      </c>
      <c r="S24" s="92"/>
      <c r="T24" s="93">
        <v>-0.36434748110258602</v>
      </c>
      <c r="U24" s="87">
        <v>6.0024631103830002</v>
      </c>
      <c r="V24" s="87">
        <v>-0.42110523362476499</v>
      </c>
      <c r="W24" s="87">
        <v>1.7164774172133701</v>
      </c>
      <c r="X24" s="87">
        <v>-0.50781812810521898</v>
      </c>
      <c r="Y24" s="94">
        <v>1.3513323337850001</v>
      </c>
      <c r="Z24" s="87"/>
      <c r="AA24" s="95">
        <v>-2.8962472083044699</v>
      </c>
      <c r="AB24" s="96">
        <v>-1.10872632253958</v>
      </c>
      <c r="AC24" s="97">
        <v>-1.9106349848500901</v>
      </c>
      <c r="AD24" s="87"/>
      <c r="AE24" s="98">
        <v>-4.0200495591874899E-2</v>
      </c>
      <c r="AF24" s="38"/>
      <c r="AG24" s="114">
        <v>47.368868924805099</v>
      </c>
      <c r="AH24" s="109">
        <v>68.687867377349804</v>
      </c>
      <c r="AI24" s="109">
        <v>79.964095025217702</v>
      </c>
      <c r="AJ24" s="109">
        <v>77.160523842274102</v>
      </c>
      <c r="AK24" s="109">
        <v>67.013950882622595</v>
      </c>
      <c r="AL24" s="115">
        <v>68.039061210453895</v>
      </c>
      <c r="AM24" s="109"/>
      <c r="AN24" s="116">
        <v>97.218023842274107</v>
      </c>
      <c r="AO24" s="117">
        <v>111.047561611646</v>
      </c>
      <c r="AP24" s="118">
        <v>104.13279272696001</v>
      </c>
      <c r="AQ24" s="109"/>
      <c r="AR24" s="119">
        <v>78.3515559294556</v>
      </c>
      <c r="AS24" s="92"/>
      <c r="AT24" s="93">
        <v>1.62867805700854</v>
      </c>
      <c r="AU24" s="87">
        <v>7.2221964016600504</v>
      </c>
      <c r="AV24" s="87">
        <v>4.1566351198207796</v>
      </c>
      <c r="AW24" s="87">
        <v>4.8779981269665003</v>
      </c>
      <c r="AX24" s="87">
        <v>6.9538989908984101</v>
      </c>
      <c r="AY24" s="94">
        <v>5.1048031366348701</v>
      </c>
      <c r="AZ24" s="87"/>
      <c r="BA24" s="95">
        <v>-1.4106466951651</v>
      </c>
      <c r="BB24" s="96">
        <v>-3.6989075899323201</v>
      </c>
      <c r="BC24" s="97">
        <v>-2.6441151542958199</v>
      </c>
      <c r="BD24" s="87"/>
      <c r="BE24" s="98">
        <v>2.0213194481057202</v>
      </c>
      <c r="BF24" s="38"/>
      <c r="BG24" s="39"/>
      <c r="BH24" s="39"/>
      <c r="BI24" s="39"/>
      <c r="BJ24" s="39"/>
      <c r="BK24" s="39"/>
      <c r="BL24" s="39"/>
      <c r="BM24" s="39"/>
      <c r="BN24" s="39"/>
      <c r="BO24" s="39"/>
      <c r="BP24" s="39"/>
      <c r="BQ24" s="39"/>
      <c r="BR24" s="39"/>
    </row>
    <row r="25" spans="1:70" x14ac:dyDescent="0.2">
      <c r="A25" s="34" t="s">
        <v>62</v>
      </c>
      <c r="B25" s="2" t="str">
        <f t="shared" si="0"/>
        <v>Richmond West/Midlothian, VA</v>
      </c>
      <c r="C25" s="2"/>
      <c r="D25" s="23" t="s">
        <v>106</v>
      </c>
      <c r="E25" s="26" t="s">
        <v>107</v>
      </c>
      <c r="F25" s="2"/>
      <c r="G25" s="114">
        <v>46.958122263397897</v>
      </c>
      <c r="H25" s="109">
        <v>59.464287742303299</v>
      </c>
      <c r="I25" s="109">
        <v>68.131255074116297</v>
      </c>
      <c r="J25" s="109">
        <v>63.077636031927</v>
      </c>
      <c r="K25" s="109">
        <v>56.716916704675</v>
      </c>
      <c r="L25" s="115">
        <v>58.869643563283901</v>
      </c>
      <c r="M25" s="109"/>
      <c r="N25" s="116">
        <v>96.851379247434394</v>
      </c>
      <c r="O25" s="117">
        <v>111.63115858038699</v>
      </c>
      <c r="P25" s="118">
        <v>104.241268913911</v>
      </c>
      <c r="Q25" s="109"/>
      <c r="R25" s="119">
        <v>71.832965092034499</v>
      </c>
      <c r="S25" s="92"/>
      <c r="T25" s="93">
        <v>5.9027345704561496</v>
      </c>
      <c r="U25" s="87">
        <v>6.8230968973322597</v>
      </c>
      <c r="V25" s="87">
        <v>12.252347734754901</v>
      </c>
      <c r="W25" s="87">
        <v>1.1412253887953001</v>
      </c>
      <c r="X25" s="87">
        <v>8.1153339492672991</v>
      </c>
      <c r="Y25" s="94">
        <v>6.8309093673632502</v>
      </c>
      <c r="Z25" s="87"/>
      <c r="AA25" s="95">
        <v>6.4426294781241298</v>
      </c>
      <c r="AB25" s="96">
        <v>1.81665199736182</v>
      </c>
      <c r="AC25" s="97">
        <v>3.9146290628888201</v>
      </c>
      <c r="AD25" s="87"/>
      <c r="AE25" s="98">
        <v>5.6021322591196503</v>
      </c>
      <c r="AF25" s="38"/>
      <c r="AG25" s="114">
        <v>43.5754485252208</v>
      </c>
      <c r="AH25" s="109">
        <v>53.424059105158101</v>
      </c>
      <c r="AI25" s="109">
        <v>60.929468666286603</v>
      </c>
      <c r="AJ25" s="109">
        <v>61.736615296380698</v>
      </c>
      <c r="AK25" s="109">
        <v>61.520409535347703</v>
      </c>
      <c r="AL25" s="115">
        <v>56.236899085157297</v>
      </c>
      <c r="AM25" s="109"/>
      <c r="AN25" s="116">
        <v>81.122227608323797</v>
      </c>
      <c r="AO25" s="117">
        <v>86.416347612599694</v>
      </c>
      <c r="AP25" s="118">
        <v>83.769287610461802</v>
      </c>
      <c r="AQ25" s="109"/>
      <c r="AR25" s="119">
        <v>64.102014634568405</v>
      </c>
      <c r="AS25" s="92"/>
      <c r="AT25" s="93">
        <v>8.7324072608371495</v>
      </c>
      <c r="AU25" s="87">
        <v>4.2297990166452797</v>
      </c>
      <c r="AV25" s="87">
        <v>9.5229489031083201</v>
      </c>
      <c r="AW25" s="87">
        <v>7.1667396679698596</v>
      </c>
      <c r="AX25" s="87">
        <v>14.970458672544201</v>
      </c>
      <c r="AY25" s="94">
        <v>8.9518899404418395</v>
      </c>
      <c r="AZ25" s="87"/>
      <c r="BA25" s="95">
        <v>4.9299901446217298</v>
      </c>
      <c r="BB25" s="96">
        <v>-2.8760852248904398</v>
      </c>
      <c r="BC25" s="97">
        <v>0.75316450958947501</v>
      </c>
      <c r="BD25" s="87"/>
      <c r="BE25" s="98">
        <v>5.7371493454268396</v>
      </c>
      <c r="BF25" s="38"/>
      <c r="BG25" s="39"/>
      <c r="BH25" s="39"/>
      <c r="BI25" s="39"/>
      <c r="BJ25" s="39"/>
      <c r="BK25" s="39"/>
      <c r="BL25" s="39"/>
      <c r="BM25" s="39"/>
      <c r="BN25" s="39"/>
      <c r="BO25" s="39"/>
      <c r="BP25" s="39"/>
      <c r="BQ25" s="39"/>
      <c r="BR25" s="39"/>
    </row>
    <row r="26" spans="1:70" x14ac:dyDescent="0.2">
      <c r="A26" s="20" t="s">
        <v>58</v>
      </c>
      <c r="B26" s="2" t="str">
        <f t="shared" si="0"/>
        <v>Petersburg/Chester, VA</v>
      </c>
      <c r="C26" s="2"/>
      <c r="D26" s="23" t="s">
        <v>106</v>
      </c>
      <c r="E26" s="26" t="s">
        <v>107</v>
      </c>
      <c r="F26" s="2"/>
      <c r="G26" s="114">
        <v>50.6637583681214</v>
      </c>
      <c r="H26" s="109">
        <v>67.884595180265606</v>
      </c>
      <c r="I26" s="109">
        <v>70.263363927893707</v>
      </c>
      <c r="J26" s="109">
        <v>64.747069772296001</v>
      </c>
      <c r="K26" s="109">
        <v>55.472722523719099</v>
      </c>
      <c r="L26" s="115">
        <v>61.806301954459201</v>
      </c>
      <c r="M26" s="109"/>
      <c r="N26" s="116">
        <v>73.035423795066393</v>
      </c>
      <c r="O26" s="117">
        <v>87.521568273244696</v>
      </c>
      <c r="P26" s="118">
        <v>80.278496034155495</v>
      </c>
      <c r="Q26" s="109"/>
      <c r="R26" s="119">
        <v>67.084071691515305</v>
      </c>
      <c r="S26" s="92"/>
      <c r="T26" s="93">
        <v>-5.3308129121031298</v>
      </c>
      <c r="U26" s="87">
        <v>2.55432422313292</v>
      </c>
      <c r="V26" s="87">
        <v>5.33779616255402</v>
      </c>
      <c r="W26" s="87">
        <v>-2.0032307799831401</v>
      </c>
      <c r="X26" s="87">
        <v>-6.0970875987789901</v>
      </c>
      <c r="Y26" s="94">
        <v>-0.81107613982506499</v>
      </c>
      <c r="Z26" s="87"/>
      <c r="AA26" s="95">
        <v>-4.6876355681627402</v>
      </c>
      <c r="AB26" s="96">
        <v>2.5668452452721199E-2</v>
      </c>
      <c r="AC26" s="97">
        <v>-2.1748799736316902</v>
      </c>
      <c r="AD26" s="87"/>
      <c r="AE26" s="98">
        <v>-1.28163207238623</v>
      </c>
      <c r="AF26" s="38"/>
      <c r="AG26" s="114">
        <v>56.208784160305299</v>
      </c>
      <c r="AH26" s="109">
        <v>72.202323554389295</v>
      </c>
      <c r="AI26" s="109">
        <v>75.534479274809101</v>
      </c>
      <c r="AJ26" s="109">
        <v>74.765083144083903</v>
      </c>
      <c r="AK26" s="109">
        <v>69.225076722011295</v>
      </c>
      <c r="AL26" s="115">
        <v>69.586735258291995</v>
      </c>
      <c r="AM26" s="109"/>
      <c r="AN26" s="116">
        <v>77.329334198292202</v>
      </c>
      <c r="AO26" s="117">
        <v>79.558331328273198</v>
      </c>
      <c r="AP26" s="118">
        <v>78.4438327632827</v>
      </c>
      <c r="AQ26" s="109"/>
      <c r="AR26" s="119">
        <v>72.125593232254502</v>
      </c>
      <c r="AS26" s="92"/>
      <c r="AT26" s="93">
        <v>4.3724212988541398</v>
      </c>
      <c r="AU26" s="87">
        <v>8.1742396102630792</v>
      </c>
      <c r="AV26" s="87">
        <v>8.1715426482667706</v>
      </c>
      <c r="AW26" s="87">
        <v>6.5560905583518103</v>
      </c>
      <c r="AX26" s="87">
        <v>6.0483997074632398</v>
      </c>
      <c r="AY26" s="94">
        <v>6.7802607772172996</v>
      </c>
      <c r="AZ26" s="87"/>
      <c r="BA26" s="95">
        <v>5.99461742204715</v>
      </c>
      <c r="BB26" s="96">
        <v>4.1502705326860401</v>
      </c>
      <c r="BC26" s="97">
        <v>5.0512512485762402</v>
      </c>
      <c r="BD26" s="87"/>
      <c r="BE26" s="98">
        <v>6.2597095467542303</v>
      </c>
      <c r="BF26" s="38"/>
      <c r="BG26" s="39"/>
      <c r="BH26" s="39"/>
      <c r="BI26" s="39"/>
      <c r="BJ26" s="39"/>
      <c r="BK26" s="39"/>
      <c r="BL26" s="39"/>
      <c r="BM26" s="39"/>
      <c r="BN26" s="39"/>
      <c r="BO26" s="39"/>
      <c r="BP26" s="39"/>
      <c r="BQ26" s="39"/>
      <c r="BR26" s="39"/>
    </row>
    <row r="27" spans="1:70" x14ac:dyDescent="0.2">
      <c r="A27" s="20" t="s">
        <v>119</v>
      </c>
      <c r="B27" s="43" t="s">
        <v>49</v>
      </c>
      <c r="C27" s="2"/>
      <c r="D27" s="23" t="s">
        <v>106</v>
      </c>
      <c r="E27" s="26" t="s">
        <v>107</v>
      </c>
      <c r="F27" s="2"/>
      <c r="G27" s="114">
        <v>53.6507624185667</v>
      </c>
      <c r="H27" s="109">
        <v>60.739457451139998</v>
      </c>
      <c r="I27" s="109">
        <v>61.256917752442902</v>
      </c>
      <c r="J27" s="109">
        <v>61.3149552117263</v>
      </c>
      <c r="K27" s="109">
        <v>61.306514657980401</v>
      </c>
      <c r="L27" s="115">
        <v>59.653721498371297</v>
      </c>
      <c r="M27" s="109"/>
      <c r="N27" s="116">
        <v>95.224290513029302</v>
      </c>
      <c r="O27" s="117">
        <v>116.420131311074</v>
      </c>
      <c r="P27" s="118">
        <v>105.822210912052</v>
      </c>
      <c r="Q27" s="109"/>
      <c r="R27" s="119">
        <v>72.844718473708696</v>
      </c>
      <c r="S27" s="92"/>
      <c r="T27" s="93">
        <v>26.4405365992402</v>
      </c>
      <c r="U27" s="87">
        <v>3.2668705024679401</v>
      </c>
      <c r="V27" s="87">
        <v>-3.8989668324084499</v>
      </c>
      <c r="W27" s="87">
        <v>-4.7245056998741299</v>
      </c>
      <c r="X27" s="87">
        <v>6.5015932296680603</v>
      </c>
      <c r="Y27" s="94">
        <v>3.9585297461446398</v>
      </c>
      <c r="Z27" s="87"/>
      <c r="AA27" s="95">
        <v>10.062354870163199</v>
      </c>
      <c r="AB27" s="96">
        <v>10.6515868383332</v>
      </c>
      <c r="AC27" s="97">
        <v>10.3856973153787</v>
      </c>
      <c r="AD27" s="87"/>
      <c r="AE27" s="98">
        <v>6.5330839158322096</v>
      </c>
      <c r="AF27" s="38"/>
      <c r="AG27" s="114">
        <v>45.827622151495802</v>
      </c>
      <c r="AH27" s="109">
        <v>58.247912412476097</v>
      </c>
      <c r="AI27" s="109">
        <v>62.076026225334097</v>
      </c>
      <c r="AJ27" s="109">
        <v>69.783693443666394</v>
      </c>
      <c r="AK27" s="109">
        <v>73.167098177931507</v>
      </c>
      <c r="AL27" s="115">
        <v>61.821683741012997</v>
      </c>
      <c r="AM27" s="109"/>
      <c r="AN27" s="116">
        <v>100.586640625</v>
      </c>
      <c r="AO27" s="117">
        <v>99.203740329804504</v>
      </c>
      <c r="AP27" s="118">
        <v>99.895190477402195</v>
      </c>
      <c r="AQ27" s="109"/>
      <c r="AR27" s="119">
        <v>72.703151446608501</v>
      </c>
      <c r="AS27" s="92"/>
      <c r="AT27" s="93">
        <v>15.922647777488301</v>
      </c>
      <c r="AU27" s="87">
        <v>8.0342410909668907</v>
      </c>
      <c r="AV27" s="87">
        <v>5.0660606546001796</v>
      </c>
      <c r="AW27" s="87">
        <v>10.816789112117601</v>
      </c>
      <c r="AX27" s="87">
        <v>12.3372067162961</v>
      </c>
      <c r="AY27" s="94">
        <v>10.1424379192941</v>
      </c>
      <c r="AZ27" s="87"/>
      <c r="BA27" s="95">
        <v>14.045798807516</v>
      </c>
      <c r="BB27" s="96">
        <v>12.701565842046699</v>
      </c>
      <c r="BC27" s="97">
        <v>13.374350050969101</v>
      </c>
      <c r="BD27" s="87"/>
      <c r="BE27" s="98">
        <v>11.390552036437899</v>
      </c>
      <c r="BF27" s="38"/>
      <c r="BG27" s="39"/>
      <c r="BH27" s="39"/>
      <c r="BI27" s="39"/>
      <c r="BJ27" s="39"/>
      <c r="BK27" s="39"/>
      <c r="BL27" s="39"/>
      <c r="BM27" s="39"/>
      <c r="BN27" s="39"/>
      <c r="BO27" s="39"/>
      <c r="BP27" s="39"/>
      <c r="BQ27" s="39"/>
      <c r="BR27" s="39"/>
    </row>
    <row r="28" spans="1:70" x14ac:dyDescent="0.2">
      <c r="A28" s="20" t="s">
        <v>54</v>
      </c>
      <c r="B28" s="2" t="str">
        <f t="shared" si="0"/>
        <v>Roanoke, VA</v>
      </c>
      <c r="C28" s="2"/>
      <c r="D28" s="23" t="s">
        <v>106</v>
      </c>
      <c r="E28" s="26" t="s">
        <v>107</v>
      </c>
      <c r="F28" s="2"/>
      <c r="G28" s="114">
        <v>51.3366838365896</v>
      </c>
      <c r="H28" s="109">
        <v>71.2347655417406</v>
      </c>
      <c r="I28" s="109">
        <v>75.806301953818803</v>
      </c>
      <c r="J28" s="109">
        <v>73.626193605683795</v>
      </c>
      <c r="K28" s="109">
        <v>74.835801065719295</v>
      </c>
      <c r="L28" s="115">
        <v>69.367949200710399</v>
      </c>
      <c r="M28" s="109"/>
      <c r="N28" s="116">
        <v>77.418278863232601</v>
      </c>
      <c r="O28" s="117">
        <v>84.851978685612707</v>
      </c>
      <c r="P28" s="118">
        <v>81.135128774422697</v>
      </c>
      <c r="Q28" s="109"/>
      <c r="R28" s="119">
        <v>72.7300005074854</v>
      </c>
      <c r="S28" s="92"/>
      <c r="T28" s="93">
        <v>2.0521244338755</v>
      </c>
      <c r="U28" s="87">
        <v>-4.6459644619218903E-3</v>
      </c>
      <c r="V28" s="87">
        <v>-6.6915075164935596</v>
      </c>
      <c r="W28" s="87">
        <v>-14.585553703732201</v>
      </c>
      <c r="X28" s="87">
        <v>-1.8740587427700199</v>
      </c>
      <c r="Y28" s="94">
        <v>-5.0401731980981204</v>
      </c>
      <c r="Z28" s="87"/>
      <c r="AA28" s="95">
        <v>3.5649939811934002</v>
      </c>
      <c r="AB28" s="96">
        <v>4.2140791659274104</v>
      </c>
      <c r="AC28" s="97">
        <v>3.9033922061595998</v>
      </c>
      <c r="AD28" s="87"/>
      <c r="AE28" s="98">
        <v>-2.3614389767156001</v>
      </c>
      <c r="AF28" s="38"/>
      <c r="AG28" s="114">
        <v>49.196050621669599</v>
      </c>
      <c r="AH28" s="109">
        <v>66.232061722912903</v>
      </c>
      <c r="AI28" s="109">
        <v>80.894213587921797</v>
      </c>
      <c r="AJ28" s="109">
        <v>112.21861500887999</v>
      </c>
      <c r="AK28" s="109">
        <v>110.177869893428</v>
      </c>
      <c r="AL28" s="115">
        <v>83.743762166962597</v>
      </c>
      <c r="AM28" s="109"/>
      <c r="AN28" s="116">
        <v>119.302545737122</v>
      </c>
      <c r="AO28" s="117">
        <v>95.733975133214898</v>
      </c>
      <c r="AP28" s="118">
        <v>107.518260435168</v>
      </c>
      <c r="AQ28" s="109"/>
      <c r="AR28" s="119">
        <v>90.536475957878693</v>
      </c>
      <c r="AS28" s="92"/>
      <c r="AT28" s="93">
        <v>8.0184961906648908</v>
      </c>
      <c r="AU28" s="87">
        <v>-1.6513868705177399</v>
      </c>
      <c r="AV28" s="87">
        <v>-0.28349258893845403</v>
      </c>
      <c r="AW28" s="87">
        <v>22.4140353819575</v>
      </c>
      <c r="AX28" s="87">
        <v>10.9566764466582</v>
      </c>
      <c r="AY28" s="94">
        <v>8.7632375548594599</v>
      </c>
      <c r="AZ28" s="87"/>
      <c r="BA28" s="95">
        <v>15.034447888559701</v>
      </c>
      <c r="BB28" s="96">
        <v>3.4932262105608101</v>
      </c>
      <c r="BC28" s="97">
        <v>9.5934527907907299</v>
      </c>
      <c r="BD28" s="87"/>
      <c r="BE28" s="98">
        <v>9.0435204225653596</v>
      </c>
      <c r="BF28" s="38"/>
      <c r="BG28" s="39"/>
      <c r="BH28" s="39"/>
      <c r="BI28" s="39"/>
      <c r="BJ28" s="39"/>
      <c r="BK28" s="39"/>
      <c r="BL28" s="39"/>
      <c r="BM28" s="39"/>
      <c r="BN28" s="39"/>
      <c r="BO28" s="39"/>
      <c r="BP28" s="39"/>
      <c r="BQ28" s="39"/>
      <c r="BR28" s="39"/>
    </row>
    <row r="29" spans="1:70" x14ac:dyDescent="0.2">
      <c r="A29" s="20" t="s">
        <v>55</v>
      </c>
      <c r="B29" s="2" t="str">
        <f t="shared" si="0"/>
        <v>Charlottesville, VA</v>
      </c>
      <c r="C29" s="2"/>
      <c r="D29" s="23" t="s">
        <v>106</v>
      </c>
      <c r="E29" s="26" t="s">
        <v>107</v>
      </c>
      <c r="F29" s="2"/>
      <c r="G29" s="114">
        <v>171.63991353900499</v>
      </c>
      <c r="H29" s="109">
        <v>91.116292002357994</v>
      </c>
      <c r="I29" s="109">
        <v>99.2409510709373</v>
      </c>
      <c r="J29" s="109">
        <v>94.261017881705598</v>
      </c>
      <c r="K29" s="109">
        <v>93.740009825112907</v>
      </c>
      <c r="L29" s="115">
        <v>109.999636863823</v>
      </c>
      <c r="M29" s="109"/>
      <c r="N29" s="116">
        <v>156.53966791118</v>
      </c>
      <c r="O29" s="117">
        <v>210.68928473177399</v>
      </c>
      <c r="P29" s="118">
        <v>183.61447632147701</v>
      </c>
      <c r="Q29" s="109"/>
      <c r="R29" s="119">
        <v>131.03244813743899</v>
      </c>
      <c r="S29" s="92"/>
      <c r="T29" s="93">
        <v>8.5213978304451405</v>
      </c>
      <c r="U29" s="87">
        <v>10.230722881008001</v>
      </c>
      <c r="V29" s="87">
        <v>0.53033427738438799</v>
      </c>
      <c r="W29" s="87">
        <v>-5.0566962137936997</v>
      </c>
      <c r="X29" s="87">
        <v>-0.56773589474596198</v>
      </c>
      <c r="Y29" s="94">
        <v>3.1705838324765798</v>
      </c>
      <c r="Z29" s="87"/>
      <c r="AA29" s="95">
        <v>-3.8935854563558498</v>
      </c>
      <c r="AB29" s="96">
        <v>-0.44305091759591397</v>
      </c>
      <c r="AC29" s="97">
        <v>-1.9437607586622601</v>
      </c>
      <c r="AD29" s="87"/>
      <c r="AE29" s="98">
        <v>1.0602310599611799</v>
      </c>
      <c r="AF29" s="38"/>
      <c r="AG29" s="114">
        <v>96.066176964074202</v>
      </c>
      <c r="AH29" s="109">
        <v>91.009775957362805</v>
      </c>
      <c r="AI29" s="109">
        <v>98.374643703118807</v>
      </c>
      <c r="AJ29" s="109">
        <v>100.15582412159399</v>
      </c>
      <c r="AK29" s="109">
        <v>130.43863234427101</v>
      </c>
      <c r="AL29" s="115">
        <v>103.233713071431</v>
      </c>
      <c r="AM29" s="109"/>
      <c r="AN29" s="116">
        <v>252.06765572803999</v>
      </c>
      <c r="AO29" s="117">
        <v>261.53941245824302</v>
      </c>
      <c r="AP29" s="118">
        <v>256.80353409314199</v>
      </c>
      <c r="AQ29" s="109"/>
      <c r="AR29" s="119">
        <v>147.224415228954</v>
      </c>
      <c r="AS29" s="92"/>
      <c r="AT29" s="93">
        <v>7.0471882338534604</v>
      </c>
      <c r="AU29" s="87">
        <v>5.38089462922433</v>
      </c>
      <c r="AV29" s="87">
        <v>1.4844509391751199</v>
      </c>
      <c r="AW29" s="87">
        <v>-7.2980953265359396</v>
      </c>
      <c r="AX29" s="87">
        <v>-3.3012663018969701</v>
      </c>
      <c r="AY29" s="94">
        <v>3.7945397230897703E-2</v>
      </c>
      <c r="AZ29" s="87"/>
      <c r="BA29" s="95">
        <v>1.3792660160185299</v>
      </c>
      <c r="BB29" s="96">
        <v>1.1579393549644299</v>
      </c>
      <c r="BC29" s="97">
        <v>1.2664409861247099</v>
      </c>
      <c r="BD29" s="87"/>
      <c r="BE29" s="98">
        <v>0.72464421515953803</v>
      </c>
      <c r="BF29" s="38"/>
      <c r="BG29" s="39"/>
      <c r="BH29" s="39"/>
      <c r="BI29" s="39"/>
      <c r="BJ29" s="39"/>
      <c r="BK29" s="39"/>
      <c r="BL29" s="39"/>
      <c r="BM29" s="39"/>
      <c r="BN29" s="39"/>
      <c r="BO29" s="39"/>
      <c r="BP29" s="39"/>
      <c r="BQ29" s="39"/>
      <c r="BR29" s="39"/>
    </row>
    <row r="30" spans="1:70" x14ac:dyDescent="0.2">
      <c r="A30" s="20" t="s">
        <v>120</v>
      </c>
      <c r="B30" t="s">
        <v>56</v>
      </c>
      <c r="C30" s="2"/>
      <c r="D30" s="23" t="s">
        <v>106</v>
      </c>
      <c r="E30" s="26" t="s">
        <v>107</v>
      </c>
      <c r="F30" s="2"/>
      <c r="G30" s="114">
        <v>53.978206649192899</v>
      </c>
      <c r="H30" s="109">
        <v>70.261274658573498</v>
      </c>
      <c r="I30" s="109">
        <v>76.650052421023503</v>
      </c>
      <c r="J30" s="109">
        <v>71.591146365015803</v>
      </c>
      <c r="K30" s="109">
        <v>68.712627948682496</v>
      </c>
      <c r="L30" s="115">
        <v>68.238661608497694</v>
      </c>
      <c r="M30" s="109"/>
      <c r="N30" s="116">
        <v>85.334458546006303</v>
      </c>
      <c r="O30" s="117">
        <v>92.273361843012793</v>
      </c>
      <c r="P30" s="118">
        <v>88.803910194509498</v>
      </c>
      <c r="Q30" s="109"/>
      <c r="R30" s="119">
        <v>74.114446918786797</v>
      </c>
      <c r="S30" s="92"/>
      <c r="T30" s="93">
        <v>31.656177271002498</v>
      </c>
      <c r="U30" s="87">
        <v>14.0797185966792</v>
      </c>
      <c r="V30" s="87">
        <v>16.081639022864799</v>
      </c>
      <c r="W30" s="87">
        <v>10.3100818617034</v>
      </c>
      <c r="X30" s="87">
        <v>18.690937807071901</v>
      </c>
      <c r="Y30" s="94">
        <v>17.082739716973698</v>
      </c>
      <c r="Z30" s="87"/>
      <c r="AA30" s="95">
        <v>19.1283128836297</v>
      </c>
      <c r="AB30" s="96">
        <v>16.512999204481201</v>
      </c>
      <c r="AC30" s="97">
        <v>17.755082750341899</v>
      </c>
      <c r="AD30" s="87"/>
      <c r="AE30" s="98">
        <v>17.3120455103378</v>
      </c>
      <c r="AF30" s="38"/>
      <c r="AG30" s="114">
        <v>51.938800221667996</v>
      </c>
      <c r="AH30" s="109">
        <v>71.138475685785494</v>
      </c>
      <c r="AI30" s="109">
        <v>76.290359517871906</v>
      </c>
      <c r="AJ30" s="109">
        <v>74.538422000554107</v>
      </c>
      <c r="AK30" s="109">
        <v>72.092555180024803</v>
      </c>
      <c r="AL30" s="115">
        <v>69.202205226876302</v>
      </c>
      <c r="AM30" s="109"/>
      <c r="AN30" s="116">
        <v>92.359557525175802</v>
      </c>
      <c r="AO30" s="117">
        <v>89.374545799420602</v>
      </c>
      <c r="AP30" s="118">
        <v>90.867051662298195</v>
      </c>
      <c r="AQ30" s="109"/>
      <c r="AR30" s="119">
        <v>75.407324719966795</v>
      </c>
      <c r="AS30" s="92"/>
      <c r="AT30" s="93">
        <v>29.2620971265268</v>
      </c>
      <c r="AU30" s="87">
        <v>15.7105856832023</v>
      </c>
      <c r="AV30" s="87">
        <v>13.9662913372487</v>
      </c>
      <c r="AW30" s="87">
        <v>9.8573466005655508</v>
      </c>
      <c r="AX30" s="87">
        <v>13.668317962203099</v>
      </c>
      <c r="AY30" s="94">
        <v>15.3879201147506</v>
      </c>
      <c r="AZ30" s="87"/>
      <c r="BA30" s="95">
        <v>22.6369921787172</v>
      </c>
      <c r="BB30" s="96">
        <v>21.054470611932601</v>
      </c>
      <c r="BC30" s="97">
        <v>21.8535904060906</v>
      </c>
      <c r="BD30" s="87"/>
      <c r="BE30" s="98">
        <v>17.561488352960801</v>
      </c>
      <c r="BF30" s="38"/>
      <c r="BG30" s="39"/>
      <c r="BH30" s="39"/>
      <c r="BI30" s="39"/>
      <c r="BJ30" s="39"/>
      <c r="BK30" s="39"/>
      <c r="BL30" s="39"/>
      <c r="BM30" s="39"/>
      <c r="BN30" s="39"/>
      <c r="BO30" s="39"/>
      <c r="BP30" s="39"/>
      <c r="BQ30" s="39"/>
      <c r="BR30" s="39"/>
    </row>
    <row r="31" spans="1:70" x14ac:dyDescent="0.2">
      <c r="A31" s="20" t="s">
        <v>52</v>
      </c>
      <c r="B31" s="2" t="str">
        <f t="shared" si="0"/>
        <v>Staunton &amp; Harrisonburg, VA</v>
      </c>
      <c r="C31" s="2"/>
      <c r="D31" s="23" t="s">
        <v>106</v>
      </c>
      <c r="E31" s="26" t="s">
        <v>107</v>
      </c>
      <c r="F31" s="2"/>
      <c r="G31" s="114">
        <v>48.322034343788303</v>
      </c>
      <c r="H31" s="109">
        <v>56.556775889258802</v>
      </c>
      <c r="I31" s="109">
        <v>60.447779919397199</v>
      </c>
      <c r="J31" s="109">
        <v>58.716721570001702</v>
      </c>
      <c r="K31" s="109">
        <v>56.323183809356898</v>
      </c>
      <c r="L31" s="115">
        <v>56.073299106360601</v>
      </c>
      <c r="M31" s="109"/>
      <c r="N31" s="116">
        <v>72.524801121429803</v>
      </c>
      <c r="O31" s="117">
        <v>88.991678640266301</v>
      </c>
      <c r="P31" s="118">
        <v>80.758239880847995</v>
      </c>
      <c r="Q31" s="109"/>
      <c r="R31" s="119">
        <v>63.126139327642697</v>
      </c>
      <c r="S31" s="92"/>
      <c r="T31" s="93">
        <v>10.184243630022999</v>
      </c>
      <c r="U31" s="87">
        <v>9.0194704834788109</v>
      </c>
      <c r="V31" s="87">
        <v>3.7539472165911301</v>
      </c>
      <c r="W31" s="87">
        <v>-5.8547284735396898</v>
      </c>
      <c r="X31" s="87">
        <v>-1.7911916920629301</v>
      </c>
      <c r="Y31" s="94">
        <v>2.4309396291132401</v>
      </c>
      <c r="Z31" s="87"/>
      <c r="AA31" s="95">
        <v>-2.74972324474937</v>
      </c>
      <c r="AB31" s="96">
        <v>-8.9144093813400609</v>
      </c>
      <c r="AC31" s="97">
        <v>-6.2458281186943596</v>
      </c>
      <c r="AD31" s="87"/>
      <c r="AE31" s="98">
        <v>-0.92071906985555596</v>
      </c>
      <c r="AF31" s="38"/>
      <c r="AG31" s="114">
        <v>42.998693354472103</v>
      </c>
      <c r="AH31" s="109">
        <v>54.888649315189099</v>
      </c>
      <c r="AI31" s="109">
        <v>61.111868586779401</v>
      </c>
      <c r="AJ31" s="109">
        <v>70.071159994715202</v>
      </c>
      <c r="AK31" s="109">
        <v>85.046601103907406</v>
      </c>
      <c r="AL31" s="115">
        <v>62.847053653128697</v>
      </c>
      <c r="AM31" s="109"/>
      <c r="AN31" s="116">
        <v>114.810950148939</v>
      </c>
      <c r="AO31" s="117">
        <v>105.685118275801</v>
      </c>
      <c r="AP31" s="118">
        <v>110.24803421237</v>
      </c>
      <c r="AQ31" s="109"/>
      <c r="AR31" s="119">
        <v>76.431335869237699</v>
      </c>
      <c r="AS31" s="92"/>
      <c r="AT31" s="93">
        <v>10.8450320375938</v>
      </c>
      <c r="AU31" s="87">
        <v>7.5225291336239799</v>
      </c>
      <c r="AV31" s="87">
        <v>11.710423112802699</v>
      </c>
      <c r="AW31" s="87">
        <v>9.6031195997919205</v>
      </c>
      <c r="AX31" s="87">
        <v>7.0779883056750599</v>
      </c>
      <c r="AY31" s="94">
        <v>9.1330870114589295</v>
      </c>
      <c r="AZ31" s="87"/>
      <c r="BA31" s="95">
        <v>11.616946787891001</v>
      </c>
      <c r="BB31" s="96">
        <v>5.1136778430359699</v>
      </c>
      <c r="BC31" s="97">
        <v>8.4023668130750995</v>
      </c>
      <c r="BD31" s="87"/>
      <c r="BE31" s="98">
        <v>8.8787455209687796</v>
      </c>
      <c r="BF31" s="38"/>
      <c r="BG31" s="39"/>
      <c r="BH31" s="39"/>
      <c r="BI31" s="39"/>
      <c r="BJ31" s="39"/>
      <c r="BK31" s="39"/>
      <c r="BL31" s="39"/>
      <c r="BM31" s="39"/>
      <c r="BN31" s="39"/>
      <c r="BO31" s="39"/>
      <c r="BP31" s="39"/>
      <c r="BQ31" s="39"/>
      <c r="BR31" s="39"/>
    </row>
    <row r="32" spans="1:70" x14ac:dyDescent="0.2">
      <c r="A32" s="20" t="s">
        <v>51</v>
      </c>
      <c r="B32" s="2" t="str">
        <f t="shared" si="0"/>
        <v>Blacksburg &amp; Wytheville, VA</v>
      </c>
      <c r="C32" s="2"/>
      <c r="D32" s="23" t="s">
        <v>106</v>
      </c>
      <c r="E32" s="26" t="s">
        <v>107</v>
      </c>
      <c r="F32" s="2"/>
      <c r="G32" s="114">
        <v>48.089201672307297</v>
      </c>
      <c r="H32" s="109">
        <v>55.592189926338797</v>
      </c>
      <c r="I32" s="109">
        <v>56.651897272546201</v>
      </c>
      <c r="J32" s="109">
        <v>60.560009954210599</v>
      </c>
      <c r="K32" s="109">
        <v>58.9652777224766</v>
      </c>
      <c r="L32" s="115">
        <v>55.971715309575899</v>
      </c>
      <c r="M32" s="109"/>
      <c r="N32" s="116">
        <v>74.819462472625901</v>
      </c>
      <c r="O32" s="117">
        <v>68.7622098347601</v>
      </c>
      <c r="P32" s="118">
        <v>71.790836153692993</v>
      </c>
      <c r="Q32" s="109"/>
      <c r="R32" s="119">
        <v>60.491464122180801</v>
      </c>
      <c r="S32" s="92"/>
      <c r="T32" s="93">
        <v>13.1818481204697</v>
      </c>
      <c r="U32" s="87">
        <v>17.945520500167099</v>
      </c>
      <c r="V32" s="87">
        <v>11.597875072711</v>
      </c>
      <c r="W32" s="87">
        <v>7.2744949005122104</v>
      </c>
      <c r="X32" s="87">
        <v>16.189494814423099</v>
      </c>
      <c r="Y32" s="94">
        <v>13.0334841264776</v>
      </c>
      <c r="Z32" s="87"/>
      <c r="AA32" s="95">
        <v>13.929004777873001</v>
      </c>
      <c r="AB32" s="96">
        <v>8.7140019134759807</v>
      </c>
      <c r="AC32" s="97">
        <v>11.3704779813519</v>
      </c>
      <c r="AD32" s="87"/>
      <c r="AE32" s="98">
        <v>12.4640488656883</v>
      </c>
      <c r="AF32" s="38"/>
      <c r="AG32" s="114">
        <v>44.200807784192698</v>
      </c>
      <c r="AH32" s="109">
        <v>54.311998307784101</v>
      </c>
      <c r="AI32" s="109">
        <v>68.815713716902195</v>
      </c>
      <c r="AJ32" s="109">
        <v>112.239385825204</v>
      </c>
      <c r="AK32" s="109">
        <v>116.259137467648</v>
      </c>
      <c r="AL32" s="115">
        <v>79.165408620346398</v>
      </c>
      <c r="AM32" s="109"/>
      <c r="AN32" s="116">
        <v>138.75651055146301</v>
      </c>
      <c r="AO32" s="117">
        <v>110.448751244276</v>
      </c>
      <c r="AP32" s="118">
        <v>124.60263089786901</v>
      </c>
      <c r="AQ32" s="109"/>
      <c r="AR32" s="119">
        <v>92.147472128210197</v>
      </c>
      <c r="AS32" s="92"/>
      <c r="AT32" s="93">
        <v>7.0028580218166603</v>
      </c>
      <c r="AU32" s="87">
        <v>6.9325389265287098</v>
      </c>
      <c r="AV32" s="87">
        <v>9.71459693633029</v>
      </c>
      <c r="AW32" s="87">
        <v>34.747044108028803</v>
      </c>
      <c r="AX32" s="87">
        <v>18.641723183043201</v>
      </c>
      <c r="AY32" s="94">
        <v>17.767258955895201</v>
      </c>
      <c r="AZ32" s="87"/>
      <c r="BA32" s="95">
        <v>15.5734881460582</v>
      </c>
      <c r="BB32" s="96">
        <v>11.510383268386599</v>
      </c>
      <c r="BC32" s="97">
        <v>13.736750438203099</v>
      </c>
      <c r="BD32" s="87"/>
      <c r="BE32" s="98">
        <v>16.176685424197998</v>
      </c>
      <c r="BF32" s="38"/>
      <c r="BG32" s="39"/>
      <c r="BH32" s="39"/>
      <c r="BI32" s="39"/>
      <c r="BJ32" s="39"/>
      <c r="BK32" s="39"/>
      <c r="BL32" s="39"/>
      <c r="BM32" s="39"/>
      <c r="BN32" s="39"/>
      <c r="BO32" s="39"/>
      <c r="BP32" s="39"/>
      <c r="BQ32" s="39"/>
      <c r="BR32" s="39"/>
    </row>
    <row r="33" spans="1:70" x14ac:dyDescent="0.2">
      <c r="A33" s="20" t="s">
        <v>50</v>
      </c>
      <c r="B33" s="2" t="str">
        <f t="shared" si="0"/>
        <v>Lynchburg, VA</v>
      </c>
      <c r="C33" s="2"/>
      <c r="D33" s="23" t="s">
        <v>106</v>
      </c>
      <c r="E33" s="26" t="s">
        <v>107</v>
      </c>
      <c r="F33" s="2"/>
      <c r="G33" s="114">
        <v>53.254739866908601</v>
      </c>
      <c r="H33" s="109">
        <v>74.678684210526299</v>
      </c>
      <c r="I33" s="109">
        <v>86.888575317604307</v>
      </c>
      <c r="J33" s="109">
        <v>86.833033877797902</v>
      </c>
      <c r="K33" s="109">
        <v>80.134534180278195</v>
      </c>
      <c r="L33" s="115">
        <v>76.357913490623105</v>
      </c>
      <c r="M33" s="109"/>
      <c r="N33" s="116">
        <v>96.2523049001814</v>
      </c>
      <c r="O33" s="117">
        <v>100.046521476104</v>
      </c>
      <c r="P33" s="118">
        <v>98.149413188142702</v>
      </c>
      <c r="Q33" s="109"/>
      <c r="R33" s="119">
        <v>82.584056261342994</v>
      </c>
      <c r="S33" s="92"/>
      <c r="T33" s="93">
        <v>19.3291868449307</v>
      </c>
      <c r="U33" s="87">
        <v>20.901680949139202</v>
      </c>
      <c r="V33" s="87">
        <v>26.628316510586199</v>
      </c>
      <c r="W33" s="87">
        <v>23.203988571771699</v>
      </c>
      <c r="X33" s="87">
        <v>19.694568833887601</v>
      </c>
      <c r="Y33" s="94">
        <v>22.195413242985101</v>
      </c>
      <c r="Z33" s="87"/>
      <c r="AA33" s="95">
        <v>22.614588583041701</v>
      </c>
      <c r="AB33" s="96">
        <v>16.642364845335798</v>
      </c>
      <c r="AC33" s="97">
        <v>19.496284625832899</v>
      </c>
      <c r="AD33" s="87"/>
      <c r="AE33" s="98">
        <v>21.265314138254801</v>
      </c>
      <c r="AF33" s="38"/>
      <c r="AG33" s="114">
        <v>45.105607229279997</v>
      </c>
      <c r="AH33" s="109">
        <v>67.642657289776096</v>
      </c>
      <c r="AI33" s="109">
        <v>80.188074712643598</v>
      </c>
      <c r="AJ33" s="109">
        <v>105.14868269812401</v>
      </c>
      <c r="AK33" s="109">
        <v>137.91133998789999</v>
      </c>
      <c r="AL33" s="115">
        <v>87.199272383544994</v>
      </c>
      <c r="AM33" s="109"/>
      <c r="AN33" s="116">
        <v>164.81073502722299</v>
      </c>
      <c r="AO33" s="117">
        <v>120.493088324258</v>
      </c>
      <c r="AP33" s="118">
        <v>142.65191167574099</v>
      </c>
      <c r="AQ33" s="109"/>
      <c r="AR33" s="119">
        <v>103.042883609886</v>
      </c>
      <c r="AS33" s="92"/>
      <c r="AT33" s="93">
        <v>1.9570555623708901</v>
      </c>
      <c r="AU33" s="87">
        <v>7.9168441358819797</v>
      </c>
      <c r="AV33" s="87">
        <v>12.3912498746226</v>
      </c>
      <c r="AW33" s="87">
        <v>8.2504245811217594</v>
      </c>
      <c r="AX33" s="87">
        <v>10.8055138798412</v>
      </c>
      <c r="AY33" s="94">
        <v>8.9984587004335008</v>
      </c>
      <c r="AZ33" s="87"/>
      <c r="BA33" s="95">
        <v>8.8105208041545708</v>
      </c>
      <c r="BB33" s="96">
        <v>4.6554949842365598</v>
      </c>
      <c r="BC33" s="97">
        <v>7.0161363325603601</v>
      </c>
      <c r="BD33" s="87"/>
      <c r="BE33" s="98">
        <v>8.1890972992131399</v>
      </c>
      <c r="BF33" s="38"/>
      <c r="BG33" s="39"/>
      <c r="BH33" s="39"/>
      <c r="BI33" s="39"/>
      <c r="BJ33" s="39"/>
      <c r="BK33" s="39"/>
      <c r="BL33" s="39"/>
      <c r="BM33" s="39"/>
      <c r="BN33" s="39"/>
      <c r="BO33" s="39"/>
      <c r="BP33" s="39"/>
      <c r="BQ33" s="39"/>
      <c r="BR33" s="39"/>
    </row>
    <row r="34" spans="1:70" x14ac:dyDescent="0.2">
      <c r="A34" s="20" t="s">
        <v>24</v>
      </c>
      <c r="B34" s="2" t="str">
        <f t="shared" si="0"/>
        <v>Central Virginia</v>
      </c>
      <c r="C34" s="2"/>
      <c r="D34" s="23" t="s">
        <v>106</v>
      </c>
      <c r="E34" s="26" t="s">
        <v>107</v>
      </c>
      <c r="F34" s="2"/>
      <c r="G34" s="114">
        <v>70.365913652487606</v>
      </c>
      <c r="H34" s="109">
        <v>76.8213682806294</v>
      </c>
      <c r="I34" s="109">
        <v>86.028521359488195</v>
      </c>
      <c r="J34" s="109">
        <v>79.920864384683</v>
      </c>
      <c r="K34" s="109">
        <v>67.059562501894902</v>
      </c>
      <c r="L34" s="115">
        <v>76.039246035836598</v>
      </c>
      <c r="M34" s="109"/>
      <c r="N34" s="116">
        <v>107.908589273261</v>
      </c>
      <c r="O34" s="117">
        <v>133.62516114361901</v>
      </c>
      <c r="P34" s="118">
        <v>120.76687520844</v>
      </c>
      <c r="Q34" s="109"/>
      <c r="R34" s="119">
        <v>88.818568656580595</v>
      </c>
      <c r="S34" s="92"/>
      <c r="T34" s="93">
        <v>5.0977018364592404</v>
      </c>
      <c r="U34" s="87">
        <v>9.3281498956137803</v>
      </c>
      <c r="V34" s="87">
        <v>7.2261775840249598</v>
      </c>
      <c r="W34" s="87">
        <v>3.1500633816833599</v>
      </c>
      <c r="X34" s="87">
        <v>-0.30927756449737998</v>
      </c>
      <c r="Y34" s="94">
        <v>4.96907482084083</v>
      </c>
      <c r="Z34" s="87"/>
      <c r="AA34" s="95">
        <v>-0.83869293637527698</v>
      </c>
      <c r="AB34" s="96">
        <v>0.28623827681132702</v>
      </c>
      <c r="AC34" s="97">
        <v>-0.219478873832024</v>
      </c>
      <c r="AD34" s="87"/>
      <c r="AE34" s="98">
        <v>2.89056484199623</v>
      </c>
      <c r="AF34" s="38"/>
      <c r="AG34" s="114">
        <v>58.238705854665803</v>
      </c>
      <c r="AH34" s="109">
        <v>75.693544760256202</v>
      </c>
      <c r="AI34" s="109">
        <v>86.127739591873905</v>
      </c>
      <c r="AJ34" s="109">
        <v>87.660196775075093</v>
      </c>
      <c r="AK34" s="109">
        <v>90.404724251887302</v>
      </c>
      <c r="AL34" s="115">
        <v>79.628385542205194</v>
      </c>
      <c r="AM34" s="109"/>
      <c r="AN34" s="116">
        <v>128.970431813358</v>
      </c>
      <c r="AO34" s="117">
        <v>131.56846072219</v>
      </c>
      <c r="AP34" s="118">
        <v>130.26944626777399</v>
      </c>
      <c r="AQ34" s="109"/>
      <c r="AR34" s="119">
        <v>94.110306754583306</v>
      </c>
      <c r="AS34" s="92"/>
      <c r="AT34" s="93">
        <v>4.4965015736210896</v>
      </c>
      <c r="AU34" s="87">
        <v>7.4661685406740297</v>
      </c>
      <c r="AV34" s="87">
        <v>7.4906244503970001</v>
      </c>
      <c r="AW34" s="87">
        <v>5.2105167711742002</v>
      </c>
      <c r="AX34" s="87">
        <v>6.8657219133612601</v>
      </c>
      <c r="AY34" s="94">
        <v>6.39939634512581</v>
      </c>
      <c r="AZ34" s="87"/>
      <c r="BA34" s="95">
        <v>2.7490073227495602</v>
      </c>
      <c r="BB34" s="96">
        <v>0.386278812306597</v>
      </c>
      <c r="BC34" s="97">
        <v>1.54212494907437</v>
      </c>
      <c r="BD34" s="87"/>
      <c r="BE34" s="98">
        <v>4.4434944860405698</v>
      </c>
      <c r="BF34" s="38"/>
      <c r="BG34" s="39"/>
      <c r="BH34" s="39"/>
      <c r="BI34" s="39"/>
      <c r="BJ34" s="39"/>
      <c r="BK34" s="39"/>
      <c r="BL34" s="39"/>
      <c r="BM34" s="39"/>
      <c r="BN34" s="39"/>
      <c r="BO34" s="39"/>
      <c r="BP34" s="39"/>
      <c r="BQ34" s="39"/>
      <c r="BR34" s="39"/>
    </row>
    <row r="35" spans="1:70" x14ac:dyDescent="0.2">
      <c r="A35" s="20" t="s">
        <v>25</v>
      </c>
      <c r="B35" s="2" t="str">
        <f t="shared" si="0"/>
        <v>Chesapeake Bay</v>
      </c>
      <c r="C35" s="2"/>
      <c r="D35" s="23" t="s">
        <v>106</v>
      </c>
      <c r="E35" s="26" t="s">
        <v>107</v>
      </c>
      <c r="F35" s="2"/>
      <c r="G35" s="114">
        <v>57.217990617669997</v>
      </c>
      <c r="H35" s="109">
        <v>74.523377638780204</v>
      </c>
      <c r="I35" s="109">
        <v>71.387677873338504</v>
      </c>
      <c r="J35" s="109">
        <v>72.478999218139094</v>
      </c>
      <c r="K35" s="109">
        <v>70.927396403440099</v>
      </c>
      <c r="L35" s="115">
        <v>69.307088350273602</v>
      </c>
      <c r="M35" s="109"/>
      <c r="N35" s="116">
        <v>113.604214229867</v>
      </c>
      <c r="O35" s="117">
        <v>133.21604378420599</v>
      </c>
      <c r="P35" s="118">
        <v>123.41012900703601</v>
      </c>
      <c r="Q35" s="109"/>
      <c r="R35" s="119">
        <v>84.765099966491604</v>
      </c>
      <c r="S35" s="92"/>
      <c r="T35" s="93">
        <v>26.223412328814302</v>
      </c>
      <c r="U35" s="87">
        <v>15.5136837966909</v>
      </c>
      <c r="V35" s="87">
        <v>-15.8744666650204</v>
      </c>
      <c r="W35" s="87">
        <v>-16.719837134952101</v>
      </c>
      <c r="X35" s="87">
        <v>4.16648055149036</v>
      </c>
      <c r="Y35" s="94">
        <v>-0.940274216604288</v>
      </c>
      <c r="Z35" s="87"/>
      <c r="AA35" s="95">
        <v>5.43648117680344</v>
      </c>
      <c r="AB35" s="96">
        <v>-2.57587389247829</v>
      </c>
      <c r="AC35" s="97">
        <v>0.95524053689059296</v>
      </c>
      <c r="AD35" s="87"/>
      <c r="AE35" s="98">
        <v>-0.160504504296856</v>
      </c>
      <c r="AF35" s="38"/>
      <c r="AG35" s="114">
        <v>51.661853010164101</v>
      </c>
      <c r="AH35" s="109">
        <v>73.594292415949894</v>
      </c>
      <c r="AI35" s="109">
        <v>77.480738858483093</v>
      </c>
      <c r="AJ35" s="109">
        <v>79.727752150117198</v>
      </c>
      <c r="AK35" s="109">
        <v>78.4670621579358</v>
      </c>
      <c r="AL35" s="115">
        <v>72.186339718530107</v>
      </c>
      <c r="AM35" s="109"/>
      <c r="AN35" s="116">
        <v>107.255582486317</v>
      </c>
      <c r="AO35" s="117">
        <v>113.726618451915</v>
      </c>
      <c r="AP35" s="118">
        <v>110.49110046911601</v>
      </c>
      <c r="AQ35" s="109"/>
      <c r="AR35" s="119">
        <v>83.1305570758405</v>
      </c>
      <c r="AS35" s="92"/>
      <c r="AT35" s="93">
        <v>20.995988439409999</v>
      </c>
      <c r="AU35" s="87">
        <v>12.078800742507701</v>
      </c>
      <c r="AV35" s="87">
        <v>4.3809914538196901</v>
      </c>
      <c r="AW35" s="87">
        <v>4.3371628245262004</v>
      </c>
      <c r="AX35" s="87">
        <v>8.3023625327166499</v>
      </c>
      <c r="AY35" s="94">
        <v>8.8933348784779298</v>
      </c>
      <c r="AZ35" s="87"/>
      <c r="BA35" s="95">
        <v>6.44878351923506</v>
      </c>
      <c r="BB35" s="96">
        <v>10.0726247097003</v>
      </c>
      <c r="BC35" s="97">
        <v>8.2834483829968004</v>
      </c>
      <c r="BD35" s="87"/>
      <c r="BE35" s="98">
        <v>8.66092269456351</v>
      </c>
      <c r="BF35" s="38"/>
      <c r="BG35" s="39"/>
      <c r="BH35" s="39"/>
      <c r="BI35" s="39"/>
      <c r="BJ35" s="39"/>
      <c r="BK35" s="39"/>
      <c r="BL35" s="39"/>
      <c r="BM35" s="39"/>
      <c r="BN35" s="39"/>
      <c r="BO35" s="39"/>
      <c r="BP35" s="39"/>
      <c r="BQ35" s="39"/>
      <c r="BR35" s="39"/>
    </row>
    <row r="36" spans="1:70" x14ac:dyDescent="0.2">
      <c r="A36" s="20" t="s">
        <v>26</v>
      </c>
      <c r="B36" s="2" t="str">
        <f t="shared" si="0"/>
        <v>Coastal Virginia - Eastern Shore</v>
      </c>
      <c r="C36" s="2"/>
      <c r="D36" s="23" t="s">
        <v>106</v>
      </c>
      <c r="E36" s="26" t="s">
        <v>107</v>
      </c>
      <c r="F36" s="2"/>
      <c r="G36" s="114">
        <v>58.214590163934403</v>
      </c>
      <c r="H36" s="109">
        <v>73.739398907103805</v>
      </c>
      <c r="I36" s="109">
        <v>75.685150273223996</v>
      </c>
      <c r="J36" s="109">
        <v>68.618961748633794</v>
      </c>
      <c r="K36" s="109">
        <v>64.142438524590105</v>
      </c>
      <c r="L36" s="115">
        <v>68.080107923497195</v>
      </c>
      <c r="M36" s="109"/>
      <c r="N36" s="116">
        <v>96.905362021857897</v>
      </c>
      <c r="O36" s="117">
        <v>128.15875</v>
      </c>
      <c r="P36" s="118">
        <v>112.532056010928</v>
      </c>
      <c r="Q36" s="109"/>
      <c r="R36" s="119">
        <v>80.780664519906296</v>
      </c>
      <c r="S36" s="92"/>
      <c r="T36" s="93">
        <v>14.9061837153686</v>
      </c>
      <c r="U36" s="87">
        <v>13.4166549703843</v>
      </c>
      <c r="V36" s="87">
        <v>7.8410100474157396</v>
      </c>
      <c r="W36" s="87">
        <v>4.9060757213260304</v>
      </c>
      <c r="X36" s="87">
        <v>-3.43621840148798</v>
      </c>
      <c r="Y36" s="94">
        <v>7.1465918502123298</v>
      </c>
      <c r="Z36" s="87"/>
      <c r="AA36" s="95">
        <v>-2.2180678072127802</v>
      </c>
      <c r="AB36" s="96">
        <v>3.5602251501723101</v>
      </c>
      <c r="AC36" s="97">
        <v>0.990636471731692</v>
      </c>
      <c r="AD36" s="87"/>
      <c r="AE36" s="98">
        <v>4.6086438835813297</v>
      </c>
      <c r="AF36" s="38"/>
      <c r="AG36" s="114">
        <v>49.017561268209001</v>
      </c>
      <c r="AH36" s="109">
        <v>65.129547557840596</v>
      </c>
      <c r="AI36" s="109">
        <v>70.755211653813106</v>
      </c>
      <c r="AJ36" s="109">
        <v>77.991312767780599</v>
      </c>
      <c r="AK36" s="109">
        <v>77.909952185792307</v>
      </c>
      <c r="AL36" s="115">
        <v>68.167729483490803</v>
      </c>
      <c r="AM36" s="109"/>
      <c r="AN36" s="116">
        <v>105.989084699453</v>
      </c>
      <c r="AO36" s="117">
        <v>108.62956454918</v>
      </c>
      <c r="AP36" s="118">
        <v>107.30932462431601</v>
      </c>
      <c r="AQ36" s="109"/>
      <c r="AR36" s="119">
        <v>79.374006062383799</v>
      </c>
      <c r="AS36" s="92"/>
      <c r="AT36" s="93">
        <v>9.9949626085689598</v>
      </c>
      <c r="AU36" s="87">
        <v>9.6470135037269102</v>
      </c>
      <c r="AV36" s="87">
        <v>11.6617402574004</v>
      </c>
      <c r="AW36" s="87">
        <v>17.815654146678899</v>
      </c>
      <c r="AX36" s="87">
        <v>7.4195923630024803</v>
      </c>
      <c r="AY36" s="94">
        <v>11.3449337392488</v>
      </c>
      <c r="AZ36" s="87"/>
      <c r="BA36" s="95">
        <v>7.7680427014101996</v>
      </c>
      <c r="BB36" s="96">
        <v>5.8044766035337299</v>
      </c>
      <c r="BC36" s="97">
        <v>6.76515661789891</v>
      </c>
      <c r="BD36" s="87"/>
      <c r="BE36" s="98">
        <v>9.5363889206164494</v>
      </c>
      <c r="BF36" s="38"/>
      <c r="BG36" s="39"/>
      <c r="BH36" s="39"/>
      <c r="BI36" s="39"/>
      <c r="BJ36" s="39"/>
      <c r="BK36" s="39"/>
      <c r="BL36" s="39"/>
      <c r="BM36" s="39"/>
      <c r="BN36" s="39"/>
      <c r="BO36" s="39"/>
      <c r="BP36" s="39"/>
      <c r="BQ36" s="39"/>
      <c r="BR36" s="39"/>
    </row>
    <row r="37" spans="1:70" x14ac:dyDescent="0.2">
      <c r="A37" s="20" t="s">
        <v>27</v>
      </c>
      <c r="B37" s="2" t="str">
        <f t="shared" si="0"/>
        <v>Coastal Virginia - Hampton Roads</v>
      </c>
      <c r="C37" s="2"/>
      <c r="D37" s="23" t="s">
        <v>106</v>
      </c>
      <c r="E37" s="26" t="s">
        <v>107</v>
      </c>
      <c r="F37" s="2"/>
      <c r="G37" s="114">
        <v>60.5258277621842</v>
      </c>
      <c r="H37" s="109">
        <v>76.247075274304606</v>
      </c>
      <c r="I37" s="109">
        <v>78.431375861188997</v>
      </c>
      <c r="J37" s="109">
        <v>76.881457004337804</v>
      </c>
      <c r="K37" s="109">
        <v>70.082718550650597</v>
      </c>
      <c r="L37" s="115">
        <v>72.4336908905332</v>
      </c>
      <c r="M37" s="109"/>
      <c r="N37" s="116">
        <v>129.087714212809</v>
      </c>
      <c r="O37" s="117">
        <v>171.035636897167</v>
      </c>
      <c r="P37" s="118">
        <v>150.061675554988</v>
      </c>
      <c r="Q37" s="109"/>
      <c r="R37" s="119">
        <v>94.613115080377597</v>
      </c>
      <c r="S37" s="92"/>
      <c r="T37" s="93">
        <v>3.2300489616844401</v>
      </c>
      <c r="U37" s="87">
        <v>7.9539628012276999</v>
      </c>
      <c r="V37" s="87">
        <v>3.5464131339262899</v>
      </c>
      <c r="W37" s="87">
        <v>5.1759501104321703</v>
      </c>
      <c r="X37" s="87">
        <v>0.72166480703602798</v>
      </c>
      <c r="Y37" s="94">
        <v>4.1657125245548299</v>
      </c>
      <c r="Z37" s="87"/>
      <c r="AA37" s="95">
        <v>-1.0149194679915301</v>
      </c>
      <c r="AB37" s="96">
        <v>-2.0405214657881801</v>
      </c>
      <c r="AC37" s="97">
        <v>-1.60201049212728</v>
      </c>
      <c r="AD37" s="87"/>
      <c r="AE37" s="98">
        <v>1.4704071361977</v>
      </c>
      <c r="AF37" s="38"/>
      <c r="AG37" s="114">
        <v>57.501192667572298</v>
      </c>
      <c r="AH37" s="109">
        <v>68.8836829885893</v>
      </c>
      <c r="AI37" s="109">
        <v>74.445661455642494</v>
      </c>
      <c r="AJ37" s="109">
        <v>74.752070721574398</v>
      </c>
      <c r="AK37" s="109">
        <v>75.720592627068896</v>
      </c>
      <c r="AL37" s="115">
        <v>70.260583677343305</v>
      </c>
      <c r="AM37" s="109"/>
      <c r="AN37" s="116">
        <v>122.538348996455</v>
      </c>
      <c r="AO37" s="117">
        <v>137.46627202825701</v>
      </c>
      <c r="AP37" s="118">
        <v>130.00231051235599</v>
      </c>
      <c r="AQ37" s="109"/>
      <c r="AR37" s="119">
        <v>87.334749394121602</v>
      </c>
      <c r="AS37" s="92"/>
      <c r="AT37" s="93">
        <v>6.4161869112284302</v>
      </c>
      <c r="AU37" s="87">
        <v>6.8207389462380696</v>
      </c>
      <c r="AV37" s="87">
        <v>4.2251311217871699</v>
      </c>
      <c r="AW37" s="87">
        <v>1.72687715182908</v>
      </c>
      <c r="AX37" s="87">
        <v>3.8382641401686102</v>
      </c>
      <c r="AY37" s="94">
        <v>4.4449959064653903</v>
      </c>
      <c r="AZ37" s="87"/>
      <c r="BA37" s="95">
        <v>1.24228019578254</v>
      </c>
      <c r="BB37" s="96">
        <v>1.56724854156629</v>
      </c>
      <c r="BC37" s="97">
        <v>1.4138337266911101</v>
      </c>
      <c r="BD37" s="87"/>
      <c r="BE37" s="98">
        <v>3.1399232337974601</v>
      </c>
      <c r="BF37" s="38"/>
      <c r="BG37" s="39"/>
      <c r="BH37" s="39"/>
      <c r="BI37" s="39"/>
      <c r="BJ37" s="39"/>
      <c r="BK37" s="39"/>
      <c r="BL37" s="39"/>
      <c r="BM37" s="39"/>
      <c r="BN37" s="39"/>
      <c r="BO37" s="39"/>
      <c r="BP37" s="39"/>
      <c r="BQ37" s="39"/>
      <c r="BR37" s="39"/>
    </row>
    <row r="38" spans="1:70" x14ac:dyDescent="0.2">
      <c r="A38" s="19" t="s">
        <v>28</v>
      </c>
      <c r="B38" s="2" t="str">
        <f t="shared" si="0"/>
        <v>Northern Virginia</v>
      </c>
      <c r="C38" s="2"/>
      <c r="D38" s="23" t="s">
        <v>106</v>
      </c>
      <c r="E38" s="26" t="s">
        <v>107</v>
      </c>
      <c r="F38" s="2"/>
      <c r="G38" s="114">
        <v>95.456555453160504</v>
      </c>
      <c r="H38" s="109">
        <v>143.65384062740901</v>
      </c>
      <c r="I38" s="109">
        <v>166.21157078106401</v>
      </c>
      <c r="J38" s="109">
        <v>147.56665945722199</v>
      </c>
      <c r="K38" s="109">
        <v>100.55710142746899</v>
      </c>
      <c r="L38" s="115">
        <v>130.68914554926499</v>
      </c>
      <c r="M38" s="109"/>
      <c r="N38" s="116">
        <v>103.249593763517</v>
      </c>
      <c r="O38" s="117">
        <v>125.274558499934</v>
      </c>
      <c r="P38" s="118">
        <v>114.262076131725</v>
      </c>
      <c r="Q38" s="109"/>
      <c r="R38" s="119">
        <v>125.995697144254</v>
      </c>
      <c r="S38" s="92"/>
      <c r="T38" s="93">
        <v>-10.1250880289256</v>
      </c>
      <c r="U38" s="87">
        <v>-7.00852173436963</v>
      </c>
      <c r="V38" s="87">
        <v>-1.2992262906195999</v>
      </c>
      <c r="W38" s="87">
        <v>0.64140400645698503</v>
      </c>
      <c r="X38" s="87">
        <v>7.3244905202964394E-2</v>
      </c>
      <c r="Y38" s="94">
        <v>-3.3650588812372</v>
      </c>
      <c r="Z38" s="87"/>
      <c r="AA38" s="95">
        <v>1.3073860348148001</v>
      </c>
      <c r="AB38" s="96">
        <v>2.3700051106145201</v>
      </c>
      <c r="AC38" s="97">
        <v>1.88715517300004</v>
      </c>
      <c r="AD38" s="87"/>
      <c r="AE38" s="98">
        <v>-2.0568551653240799</v>
      </c>
      <c r="AF38" s="38"/>
      <c r="AG38" s="114">
        <v>87.969084510353298</v>
      </c>
      <c r="AH38" s="109">
        <v>141.057372204773</v>
      </c>
      <c r="AI38" s="109">
        <v>168.72238772074999</v>
      </c>
      <c r="AJ38" s="109">
        <v>159.673337251509</v>
      </c>
      <c r="AK38" s="109">
        <v>126.24313008970999</v>
      </c>
      <c r="AL38" s="115">
        <v>136.73306235541901</v>
      </c>
      <c r="AM38" s="109"/>
      <c r="AN38" s="116">
        <v>110.782324011209</v>
      </c>
      <c r="AO38" s="117">
        <v>115.983529743657</v>
      </c>
      <c r="AP38" s="118">
        <v>113.38292687743299</v>
      </c>
      <c r="AQ38" s="109"/>
      <c r="AR38" s="119">
        <v>130.06159507599401</v>
      </c>
      <c r="AS38" s="92"/>
      <c r="AT38" s="93">
        <v>-5.4545878763806996</v>
      </c>
      <c r="AU38" s="87">
        <v>-3.50368463042527</v>
      </c>
      <c r="AV38" s="87">
        <v>-0.79296301620800402</v>
      </c>
      <c r="AW38" s="87">
        <v>-2.16053222998092</v>
      </c>
      <c r="AX38" s="87">
        <v>-1.41161413464687</v>
      </c>
      <c r="AY38" s="94">
        <v>-2.4105896664591602</v>
      </c>
      <c r="AZ38" s="87"/>
      <c r="BA38" s="95">
        <v>-2.4559975639016698</v>
      </c>
      <c r="BB38" s="96">
        <v>-4.1976415613128903</v>
      </c>
      <c r="BC38" s="97">
        <v>-3.35463166392553</v>
      </c>
      <c r="BD38" s="87"/>
      <c r="BE38" s="98">
        <v>-2.6458877264113099</v>
      </c>
      <c r="BF38" s="38"/>
      <c r="BG38" s="39"/>
      <c r="BH38" s="39"/>
      <c r="BI38" s="39"/>
      <c r="BJ38" s="39"/>
      <c r="BK38" s="39"/>
      <c r="BL38" s="39"/>
      <c r="BM38" s="39"/>
      <c r="BN38" s="39"/>
      <c r="BO38" s="39"/>
      <c r="BP38" s="39"/>
      <c r="BQ38" s="39"/>
      <c r="BR38" s="39"/>
    </row>
    <row r="39" spans="1:70" x14ac:dyDescent="0.2">
      <c r="A39" s="21" t="s">
        <v>29</v>
      </c>
      <c r="B39" s="2" t="str">
        <f t="shared" si="0"/>
        <v>Shenandoah Valley</v>
      </c>
      <c r="C39" s="2"/>
      <c r="D39" s="24" t="s">
        <v>106</v>
      </c>
      <c r="E39" s="27" t="s">
        <v>107</v>
      </c>
      <c r="F39" s="2"/>
      <c r="G39" s="120">
        <v>50.618025747575899</v>
      </c>
      <c r="H39" s="121">
        <v>58.390888128411902</v>
      </c>
      <c r="I39" s="121">
        <v>61.2285455878758</v>
      </c>
      <c r="J39" s="121">
        <v>60.060048887802402</v>
      </c>
      <c r="K39" s="121">
        <v>61.255812759716399</v>
      </c>
      <c r="L39" s="122">
        <v>58.3106642222765</v>
      </c>
      <c r="M39" s="109"/>
      <c r="N39" s="123">
        <v>87.216194899372596</v>
      </c>
      <c r="O39" s="124">
        <v>99.224605230994797</v>
      </c>
      <c r="P39" s="125">
        <v>93.220400065183696</v>
      </c>
      <c r="Q39" s="109"/>
      <c r="R39" s="126">
        <v>68.284874463107101</v>
      </c>
      <c r="S39" s="92"/>
      <c r="T39" s="99">
        <v>5.9841170879204801</v>
      </c>
      <c r="U39" s="100">
        <v>2.28702454830949</v>
      </c>
      <c r="V39" s="100">
        <v>-1.0111796631993799</v>
      </c>
      <c r="W39" s="100">
        <v>-5.2640800614853198</v>
      </c>
      <c r="X39" s="100">
        <v>-2.2063186745369601</v>
      </c>
      <c r="Y39" s="101">
        <v>-0.40349211810999702</v>
      </c>
      <c r="Z39" s="87"/>
      <c r="AA39" s="102">
        <v>3.1469920497671202</v>
      </c>
      <c r="AB39" s="103">
        <v>-3.4349560858302399</v>
      </c>
      <c r="AC39" s="104">
        <v>-0.4637319181674</v>
      </c>
      <c r="AD39" s="87"/>
      <c r="AE39" s="105">
        <v>-0.42699722199265999</v>
      </c>
      <c r="AF39" s="38"/>
      <c r="AG39" s="120">
        <v>43.385775463436502</v>
      </c>
      <c r="AH39" s="121">
        <v>54.229003560175101</v>
      </c>
      <c r="AI39" s="121">
        <v>59.768404059418003</v>
      </c>
      <c r="AJ39" s="121">
        <v>68.784961942955306</v>
      </c>
      <c r="AK39" s="121">
        <v>81.786694980852204</v>
      </c>
      <c r="AL39" s="122">
        <v>61.608968346770801</v>
      </c>
      <c r="AM39" s="109"/>
      <c r="AN39" s="123">
        <v>111.59070785464</v>
      </c>
      <c r="AO39" s="124">
        <v>104.138725454249</v>
      </c>
      <c r="AP39" s="125">
        <v>107.864716654444</v>
      </c>
      <c r="AQ39" s="109"/>
      <c r="AR39" s="126">
        <v>74.8585172942947</v>
      </c>
      <c r="AS39" s="92"/>
      <c r="AT39" s="99">
        <v>2.4256308278029102</v>
      </c>
      <c r="AU39" s="100">
        <v>6.4154460726823098E-2</v>
      </c>
      <c r="AV39" s="100">
        <v>0.51312177310305196</v>
      </c>
      <c r="AW39" s="100">
        <v>1.704689550616</v>
      </c>
      <c r="AX39" s="100">
        <v>2.6392197291208102</v>
      </c>
      <c r="AY39" s="101">
        <v>1.5487890563073801</v>
      </c>
      <c r="AZ39" s="87"/>
      <c r="BA39" s="102">
        <v>8.3453067658039295</v>
      </c>
      <c r="BB39" s="103">
        <v>3.2428021749424798</v>
      </c>
      <c r="BC39" s="104">
        <v>5.8206808981547198</v>
      </c>
      <c r="BD39" s="87"/>
      <c r="BE39" s="105">
        <v>3.3080106791680399</v>
      </c>
      <c r="BF39" s="38"/>
      <c r="BG39" s="39"/>
      <c r="BH39" s="39"/>
      <c r="BI39" s="39"/>
      <c r="BJ39" s="39"/>
      <c r="BK39" s="39"/>
      <c r="BL39" s="39"/>
      <c r="BM39" s="39"/>
      <c r="BN39" s="39"/>
      <c r="BO39" s="39"/>
      <c r="BP39" s="39"/>
      <c r="BQ39" s="39"/>
      <c r="BR39" s="39"/>
    </row>
    <row r="40" spans="1:70" x14ac:dyDescent="0.2">
      <c r="A40" s="18" t="s">
        <v>30</v>
      </c>
      <c r="B40" s="2" t="str">
        <f t="shared" si="0"/>
        <v>Southern Virginia</v>
      </c>
      <c r="C40" s="8"/>
      <c r="D40" s="22" t="s">
        <v>106</v>
      </c>
      <c r="E40" s="25" t="s">
        <v>107</v>
      </c>
      <c r="F40" s="2"/>
      <c r="G40" s="106">
        <v>48.533904063957301</v>
      </c>
      <c r="H40" s="107">
        <v>69.611374639129394</v>
      </c>
      <c r="I40" s="107">
        <v>73.810664001776502</v>
      </c>
      <c r="J40" s="107">
        <v>72.476493448811894</v>
      </c>
      <c r="K40" s="107">
        <v>62.760586275816102</v>
      </c>
      <c r="L40" s="108">
        <v>65.438604485898196</v>
      </c>
      <c r="M40" s="109"/>
      <c r="N40" s="110">
        <v>77.202214079502497</v>
      </c>
      <c r="O40" s="111">
        <v>87.068583166777699</v>
      </c>
      <c r="P40" s="112">
        <v>82.135398623140105</v>
      </c>
      <c r="Q40" s="109"/>
      <c r="R40" s="113">
        <v>70.209117096538805</v>
      </c>
      <c r="S40" s="92"/>
      <c r="T40" s="84">
        <v>5.6344415323140504</v>
      </c>
      <c r="U40" s="85">
        <v>2.0185217561482398</v>
      </c>
      <c r="V40" s="85">
        <v>0.54380617146696497</v>
      </c>
      <c r="W40" s="85">
        <v>-2.8921094963868801</v>
      </c>
      <c r="X40" s="85">
        <v>-4.7474194700959504</v>
      </c>
      <c r="Y40" s="86">
        <v>-0.28077002698006598</v>
      </c>
      <c r="Z40" s="87"/>
      <c r="AA40" s="88">
        <v>2.7902096395782601</v>
      </c>
      <c r="AB40" s="89">
        <v>2.72272912141394</v>
      </c>
      <c r="AC40" s="90">
        <v>2.7544318476174201</v>
      </c>
      <c r="AD40" s="87"/>
      <c r="AE40" s="91">
        <v>0.71359058315659996</v>
      </c>
      <c r="AF40" s="38"/>
      <c r="AG40" s="106">
        <v>46.0719131689984</v>
      </c>
      <c r="AH40" s="107">
        <v>68.778746391294604</v>
      </c>
      <c r="AI40" s="107">
        <v>75.075209304907801</v>
      </c>
      <c r="AJ40" s="107">
        <v>79.243452143015702</v>
      </c>
      <c r="AK40" s="107">
        <v>76.761973129024994</v>
      </c>
      <c r="AL40" s="108">
        <v>69.186258827448299</v>
      </c>
      <c r="AM40" s="109"/>
      <c r="AN40" s="110">
        <v>90.086526759937797</v>
      </c>
      <c r="AO40" s="111">
        <v>89.198760270930407</v>
      </c>
      <c r="AP40" s="112">
        <v>89.642643515434102</v>
      </c>
      <c r="AQ40" s="109"/>
      <c r="AR40" s="113">
        <v>75.030940166872796</v>
      </c>
      <c r="AS40" s="92"/>
      <c r="AT40" s="84">
        <v>4.1422519015435997</v>
      </c>
      <c r="AU40" s="85">
        <v>2.6842643555171302</v>
      </c>
      <c r="AV40" s="85">
        <v>4.2441860112512302</v>
      </c>
      <c r="AW40" s="85">
        <v>4.8054211820281001</v>
      </c>
      <c r="AX40" s="85">
        <v>1.6281049078310901</v>
      </c>
      <c r="AY40" s="86">
        <v>3.4540389117128001</v>
      </c>
      <c r="AZ40" s="87"/>
      <c r="BA40" s="88">
        <v>5.1609654953234996</v>
      </c>
      <c r="BB40" s="89">
        <v>7.2611563251346496</v>
      </c>
      <c r="BC40" s="90">
        <v>6.1954797568670399</v>
      </c>
      <c r="BD40" s="87"/>
      <c r="BE40" s="91">
        <v>4.3735465220723801</v>
      </c>
      <c r="BF40" s="38"/>
    </row>
    <row r="41" spans="1:70" x14ac:dyDescent="0.2">
      <c r="A41" s="19" t="s">
        <v>31</v>
      </c>
      <c r="B41" s="2" t="str">
        <f t="shared" si="0"/>
        <v>Southwest Virginia - Blue Ridge Highlands</v>
      </c>
      <c r="C41" s="9"/>
      <c r="D41" s="23" t="s">
        <v>106</v>
      </c>
      <c r="E41" s="26" t="s">
        <v>107</v>
      </c>
      <c r="F41" s="2"/>
      <c r="G41" s="114">
        <v>54.394490398818299</v>
      </c>
      <c r="H41" s="109">
        <v>63.617724122258799</v>
      </c>
      <c r="I41" s="109">
        <v>65.256398136575299</v>
      </c>
      <c r="J41" s="109">
        <v>65.761041927053697</v>
      </c>
      <c r="K41" s="109">
        <v>65.979389842063398</v>
      </c>
      <c r="L41" s="115">
        <v>63.001808885353903</v>
      </c>
      <c r="M41" s="109"/>
      <c r="N41" s="116">
        <v>90.870292012271307</v>
      </c>
      <c r="O41" s="117">
        <v>91.121856607203696</v>
      </c>
      <c r="P41" s="118">
        <v>90.996074309737494</v>
      </c>
      <c r="Q41" s="109"/>
      <c r="R41" s="119">
        <v>71.000170435177793</v>
      </c>
      <c r="S41" s="92"/>
      <c r="T41" s="93">
        <v>21.638813632894099</v>
      </c>
      <c r="U41" s="87">
        <v>14.280809920595299</v>
      </c>
      <c r="V41" s="87">
        <v>14.938037629693801</v>
      </c>
      <c r="W41" s="87">
        <v>7.2564026485045297</v>
      </c>
      <c r="X41" s="87">
        <v>11.2310550117519</v>
      </c>
      <c r="Y41" s="94">
        <v>13.3980074998895</v>
      </c>
      <c r="Z41" s="87"/>
      <c r="AA41" s="95">
        <v>15.981696518793999</v>
      </c>
      <c r="AB41" s="96">
        <v>15.2898033410124</v>
      </c>
      <c r="AC41" s="97">
        <v>15.634236774417801</v>
      </c>
      <c r="AD41" s="87"/>
      <c r="AE41" s="98">
        <v>14.206762412121</v>
      </c>
      <c r="AF41" s="38"/>
      <c r="AG41" s="114">
        <v>49.798582547437697</v>
      </c>
      <c r="AH41" s="109">
        <v>61.1815665833428</v>
      </c>
      <c r="AI41" s="109">
        <v>71.346609476195795</v>
      </c>
      <c r="AJ41" s="109">
        <v>96.758946710600995</v>
      </c>
      <c r="AK41" s="109">
        <v>102.239991762299</v>
      </c>
      <c r="AL41" s="115">
        <v>76.265139415975398</v>
      </c>
      <c r="AM41" s="109"/>
      <c r="AN41" s="116">
        <v>127.67709834109699</v>
      </c>
      <c r="AO41" s="117">
        <v>110.371850357913</v>
      </c>
      <c r="AP41" s="118">
        <v>119.024474349505</v>
      </c>
      <c r="AQ41" s="109"/>
      <c r="AR41" s="119">
        <v>88.482092254126897</v>
      </c>
      <c r="AS41" s="92"/>
      <c r="AT41" s="93">
        <v>13.294725845579601</v>
      </c>
      <c r="AU41" s="87">
        <v>6.9070995250738596</v>
      </c>
      <c r="AV41" s="87">
        <v>9.6250211162965602</v>
      </c>
      <c r="AW41" s="87">
        <v>23.2244824789483</v>
      </c>
      <c r="AX41" s="87">
        <v>14.3705789052007</v>
      </c>
      <c r="AY41" s="94">
        <v>14.107141461453899</v>
      </c>
      <c r="AZ41" s="87"/>
      <c r="BA41" s="95">
        <v>15.0491783362924</v>
      </c>
      <c r="BB41" s="96">
        <v>13.726956849274099</v>
      </c>
      <c r="BC41" s="97">
        <v>14.432325492033</v>
      </c>
      <c r="BD41" s="87"/>
      <c r="BE41" s="98">
        <v>14.2319030058576</v>
      </c>
      <c r="BF41" s="38"/>
    </row>
    <row r="42" spans="1:70" x14ac:dyDescent="0.2">
      <c r="A42" s="20" t="s">
        <v>32</v>
      </c>
      <c r="B42" s="2" t="str">
        <f t="shared" si="0"/>
        <v>Southwest Virginia - Heart of Appalachia</v>
      </c>
      <c r="C42" s="2"/>
      <c r="D42" s="23" t="s">
        <v>106</v>
      </c>
      <c r="E42" s="26" t="s">
        <v>107</v>
      </c>
      <c r="F42" s="2"/>
      <c r="G42" s="114">
        <v>47.951647286821697</v>
      </c>
      <c r="H42" s="109">
        <v>58.946059431524503</v>
      </c>
      <c r="I42" s="109">
        <v>54.872667958656301</v>
      </c>
      <c r="J42" s="109">
        <v>56.226195090439198</v>
      </c>
      <c r="K42" s="109">
        <v>54.450923772609798</v>
      </c>
      <c r="L42" s="115">
        <v>54.489498708010302</v>
      </c>
      <c r="M42" s="109"/>
      <c r="N42" s="116">
        <v>65.343649870801002</v>
      </c>
      <c r="O42" s="117">
        <v>68.339844961240303</v>
      </c>
      <c r="P42" s="118">
        <v>66.841747416020596</v>
      </c>
      <c r="Q42" s="109"/>
      <c r="R42" s="119">
        <v>58.018712624584701</v>
      </c>
      <c r="S42" s="92"/>
      <c r="T42" s="93">
        <v>54.780559606002498</v>
      </c>
      <c r="U42" s="87">
        <v>13.360482321064501</v>
      </c>
      <c r="V42" s="87">
        <v>0.151637200716671</v>
      </c>
      <c r="W42" s="87">
        <v>0.16475057998165299</v>
      </c>
      <c r="X42" s="87">
        <v>14.126388465020201</v>
      </c>
      <c r="Y42" s="94">
        <v>12.761676730983201</v>
      </c>
      <c r="Z42" s="87"/>
      <c r="AA42" s="95">
        <v>9.0131244288103698</v>
      </c>
      <c r="AB42" s="96">
        <v>3.6252044046996499</v>
      </c>
      <c r="AC42" s="97">
        <v>6.1905980738507296</v>
      </c>
      <c r="AD42" s="87"/>
      <c r="AE42" s="98">
        <v>10.510722422028399</v>
      </c>
      <c r="AF42" s="38"/>
      <c r="AG42" s="114">
        <v>39.580910852713103</v>
      </c>
      <c r="AH42" s="109">
        <v>52.829759366925003</v>
      </c>
      <c r="AI42" s="109">
        <v>54.616217700258296</v>
      </c>
      <c r="AJ42" s="109">
        <v>58.167197997415997</v>
      </c>
      <c r="AK42" s="109">
        <v>55.975544250645903</v>
      </c>
      <c r="AL42" s="115">
        <v>52.2339260335917</v>
      </c>
      <c r="AM42" s="109"/>
      <c r="AN42" s="116">
        <v>70.419644702842305</v>
      </c>
      <c r="AO42" s="117">
        <v>63.134022932816499</v>
      </c>
      <c r="AP42" s="118">
        <v>66.776833817829399</v>
      </c>
      <c r="AQ42" s="109"/>
      <c r="AR42" s="119">
        <v>56.389042543373897</v>
      </c>
      <c r="AS42" s="92"/>
      <c r="AT42" s="93">
        <v>32.671454787959703</v>
      </c>
      <c r="AU42" s="87">
        <v>14.8091517588825</v>
      </c>
      <c r="AV42" s="87">
        <v>12.6693716399321</v>
      </c>
      <c r="AW42" s="87">
        <v>14.377004972461901</v>
      </c>
      <c r="AX42" s="87">
        <v>14.3605538169619</v>
      </c>
      <c r="AY42" s="94">
        <v>16.528006975356501</v>
      </c>
      <c r="AZ42" s="87"/>
      <c r="BA42" s="95">
        <v>19.0503556902841</v>
      </c>
      <c r="BB42" s="96">
        <v>18.601597966582801</v>
      </c>
      <c r="BC42" s="97">
        <v>18.8377946708131</v>
      </c>
      <c r="BD42" s="87"/>
      <c r="BE42" s="98">
        <v>17.299401111046102</v>
      </c>
      <c r="BF42" s="38"/>
    </row>
    <row r="43" spans="1:70" x14ac:dyDescent="0.2">
      <c r="A43" s="21" t="s">
        <v>33</v>
      </c>
      <c r="B43" s="2" t="str">
        <f t="shared" si="0"/>
        <v>Virginia Mountains</v>
      </c>
      <c r="C43" s="2"/>
      <c r="D43" s="24" t="s">
        <v>106</v>
      </c>
      <c r="E43" s="27" t="s">
        <v>107</v>
      </c>
      <c r="F43" s="2"/>
      <c r="G43" s="114">
        <v>57.784682159945298</v>
      </c>
      <c r="H43" s="109">
        <v>70.336246069719706</v>
      </c>
      <c r="I43" s="109">
        <v>75.453531100478401</v>
      </c>
      <c r="J43" s="109">
        <v>73.473276828434706</v>
      </c>
      <c r="K43" s="109">
        <v>75.256695830485299</v>
      </c>
      <c r="L43" s="115">
        <v>70.4608863978127</v>
      </c>
      <c r="M43" s="109"/>
      <c r="N43" s="116">
        <v>95.116437457279503</v>
      </c>
      <c r="O43" s="117">
        <v>114.201175666438</v>
      </c>
      <c r="P43" s="118">
        <v>104.658806561859</v>
      </c>
      <c r="Q43" s="109"/>
      <c r="R43" s="119">
        <v>80.231720730397399</v>
      </c>
      <c r="S43" s="92"/>
      <c r="T43" s="93">
        <v>10.1070315196098</v>
      </c>
      <c r="U43" s="87">
        <v>-3.7156076930992299</v>
      </c>
      <c r="V43" s="87">
        <v>-5.8734046190737201</v>
      </c>
      <c r="W43" s="87">
        <v>-13.0167253460402</v>
      </c>
      <c r="X43" s="87">
        <v>1.5997005817803001</v>
      </c>
      <c r="Y43" s="94">
        <v>-3.2749262961482302</v>
      </c>
      <c r="Z43" s="87"/>
      <c r="AA43" s="95">
        <v>10.070369439031801</v>
      </c>
      <c r="AB43" s="96">
        <v>10.0474506989584</v>
      </c>
      <c r="AC43" s="97">
        <v>10.057864066494799</v>
      </c>
      <c r="AD43" s="87"/>
      <c r="AE43" s="98">
        <v>1.29875286748856</v>
      </c>
      <c r="AF43" s="38"/>
      <c r="AG43" s="114">
        <v>50.402254272043699</v>
      </c>
      <c r="AH43" s="109">
        <v>65.747215652768205</v>
      </c>
      <c r="AI43" s="109">
        <v>78.179203349282204</v>
      </c>
      <c r="AJ43" s="109">
        <v>106.69791968557701</v>
      </c>
      <c r="AK43" s="109">
        <v>108.456859535201</v>
      </c>
      <c r="AL43" s="115">
        <v>81.896690498974706</v>
      </c>
      <c r="AM43" s="109"/>
      <c r="AN43" s="116">
        <v>130.020061175666</v>
      </c>
      <c r="AO43" s="117">
        <v>111.688940191387</v>
      </c>
      <c r="AP43" s="118">
        <v>120.854500683526</v>
      </c>
      <c r="AQ43" s="109"/>
      <c r="AR43" s="119">
        <v>93.027493408846695</v>
      </c>
      <c r="AS43" s="92"/>
      <c r="AT43" s="93">
        <v>7.7291618510713098</v>
      </c>
      <c r="AU43" s="87">
        <v>-1.7012059645041799</v>
      </c>
      <c r="AV43" s="87">
        <v>-0.856749750490301</v>
      </c>
      <c r="AW43" s="87">
        <v>20.231255400904001</v>
      </c>
      <c r="AX43" s="87">
        <v>12.1159946218446</v>
      </c>
      <c r="AY43" s="94">
        <v>8.3271933262856201</v>
      </c>
      <c r="AZ43" s="87"/>
      <c r="BA43" s="95">
        <v>19.079066638743502</v>
      </c>
      <c r="BB43" s="96">
        <v>9.5946669888797</v>
      </c>
      <c r="BC43" s="97">
        <v>14.500341715262801</v>
      </c>
      <c r="BD43" s="87"/>
      <c r="BE43" s="98">
        <v>10.539269036637499</v>
      </c>
      <c r="BF43" s="38"/>
    </row>
    <row r="44" spans="1:70" x14ac:dyDescent="0.2">
      <c r="A44" s="20" t="s">
        <v>121</v>
      </c>
      <c r="B44" s="2" t="s">
        <v>17</v>
      </c>
      <c r="D44" s="24" t="s">
        <v>106</v>
      </c>
      <c r="E44" s="27" t="s">
        <v>107</v>
      </c>
      <c r="G44" s="114">
        <v>194.62163428174799</v>
      </c>
      <c r="H44" s="109">
        <v>261.28220333102001</v>
      </c>
      <c r="I44" s="109">
        <v>290.15213740458</v>
      </c>
      <c r="J44" s="109">
        <v>248.93382373351801</v>
      </c>
      <c r="K44" s="109">
        <v>170.45196391394799</v>
      </c>
      <c r="L44" s="115">
        <v>233.088352532963</v>
      </c>
      <c r="M44" s="109"/>
      <c r="N44" s="116">
        <v>267.87503816793799</v>
      </c>
      <c r="O44" s="117">
        <v>331.27048924358002</v>
      </c>
      <c r="P44" s="118">
        <v>299.57276370575897</v>
      </c>
      <c r="Q44" s="109"/>
      <c r="R44" s="119">
        <v>252.08389858233301</v>
      </c>
      <c r="S44" s="92"/>
      <c r="T44" s="93">
        <v>1.06483866962569</v>
      </c>
      <c r="U44" s="87">
        <v>9.7601726858002298</v>
      </c>
      <c r="V44" s="87">
        <v>9.7777727347445609</v>
      </c>
      <c r="W44" s="87">
        <v>17.970073888300099</v>
      </c>
      <c r="X44" s="87">
        <v>8.1794442275703094</v>
      </c>
      <c r="Y44" s="94">
        <v>9.5848313120401798</v>
      </c>
      <c r="Z44" s="87"/>
      <c r="AA44" s="95">
        <v>-2.7393143250210099</v>
      </c>
      <c r="AB44" s="96">
        <v>-8.6737465967217204</v>
      </c>
      <c r="AC44" s="97">
        <v>-6.1125111821030096</v>
      </c>
      <c r="AD44" s="87"/>
      <c r="AE44" s="98">
        <v>3.6980464991070501</v>
      </c>
      <c r="AF44" s="38"/>
      <c r="AG44" s="114">
        <v>176.08357217210201</v>
      </c>
      <c r="AH44" s="109">
        <v>261.72671408743901</v>
      </c>
      <c r="AI44" s="109">
        <v>297.329235773768</v>
      </c>
      <c r="AJ44" s="109">
        <v>257.24407095766799</v>
      </c>
      <c r="AK44" s="109">
        <v>230.38112421929199</v>
      </c>
      <c r="AL44" s="115">
        <v>244.55294344205399</v>
      </c>
      <c r="AM44" s="109"/>
      <c r="AN44" s="116">
        <v>296.503208709229</v>
      </c>
      <c r="AO44" s="117">
        <v>325.75160565579398</v>
      </c>
      <c r="AP44" s="118">
        <v>311.127407182512</v>
      </c>
      <c r="AQ44" s="109"/>
      <c r="AR44" s="119">
        <v>263.57421879647001</v>
      </c>
      <c r="AS44" s="92"/>
      <c r="AT44" s="93">
        <v>13.5758362568297</v>
      </c>
      <c r="AU44" s="87">
        <v>20.418929749889202</v>
      </c>
      <c r="AV44" s="87">
        <v>19.414992695747198</v>
      </c>
      <c r="AW44" s="87">
        <v>11.984989655555401</v>
      </c>
      <c r="AX44" s="87">
        <v>10.528088497266699</v>
      </c>
      <c r="AY44" s="94">
        <v>15.4073291864335</v>
      </c>
      <c r="AZ44" s="87"/>
      <c r="BA44" s="95">
        <v>1.5354645465262899</v>
      </c>
      <c r="BB44" s="96">
        <v>-3.6014919483576602</v>
      </c>
      <c r="BC44" s="97">
        <v>-1.2201732628277699</v>
      </c>
      <c r="BD44" s="87"/>
      <c r="BE44" s="98">
        <v>9.2075162264236994</v>
      </c>
    </row>
    <row r="45" spans="1:70" x14ac:dyDescent="0.2">
      <c r="A45" s="20" t="s">
        <v>122</v>
      </c>
      <c r="B45" s="2" t="s">
        <v>18</v>
      </c>
      <c r="D45" s="24" t="s">
        <v>106</v>
      </c>
      <c r="E45" s="27" t="s">
        <v>107</v>
      </c>
      <c r="G45" s="114">
        <v>117.336317545513</v>
      </c>
      <c r="H45" s="109">
        <v>170.51156342931699</v>
      </c>
      <c r="I45" s="109">
        <v>189.53253681003801</v>
      </c>
      <c r="J45" s="109">
        <v>164.994692101254</v>
      </c>
      <c r="K45" s="109">
        <v>115.219771161238</v>
      </c>
      <c r="L45" s="115">
        <v>151.51897620947199</v>
      </c>
      <c r="M45" s="109"/>
      <c r="N45" s="116">
        <v>152.74184666715001</v>
      </c>
      <c r="O45" s="117">
        <v>191.98812141872699</v>
      </c>
      <c r="P45" s="118">
        <v>172.364984042939</v>
      </c>
      <c r="Q45" s="109"/>
      <c r="R45" s="119">
        <v>157.474978447605</v>
      </c>
      <c r="S45" s="92"/>
      <c r="T45" s="93">
        <v>-4.99449531570448</v>
      </c>
      <c r="U45" s="87">
        <v>-1.93764601519633</v>
      </c>
      <c r="V45" s="87">
        <v>-0.86021499565236603</v>
      </c>
      <c r="W45" s="87">
        <v>-1.4290259792429001</v>
      </c>
      <c r="X45" s="87">
        <v>-2.0327296437990099</v>
      </c>
      <c r="Y45" s="94">
        <v>-2.06381846543561</v>
      </c>
      <c r="Z45" s="87"/>
      <c r="AA45" s="95">
        <v>2.4142395002185202</v>
      </c>
      <c r="AB45" s="96">
        <v>2.77967375101565</v>
      </c>
      <c r="AC45" s="97">
        <v>2.6174370648707299</v>
      </c>
      <c r="AD45" s="87"/>
      <c r="AE45" s="98">
        <v>-0.64641275440101797</v>
      </c>
      <c r="AF45" s="38"/>
      <c r="AG45" s="114">
        <v>102.959451900652</v>
      </c>
      <c r="AH45" s="109">
        <v>163.75962685686801</v>
      </c>
      <c r="AI45" s="109">
        <v>192.99214094501701</v>
      </c>
      <c r="AJ45" s="109">
        <v>184.69339721776001</v>
      </c>
      <c r="AK45" s="109">
        <v>155.24667993399501</v>
      </c>
      <c r="AL45" s="115">
        <v>159.929434994519</v>
      </c>
      <c r="AM45" s="109"/>
      <c r="AN45" s="116">
        <v>168.56256482556</v>
      </c>
      <c r="AO45" s="117">
        <v>177.34788623340799</v>
      </c>
      <c r="AP45" s="118">
        <v>172.95522552948401</v>
      </c>
      <c r="AQ45" s="109"/>
      <c r="AR45" s="119">
        <v>163.65296066783799</v>
      </c>
      <c r="AS45" s="92"/>
      <c r="AT45" s="93">
        <v>-0.47617616313425398</v>
      </c>
      <c r="AU45" s="87">
        <v>0.34421539217709901</v>
      </c>
      <c r="AV45" s="87">
        <v>1.37496239217984</v>
      </c>
      <c r="AW45" s="87">
        <v>-0.51166853814290703</v>
      </c>
      <c r="AX45" s="87">
        <v>3.0211606046798498</v>
      </c>
      <c r="AY45" s="94">
        <v>0.79187319902346598</v>
      </c>
      <c r="AZ45" s="87"/>
      <c r="BA45" s="95">
        <v>3.3193140916933301</v>
      </c>
      <c r="BB45" s="96">
        <v>0.60052298865778198</v>
      </c>
      <c r="BC45" s="97">
        <v>1.90728653481259</v>
      </c>
      <c r="BD45" s="87"/>
      <c r="BE45" s="98">
        <v>1.12712313689398</v>
      </c>
    </row>
    <row r="46" spans="1:70" x14ac:dyDescent="0.2">
      <c r="A46" s="20" t="s">
        <v>123</v>
      </c>
      <c r="B46" s="2" t="s">
        <v>19</v>
      </c>
      <c r="D46" s="24" t="s">
        <v>106</v>
      </c>
      <c r="E46" s="27" t="s">
        <v>107</v>
      </c>
      <c r="G46" s="114">
        <v>89.344692090814604</v>
      </c>
      <c r="H46" s="109">
        <v>124.23290517880901</v>
      </c>
      <c r="I46" s="109">
        <v>143.17541831132201</v>
      </c>
      <c r="J46" s="109">
        <v>128.870719988128</v>
      </c>
      <c r="K46" s="109">
        <v>94.7445466686451</v>
      </c>
      <c r="L46" s="115">
        <v>116.073656447544</v>
      </c>
      <c r="M46" s="109"/>
      <c r="N46" s="116">
        <v>129.19111826680501</v>
      </c>
      <c r="O46" s="117">
        <v>158.35772399465699</v>
      </c>
      <c r="P46" s="118">
        <v>143.77442113073101</v>
      </c>
      <c r="Q46" s="109"/>
      <c r="R46" s="119">
        <v>123.98816064274</v>
      </c>
      <c r="S46" s="92"/>
      <c r="T46" s="93">
        <v>-2.5963095720761999</v>
      </c>
      <c r="U46" s="87">
        <v>0.582465343926034</v>
      </c>
      <c r="V46" s="87">
        <v>4.4926273728373003</v>
      </c>
      <c r="W46" s="87">
        <v>2.1802955720479198</v>
      </c>
      <c r="X46" s="87">
        <v>-1.3488381173149999</v>
      </c>
      <c r="Y46" s="94">
        <v>1.0354952995954501</v>
      </c>
      <c r="Z46" s="87"/>
      <c r="AA46" s="95">
        <v>2.8689162031562399</v>
      </c>
      <c r="AB46" s="96">
        <v>0.163560036577964</v>
      </c>
      <c r="AC46" s="97">
        <v>1.36121892928766</v>
      </c>
      <c r="AD46" s="87"/>
      <c r="AE46" s="98">
        <v>1.14317836352464</v>
      </c>
      <c r="AF46" s="38"/>
      <c r="AG46" s="114">
        <v>80.572931889004295</v>
      </c>
      <c r="AH46" s="109">
        <v>118.510372607211</v>
      </c>
      <c r="AI46" s="109">
        <v>140.521405030419</v>
      </c>
      <c r="AJ46" s="109">
        <v>138.147327051491</v>
      </c>
      <c r="AK46" s="109">
        <v>121.865231785131</v>
      </c>
      <c r="AL46" s="115">
        <v>119.92345367265099</v>
      </c>
      <c r="AM46" s="109"/>
      <c r="AN46" s="116">
        <v>142.82561811841501</v>
      </c>
      <c r="AO46" s="117">
        <v>147.022380249295</v>
      </c>
      <c r="AP46" s="118">
        <v>144.92399918385499</v>
      </c>
      <c r="AQ46" s="109"/>
      <c r="AR46" s="119">
        <v>127.066466675852</v>
      </c>
      <c r="AS46" s="92"/>
      <c r="AT46" s="93">
        <v>-1.0991124942164401</v>
      </c>
      <c r="AU46" s="87">
        <v>-2.4039302496353401E-2</v>
      </c>
      <c r="AV46" s="87">
        <v>2.2696505252234802</v>
      </c>
      <c r="AW46" s="87">
        <v>1.37630686634949</v>
      </c>
      <c r="AX46" s="87">
        <v>1.3021331028948</v>
      </c>
      <c r="AY46" s="94">
        <v>0.94895479606079303</v>
      </c>
      <c r="AZ46" s="87"/>
      <c r="BA46" s="95">
        <v>3.0681166521203602</v>
      </c>
      <c r="BB46" s="96">
        <v>0.50858454991320401</v>
      </c>
      <c r="BC46" s="97">
        <v>1.7537366746045999</v>
      </c>
      <c r="BD46" s="87"/>
      <c r="BE46" s="98">
        <v>1.2098053260203301</v>
      </c>
    </row>
    <row r="47" spans="1:70" x14ac:dyDescent="0.2">
      <c r="A47" s="20" t="s">
        <v>124</v>
      </c>
      <c r="B47" s="2" t="s">
        <v>20</v>
      </c>
      <c r="D47" s="24" t="s">
        <v>106</v>
      </c>
      <c r="E47" s="27" t="s">
        <v>107</v>
      </c>
      <c r="G47" s="114">
        <v>65.348810547297106</v>
      </c>
      <c r="H47" s="109">
        <v>84.122848634758995</v>
      </c>
      <c r="I47" s="109">
        <v>92.675547177061006</v>
      </c>
      <c r="J47" s="109">
        <v>90.668477221968701</v>
      </c>
      <c r="K47" s="109">
        <v>80.374199226723604</v>
      </c>
      <c r="L47" s="115">
        <v>82.637976561561899</v>
      </c>
      <c r="M47" s="109"/>
      <c r="N47" s="116">
        <v>112.178940947623</v>
      </c>
      <c r="O47" s="117">
        <v>137.17477414087</v>
      </c>
      <c r="P47" s="118">
        <v>124.676857544247</v>
      </c>
      <c r="Q47" s="109"/>
      <c r="R47" s="119">
        <v>94.649085413757703</v>
      </c>
      <c r="S47" s="92"/>
      <c r="T47" s="93">
        <v>-1.0563170025584001</v>
      </c>
      <c r="U47" s="87">
        <v>-2.0051224457658998</v>
      </c>
      <c r="V47" s="87">
        <v>-1.9288885307488</v>
      </c>
      <c r="W47" s="87">
        <v>-0.98046620813629004</v>
      </c>
      <c r="X47" s="87">
        <v>0.95678729011126096</v>
      </c>
      <c r="Y47" s="94">
        <v>-1.04839570480955</v>
      </c>
      <c r="Z47" s="87"/>
      <c r="AA47" s="95">
        <v>-1.19745843600002</v>
      </c>
      <c r="AB47" s="96">
        <v>-4.2258753415751103E-2</v>
      </c>
      <c r="AC47" s="97">
        <v>-0.56528378653380296</v>
      </c>
      <c r="AD47" s="87"/>
      <c r="AE47" s="98">
        <v>-0.86712450972005695</v>
      </c>
      <c r="AF47" s="38"/>
      <c r="AG47" s="114">
        <v>59.1266129729729</v>
      </c>
      <c r="AH47" s="109">
        <v>80.738038678678606</v>
      </c>
      <c r="AI47" s="109">
        <v>92.831446066065993</v>
      </c>
      <c r="AJ47" s="109">
        <v>99.633906246246198</v>
      </c>
      <c r="AK47" s="109">
        <v>97.418466415311798</v>
      </c>
      <c r="AL47" s="115">
        <v>85.950575691478306</v>
      </c>
      <c r="AM47" s="109"/>
      <c r="AN47" s="116">
        <v>124.498081698326</v>
      </c>
      <c r="AO47" s="117">
        <v>126.11171945918601</v>
      </c>
      <c r="AP47" s="118">
        <v>125.304900578756</v>
      </c>
      <c r="AQ47" s="109"/>
      <c r="AR47" s="119">
        <v>97.197137854596207</v>
      </c>
      <c r="AS47" s="92"/>
      <c r="AT47" s="93">
        <v>-1.61047624868656</v>
      </c>
      <c r="AU47" s="87">
        <v>-2.1268842964655699</v>
      </c>
      <c r="AV47" s="87">
        <v>-1.33192308054383</v>
      </c>
      <c r="AW47" s="87">
        <v>1.5430676459858701</v>
      </c>
      <c r="AX47" s="87">
        <v>1.6408152300886401</v>
      </c>
      <c r="AY47" s="94">
        <v>-0.20983110186721701</v>
      </c>
      <c r="AZ47" s="87"/>
      <c r="BA47" s="95">
        <v>0.79778651778907395</v>
      </c>
      <c r="BB47" s="96">
        <v>0.112133690538297</v>
      </c>
      <c r="BC47" s="97">
        <v>0.451582795534615</v>
      </c>
      <c r="BD47" s="87"/>
      <c r="BE47" s="98">
        <v>3.09971324488265E-2</v>
      </c>
    </row>
    <row r="48" spans="1:70" x14ac:dyDescent="0.2">
      <c r="A48" s="20" t="s">
        <v>125</v>
      </c>
      <c r="B48" s="2" t="s">
        <v>21</v>
      </c>
      <c r="D48" s="24" t="s">
        <v>106</v>
      </c>
      <c r="E48" s="27" t="s">
        <v>107</v>
      </c>
      <c r="G48" s="114">
        <v>48.458553546592398</v>
      </c>
      <c r="H48" s="109">
        <v>55.5105635066624</v>
      </c>
      <c r="I48" s="109">
        <v>58.204218672887897</v>
      </c>
      <c r="J48" s="109">
        <v>59.569378617255097</v>
      </c>
      <c r="K48" s="109">
        <v>56.683233433532202</v>
      </c>
      <c r="L48" s="115">
        <v>55.685189555386003</v>
      </c>
      <c r="M48" s="109"/>
      <c r="N48" s="116">
        <v>74.265895284669497</v>
      </c>
      <c r="O48" s="117">
        <v>90.544137466911906</v>
      </c>
      <c r="P48" s="118">
        <v>82.405016375790694</v>
      </c>
      <c r="Q48" s="109"/>
      <c r="R48" s="119">
        <v>63.319425789787402</v>
      </c>
      <c r="S48" s="92"/>
      <c r="T48" s="93">
        <v>4.3332884708051402</v>
      </c>
      <c r="U48" s="87">
        <v>-1.0671663055702301</v>
      </c>
      <c r="V48" s="87">
        <v>-2.5589694455161598</v>
      </c>
      <c r="W48" s="87">
        <v>-0.70768103056159903</v>
      </c>
      <c r="X48" s="87">
        <v>2.6103897186066001</v>
      </c>
      <c r="Y48" s="94">
        <v>0.32529097771425902</v>
      </c>
      <c r="Z48" s="87"/>
      <c r="AA48" s="95">
        <v>1.8700337521749699</v>
      </c>
      <c r="AB48" s="96">
        <v>3.4023721093404902</v>
      </c>
      <c r="AC48" s="97">
        <v>2.7062094910604602</v>
      </c>
      <c r="AD48" s="87"/>
      <c r="AE48" s="98">
        <v>1.19759253823514</v>
      </c>
      <c r="AF48" s="38"/>
      <c r="AG48" s="114">
        <v>44.733847097623801</v>
      </c>
      <c r="AH48" s="109">
        <v>53.680010805821603</v>
      </c>
      <c r="AI48" s="109">
        <v>58.822774507265699</v>
      </c>
      <c r="AJ48" s="109">
        <v>65.985063315361103</v>
      </c>
      <c r="AK48" s="109">
        <v>66.901005653012604</v>
      </c>
      <c r="AL48" s="115">
        <v>58.030830401331698</v>
      </c>
      <c r="AM48" s="109"/>
      <c r="AN48" s="116">
        <v>83.347974224954001</v>
      </c>
      <c r="AO48" s="117">
        <v>82.760248104446106</v>
      </c>
      <c r="AP48" s="118">
        <v>83.054111164700004</v>
      </c>
      <c r="AQ48" s="109"/>
      <c r="AR48" s="119">
        <v>65.194802771854995</v>
      </c>
      <c r="AS48" s="92"/>
      <c r="AT48" s="93">
        <v>3.3548274540904601</v>
      </c>
      <c r="AU48" s="87">
        <v>0.22797001586802201</v>
      </c>
      <c r="AV48" s="87">
        <v>-0.62360914815111101</v>
      </c>
      <c r="AW48" s="87">
        <v>3.3634243471750498</v>
      </c>
      <c r="AX48" s="87">
        <v>4.4310173821948204</v>
      </c>
      <c r="AY48" s="94">
        <v>2.1902085885184599</v>
      </c>
      <c r="AZ48" s="87"/>
      <c r="BA48" s="95">
        <v>3.6078214979207899</v>
      </c>
      <c r="BB48" s="96">
        <v>1.2471097289870201</v>
      </c>
      <c r="BC48" s="97">
        <v>2.4180393674299299</v>
      </c>
      <c r="BD48" s="87"/>
      <c r="BE48" s="98">
        <v>2.2945868884787401</v>
      </c>
    </row>
    <row r="49" spans="1:57" x14ac:dyDescent="0.2">
      <c r="A49" s="21" t="s">
        <v>126</v>
      </c>
      <c r="B49" s="2" t="s">
        <v>22</v>
      </c>
      <c r="D49" s="24" t="s">
        <v>106</v>
      </c>
      <c r="E49" s="27" t="s">
        <v>107</v>
      </c>
      <c r="G49" s="114">
        <v>33.014652597914598</v>
      </c>
      <c r="H49" s="109">
        <v>34.248409386956297</v>
      </c>
      <c r="I49" s="109">
        <v>34.975876812990997</v>
      </c>
      <c r="J49" s="109">
        <v>36.154913689068003</v>
      </c>
      <c r="K49" s="109">
        <v>36.897608983907197</v>
      </c>
      <c r="L49" s="115">
        <v>35.058292294167401</v>
      </c>
      <c r="M49" s="109"/>
      <c r="N49" s="116">
        <v>50.791152355500998</v>
      </c>
      <c r="O49" s="117">
        <v>62.537225996670401</v>
      </c>
      <c r="P49" s="118">
        <v>56.664189176085699</v>
      </c>
      <c r="Q49" s="109"/>
      <c r="R49" s="119">
        <v>41.2314056890012</v>
      </c>
      <c r="S49" s="92"/>
      <c r="T49" s="93">
        <v>2.3554382665061002</v>
      </c>
      <c r="U49" s="87">
        <v>-0.89372135263172103</v>
      </c>
      <c r="V49" s="87">
        <v>0.54762274971610503</v>
      </c>
      <c r="W49" s="87">
        <v>1.9989146514477301</v>
      </c>
      <c r="X49" s="87">
        <v>2.2040040656622</v>
      </c>
      <c r="Y49" s="94">
        <v>1.2391993252742399</v>
      </c>
      <c r="Z49" s="87"/>
      <c r="AA49" s="95">
        <v>-1.4854937945639901</v>
      </c>
      <c r="AB49" s="96">
        <v>-2.38242864077655</v>
      </c>
      <c r="AC49" s="97">
        <v>-1.9824711333491101</v>
      </c>
      <c r="AD49" s="87"/>
      <c r="AE49" s="98">
        <v>-5.07404654645515E-2</v>
      </c>
      <c r="AG49" s="114">
        <v>31.366284592140602</v>
      </c>
      <c r="AH49" s="109">
        <v>33.185296933025803</v>
      </c>
      <c r="AI49" s="109">
        <v>34.876733269589998</v>
      </c>
      <c r="AJ49" s="109">
        <v>39.038206702988496</v>
      </c>
      <c r="AK49" s="109">
        <v>40.933331536777501</v>
      </c>
      <c r="AL49" s="115">
        <v>35.879819386325003</v>
      </c>
      <c r="AM49" s="109"/>
      <c r="AN49" s="116">
        <v>53.581637745913604</v>
      </c>
      <c r="AO49" s="117">
        <v>54.774625848657301</v>
      </c>
      <c r="AP49" s="118">
        <v>54.178131797285403</v>
      </c>
      <c r="AQ49" s="109"/>
      <c r="AR49" s="119">
        <v>41.109064304929298</v>
      </c>
      <c r="AS49" s="92"/>
      <c r="AT49" s="93">
        <v>3.51052595618473</v>
      </c>
      <c r="AU49" s="87">
        <v>0.78899233514435796</v>
      </c>
      <c r="AV49" s="87">
        <v>1.2629428121188699</v>
      </c>
      <c r="AW49" s="87">
        <v>5.3468409006034596</v>
      </c>
      <c r="AX49" s="87">
        <v>2.7719190496049402</v>
      </c>
      <c r="AY49" s="94">
        <v>2.7764582544612599</v>
      </c>
      <c r="AZ49" s="87"/>
      <c r="BA49" s="95">
        <v>0.60686922308019697</v>
      </c>
      <c r="BB49" s="96">
        <v>3.09998295362203E-2</v>
      </c>
      <c r="BC49" s="97">
        <v>0.31493810161140401</v>
      </c>
      <c r="BD49" s="87"/>
      <c r="BE49" s="98">
        <v>1.84101150978598</v>
      </c>
    </row>
    <row r="50" spans="1:57" x14ac:dyDescent="0.2">
      <c r="A50" s="33" t="s">
        <v>48</v>
      </c>
      <c r="B50" t="s">
        <v>48</v>
      </c>
      <c r="D50" s="24" t="s">
        <v>106</v>
      </c>
      <c r="E50" s="27" t="s">
        <v>107</v>
      </c>
      <c r="G50" s="114">
        <v>59.142969935375099</v>
      </c>
      <c r="H50" s="109">
        <v>87.855094127563902</v>
      </c>
      <c r="I50" s="109">
        <v>90.629780837313803</v>
      </c>
      <c r="J50" s="109">
        <v>86.419331272829396</v>
      </c>
      <c r="K50" s="109">
        <v>73.813661140769796</v>
      </c>
      <c r="L50" s="115">
        <v>79.572167462770395</v>
      </c>
      <c r="M50" s="109"/>
      <c r="N50" s="116">
        <v>99.888966001685802</v>
      </c>
      <c r="O50" s="117">
        <v>111.914456307951</v>
      </c>
      <c r="P50" s="118">
        <v>105.901711154818</v>
      </c>
      <c r="Q50" s="109"/>
      <c r="R50" s="119">
        <v>87.0948942319271</v>
      </c>
      <c r="S50" s="92"/>
      <c r="T50" s="93">
        <v>0.48094096114232598</v>
      </c>
      <c r="U50" s="87">
        <v>0.41850048385479399</v>
      </c>
      <c r="V50" s="87">
        <v>3.3628130380059802</v>
      </c>
      <c r="W50" s="87">
        <v>-2.6553293975666401</v>
      </c>
      <c r="X50" s="87">
        <v>-11.391053379175499</v>
      </c>
      <c r="Y50" s="94">
        <v>-2.03112515290118</v>
      </c>
      <c r="Z50" s="87"/>
      <c r="AA50" s="95">
        <v>1.6758533191079501</v>
      </c>
      <c r="AB50" s="96">
        <v>2.4349214624862099</v>
      </c>
      <c r="AC50" s="97">
        <v>2.0755288691550899</v>
      </c>
      <c r="AD50" s="87"/>
      <c r="AE50" s="98">
        <v>-0.64242106279892996</v>
      </c>
      <c r="AG50" s="114">
        <v>52.977568137117103</v>
      </c>
      <c r="AH50" s="109">
        <v>83.997455745996007</v>
      </c>
      <c r="AI50" s="109">
        <v>91.707710030907506</v>
      </c>
      <c r="AJ50" s="109">
        <v>92.233862742343305</v>
      </c>
      <c r="AK50" s="109">
        <v>92.676017139645893</v>
      </c>
      <c r="AL50" s="115">
        <v>82.718522759202003</v>
      </c>
      <c r="AM50" s="109"/>
      <c r="AN50" s="116">
        <v>112.980852065186</v>
      </c>
      <c r="AO50" s="117">
        <v>110.423018404046</v>
      </c>
      <c r="AP50" s="118">
        <v>111.701935234616</v>
      </c>
      <c r="AQ50" s="109"/>
      <c r="AR50" s="119">
        <v>90.999497752177504</v>
      </c>
      <c r="AS50" s="92"/>
      <c r="AT50" s="93">
        <v>-3.8473213504803798</v>
      </c>
      <c r="AU50" s="87">
        <v>-1.0349475518681399</v>
      </c>
      <c r="AV50" s="87">
        <v>4.1708376427818301</v>
      </c>
      <c r="AW50" s="87">
        <v>2.7194020911269701</v>
      </c>
      <c r="AX50" s="87">
        <v>-0.94397644095982502</v>
      </c>
      <c r="AY50" s="94">
        <v>0.54244826320460005</v>
      </c>
      <c r="AZ50" s="87"/>
      <c r="BA50" s="95">
        <v>3.8481864819432898</v>
      </c>
      <c r="BB50" s="96">
        <v>6.6303891094385596</v>
      </c>
      <c r="BC50" s="97">
        <v>5.2049775370690803</v>
      </c>
      <c r="BD50" s="87"/>
      <c r="BE50" s="98">
        <v>2.1295310643945098</v>
      </c>
    </row>
    <row r="51" spans="1:57" x14ac:dyDescent="0.2">
      <c r="A51" s="193" t="s">
        <v>53</v>
      </c>
      <c r="B51" t="s">
        <v>53</v>
      </c>
      <c r="D51" s="24" t="s">
        <v>106</v>
      </c>
      <c r="E51" s="27" t="s">
        <v>107</v>
      </c>
      <c r="G51" s="114">
        <v>52.613643009442498</v>
      </c>
      <c r="H51" s="109">
        <v>59.985051781906698</v>
      </c>
      <c r="I51" s="109">
        <v>61.907167225098902</v>
      </c>
      <c r="J51" s="109">
        <v>61.227634785257301</v>
      </c>
      <c r="K51" s="109">
        <v>65.5431282363691</v>
      </c>
      <c r="L51" s="115">
        <v>60.2553250076149</v>
      </c>
      <c r="M51" s="109"/>
      <c r="N51" s="116">
        <v>99.985580261955505</v>
      </c>
      <c r="O51" s="117">
        <v>108.11880444715101</v>
      </c>
      <c r="P51" s="118">
        <v>104.052192354553</v>
      </c>
      <c r="Q51" s="109"/>
      <c r="R51" s="119">
        <v>72.768715678168903</v>
      </c>
      <c r="S51" s="92"/>
      <c r="T51" s="93">
        <v>2.8429723774683402</v>
      </c>
      <c r="U51" s="87">
        <v>-2.6520155328891599</v>
      </c>
      <c r="V51" s="87">
        <v>-4.7323904508199899</v>
      </c>
      <c r="W51" s="87">
        <v>-4.76826327638826</v>
      </c>
      <c r="X51" s="87">
        <v>-2.5251586510911901</v>
      </c>
      <c r="Y51" s="94">
        <v>-2.5925225747004799</v>
      </c>
      <c r="Z51" s="87"/>
      <c r="AA51" s="95">
        <v>7.2302013858591296</v>
      </c>
      <c r="AB51" s="96">
        <v>0.90095497075632303</v>
      </c>
      <c r="AC51" s="97">
        <v>3.8459222293994499</v>
      </c>
      <c r="AD51" s="87"/>
      <c r="AE51" s="98">
        <v>-6.11004401166102E-2</v>
      </c>
      <c r="AG51" s="114">
        <v>43.721674628348602</v>
      </c>
      <c r="AH51" s="109">
        <v>53.656581190048499</v>
      </c>
      <c r="AI51" s="109">
        <v>58.6025826422593</v>
      </c>
      <c r="AJ51" s="109">
        <v>67.668834791913397</v>
      </c>
      <c r="AK51" s="109">
        <v>78.953267590618296</v>
      </c>
      <c r="AL51" s="115">
        <v>60.534243882320503</v>
      </c>
      <c r="AM51" s="109"/>
      <c r="AN51" s="116">
        <v>108.79175525434</v>
      </c>
      <c r="AO51" s="117">
        <v>102.794640191897</v>
      </c>
      <c r="AP51" s="118">
        <v>105.79319772311899</v>
      </c>
      <c r="AQ51" s="109"/>
      <c r="AR51" s="119">
        <v>73.492721628692905</v>
      </c>
      <c r="AS51" s="92"/>
      <c r="AT51" s="93">
        <v>-3.8229896604100801</v>
      </c>
      <c r="AU51" s="87">
        <v>-5.7491442792733398</v>
      </c>
      <c r="AV51" s="87">
        <v>-7.8579121572312802</v>
      </c>
      <c r="AW51" s="87">
        <v>-4.49487070938775</v>
      </c>
      <c r="AX51" s="87">
        <v>-1.1959552105531099</v>
      </c>
      <c r="AY51" s="94">
        <v>-4.4453407719535099</v>
      </c>
      <c r="AZ51" s="87"/>
      <c r="BA51" s="95">
        <v>5.5083825919552103</v>
      </c>
      <c r="BB51" s="96">
        <v>1.6259551090222399</v>
      </c>
      <c r="BC51" s="97">
        <v>3.5858145083572701</v>
      </c>
      <c r="BD51" s="87"/>
      <c r="BE51" s="98">
        <v>-1.2600070608090099</v>
      </c>
    </row>
    <row r="52" spans="1:57" x14ac:dyDescent="0.2">
      <c r="A52" s="194" t="s">
        <v>60</v>
      </c>
      <c r="B52" t="s">
        <v>60</v>
      </c>
      <c r="D52" s="24" t="s">
        <v>106</v>
      </c>
      <c r="E52" s="27" t="s">
        <v>107</v>
      </c>
      <c r="G52" s="120">
        <v>53.050025725836001</v>
      </c>
      <c r="H52" s="121">
        <v>73.962833517089294</v>
      </c>
      <c r="I52" s="121">
        <v>78.586846747519203</v>
      </c>
      <c r="J52" s="121">
        <v>76.795167217934505</v>
      </c>
      <c r="K52" s="121">
        <v>66.616574788680595</v>
      </c>
      <c r="L52" s="122">
        <v>69.802289599411907</v>
      </c>
      <c r="M52" s="109"/>
      <c r="N52" s="123">
        <v>93.202771040058806</v>
      </c>
      <c r="O52" s="124">
        <v>111.044751929437</v>
      </c>
      <c r="P52" s="125">
        <v>102.123761484748</v>
      </c>
      <c r="Q52" s="109"/>
      <c r="R52" s="126">
        <v>79.036995852365195</v>
      </c>
      <c r="S52" s="92"/>
      <c r="T52" s="99">
        <v>3.8159522524444198</v>
      </c>
      <c r="U52" s="100">
        <v>14.7570969274813</v>
      </c>
      <c r="V52" s="100">
        <v>7.6848122070976199</v>
      </c>
      <c r="W52" s="100">
        <v>6.3435578949914904</v>
      </c>
      <c r="X52" s="100">
        <v>2.5271880748491098</v>
      </c>
      <c r="Y52" s="101">
        <v>7.15106827273436</v>
      </c>
      <c r="Z52" s="87"/>
      <c r="AA52" s="102">
        <v>-5.9815809482173403</v>
      </c>
      <c r="AB52" s="103">
        <v>-5.0126632963669699</v>
      </c>
      <c r="AC52" s="104">
        <v>-5.4572680461439296</v>
      </c>
      <c r="AD52" s="87"/>
      <c r="AE52" s="105">
        <v>2.1232166096749299</v>
      </c>
      <c r="AG52" s="120">
        <v>51.807744395442803</v>
      </c>
      <c r="AH52" s="121">
        <v>71.1773447262036</v>
      </c>
      <c r="AI52" s="121">
        <v>78.022905181918404</v>
      </c>
      <c r="AJ52" s="121">
        <v>79.147511944138103</v>
      </c>
      <c r="AK52" s="121">
        <v>73.329943035648597</v>
      </c>
      <c r="AL52" s="122">
        <v>70.697089856670303</v>
      </c>
      <c r="AM52" s="109"/>
      <c r="AN52" s="123">
        <v>85.533075156192496</v>
      </c>
      <c r="AO52" s="124">
        <v>89.404960492466003</v>
      </c>
      <c r="AP52" s="125">
        <v>87.4690178243292</v>
      </c>
      <c r="AQ52" s="109"/>
      <c r="AR52" s="126">
        <v>75.489069276001402</v>
      </c>
      <c r="AS52" s="92"/>
      <c r="AT52" s="99">
        <v>5.0532388332790203</v>
      </c>
      <c r="AU52" s="100">
        <v>6.2625099315388999</v>
      </c>
      <c r="AV52" s="100">
        <v>4.2319713179501504</v>
      </c>
      <c r="AW52" s="100">
        <v>3.6185893056470402</v>
      </c>
      <c r="AX52" s="100">
        <v>5.2630677327727504</v>
      </c>
      <c r="AY52" s="101">
        <v>4.8295080159636496</v>
      </c>
      <c r="AZ52" s="87"/>
      <c r="BA52" s="102">
        <v>-1.64819717207044</v>
      </c>
      <c r="BB52" s="103">
        <v>2.17382295561799</v>
      </c>
      <c r="BC52" s="104">
        <v>0.26868768890936401</v>
      </c>
      <c r="BD52" s="87"/>
      <c r="BE52" s="105">
        <v>3.2743580632360301</v>
      </c>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J19" sqref="J19"/>
    </sheetView>
  </sheetViews>
  <sheetFormatPr defaultRowHeight="12.75" x14ac:dyDescent="0.2"/>
  <cols>
    <col min="1" max="1" width="4.42578125" customWidth="1"/>
    <col min="2" max="2" width="3.42578125" customWidth="1"/>
    <col min="3" max="3" width="6.85546875" customWidth="1"/>
    <col min="4" max="4" width="9.140625" customWidth="1"/>
    <col min="5" max="5" width="39" customWidth="1"/>
    <col min="6" max="6" width="24.5703125" customWidth="1"/>
    <col min="7" max="11" width="9.140625" customWidth="1"/>
    <col min="12" max="12" width="18.42578125" customWidth="1"/>
    <col min="13" max="50" width="9.140625" customWidth="1"/>
  </cols>
  <sheetData>
    <row r="1" spans="1:50" ht="15" customHeight="1" x14ac:dyDescent="0.25">
      <c r="A1" s="10"/>
      <c r="B1" s="10" t="s">
        <v>135</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row>
    <row r="2" spans="1:50" ht="84" customHeight="1" x14ac:dyDescent="0.35">
      <c r="A2" s="10"/>
      <c r="B2" s="11"/>
      <c r="C2" s="12"/>
      <c r="D2" s="10"/>
      <c r="E2" s="10"/>
      <c r="F2" s="10"/>
      <c r="G2" s="10"/>
      <c r="H2" s="10"/>
      <c r="I2" s="10"/>
      <c r="J2" s="10"/>
      <c r="K2" s="13"/>
      <c r="L2" s="10"/>
      <c r="M2" s="13"/>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row>
    <row r="3" spans="1:50" ht="15" customHeight="1" x14ac:dyDescent="0.35">
      <c r="A3" s="10"/>
      <c r="B3" s="11"/>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row>
    <row r="4" spans="1:50" ht="15" customHeight="1" x14ac:dyDescent="0.25">
      <c r="A4" s="14" t="s">
        <v>136</v>
      </c>
      <c r="B4" s="15"/>
      <c r="C4" s="15"/>
      <c r="D4" s="15"/>
      <c r="E4" s="15"/>
      <c r="F4" s="15"/>
      <c r="G4" s="15"/>
      <c r="H4" s="15"/>
      <c r="I4" s="15"/>
      <c r="J4" s="15"/>
      <c r="K4" s="15"/>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row>
    <row r="5" spans="1:50" ht="15" customHeight="1" x14ac:dyDescent="0.25">
      <c r="A5" s="242" t="str">
        <f>HYPERLINK("http://www.str.com/data-insights/resources/glossary", "For all STR definitions, please visit www.str.com/data-insights/resources/glossary")</f>
        <v>For all STR definitions, please visit www.str.com/data-insights/resources/glossary</v>
      </c>
      <c r="B5" s="242"/>
      <c r="C5" s="242"/>
      <c r="D5" s="242"/>
      <c r="E5" s="242"/>
      <c r="F5" s="242"/>
      <c r="G5" s="15"/>
      <c r="H5" s="15"/>
      <c r="I5" s="15"/>
      <c r="J5" s="15"/>
      <c r="K5" s="15"/>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row>
    <row r="6" spans="1:50" ht="15" customHeight="1" x14ac:dyDescent="0.25">
      <c r="A6" s="15"/>
      <c r="B6" s="15"/>
      <c r="C6" s="15"/>
      <c r="D6" s="15"/>
      <c r="E6" s="15"/>
      <c r="F6" s="15"/>
      <c r="G6" s="15"/>
      <c r="H6" s="15"/>
      <c r="I6" s="15"/>
      <c r="J6" s="15"/>
      <c r="K6" s="15"/>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row>
    <row r="7" spans="1:50" ht="15" customHeight="1" x14ac:dyDescent="0.25">
      <c r="A7" s="15"/>
      <c r="B7" s="15"/>
      <c r="C7" s="15"/>
      <c r="D7" s="15"/>
      <c r="E7" s="15"/>
      <c r="F7" s="15"/>
      <c r="G7" s="15"/>
      <c r="H7" s="15"/>
      <c r="I7" s="15"/>
      <c r="J7" s="15"/>
      <c r="K7" s="15"/>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row>
    <row r="8" spans="1:50" ht="15" customHeight="1" x14ac:dyDescent="0.25">
      <c r="A8" s="14" t="s">
        <v>137</v>
      </c>
      <c r="B8" s="15"/>
      <c r="C8" s="15"/>
      <c r="D8" s="15"/>
      <c r="E8" s="15"/>
      <c r="F8" s="15"/>
      <c r="G8" s="15"/>
      <c r="H8" s="15"/>
      <c r="I8" s="15"/>
      <c r="J8" s="15"/>
      <c r="K8" s="15"/>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row>
    <row r="9" spans="1:50" ht="15" customHeight="1" x14ac:dyDescent="0.25">
      <c r="A9" s="242" t="str">
        <f>HYPERLINK("http://www.str.com/data-insights/resources/FAQ", "For all STR FAQs, please click here or visit http://www.str.com/data-insights/resources/FAQ")</f>
        <v>For all STR FAQs, please click here or visit http://www.str.com/data-insights/resources/FAQ</v>
      </c>
      <c r="B9" s="242"/>
      <c r="C9" s="242"/>
      <c r="D9" s="242"/>
      <c r="E9" s="242"/>
      <c r="F9" s="242"/>
      <c r="G9" s="15"/>
      <c r="H9" s="15"/>
      <c r="I9" s="15"/>
      <c r="J9" s="15"/>
      <c r="K9" s="15"/>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row>
    <row r="10" spans="1:50" ht="15" customHeight="1" x14ac:dyDescent="0.25">
      <c r="A10" s="15"/>
      <c r="B10" s="15"/>
      <c r="C10" s="15"/>
      <c r="D10" s="15"/>
      <c r="E10" s="15"/>
      <c r="F10" s="15"/>
      <c r="G10" s="15"/>
      <c r="H10" s="15"/>
      <c r="I10" s="15"/>
      <c r="J10" s="15"/>
      <c r="K10" s="15"/>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row>
    <row r="11" spans="1:50" ht="15" customHeight="1" x14ac:dyDescent="0.25">
      <c r="A11" s="15"/>
      <c r="B11" s="15"/>
      <c r="C11" s="15"/>
      <c r="D11" s="15"/>
      <c r="E11" s="15"/>
      <c r="F11" s="15"/>
      <c r="G11" s="15"/>
      <c r="H11" s="15"/>
      <c r="I11" s="15"/>
      <c r="J11" s="15"/>
      <c r="K11" s="15"/>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row>
    <row r="12" spans="1:50" ht="15" customHeight="1" x14ac:dyDescent="0.25">
      <c r="A12" s="242" t="str">
        <f>HYPERLINK("http://www.str.com/contact", "For additional support, please contact your regional office")</f>
        <v>For additional support, please contact your regional office</v>
      </c>
      <c r="B12" s="242"/>
      <c r="C12" s="242"/>
      <c r="D12" s="242"/>
      <c r="E12" s="242"/>
      <c r="F12" s="242"/>
      <c r="G12" s="242"/>
      <c r="H12" s="242"/>
      <c r="I12" s="242"/>
      <c r="J12" s="242"/>
      <c r="K12" s="15"/>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row>
    <row r="13" spans="1:50" ht="15" customHeight="1" x14ac:dyDescent="0.25">
      <c r="A13" s="15"/>
      <c r="B13" s="15"/>
      <c r="C13" s="15"/>
      <c r="D13" s="15"/>
      <c r="E13" s="15"/>
      <c r="F13" s="15"/>
      <c r="G13" s="15"/>
      <c r="H13" s="15"/>
      <c r="I13" s="15"/>
      <c r="J13" s="15"/>
      <c r="K13" s="15"/>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row>
    <row r="14" spans="1:50" ht="16.5" customHeight="1" x14ac:dyDescent="0.25">
      <c r="A14" s="241" t="str">
        <f>HYPERLINK("http://www.hotelnewsnow.com/", "For the latest in industry news, visit HotelNewsNow.com.")</f>
        <v>For the latest in industry news, visit HotelNewsNow.com.</v>
      </c>
      <c r="B14" s="241"/>
      <c r="C14" s="241"/>
      <c r="D14" s="241"/>
      <c r="E14" s="241"/>
      <c r="F14" s="241"/>
      <c r="G14" s="241"/>
      <c r="H14" s="241"/>
      <c r="I14" s="241"/>
      <c r="J14" s="16"/>
      <c r="K14" s="15"/>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row>
    <row r="15" spans="1:50" ht="15" customHeight="1" x14ac:dyDescent="0.25">
      <c r="A15" s="241" t="str">
        <f>HYPERLINK("http://www.hoteldataconference.com/", "To learn more about the Hotel Data Conference, visit HotelDataConference.com.")</f>
        <v>To learn more about the Hotel Data Conference, visit HotelDataConference.com.</v>
      </c>
      <c r="B15" s="241"/>
      <c r="C15" s="241"/>
      <c r="D15" s="241"/>
      <c r="E15" s="241"/>
      <c r="F15" s="241"/>
      <c r="G15" s="241"/>
      <c r="H15" s="241"/>
      <c r="I15" s="241"/>
      <c r="J15" s="16"/>
      <c r="K15" s="16"/>
      <c r="L15" s="16"/>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row>
    <row r="16" spans="1:50" ht="15" customHeight="1" x14ac:dyDescent="0.25">
      <c r="A16" s="10"/>
      <c r="B16" s="10"/>
      <c r="C16" s="17"/>
      <c r="D16" s="17"/>
      <c r="E16" s="17"/>
      <c r="F16" s="17"/>
      <c r="G16" s="17"/>
      <c r="H16" s="17"/>
      <c r="I16" s="17"/>
      <c r="J16" s="17"/>
      <c r="K16" s="17"/>
      <c r="L16" s="17"/>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row>
    <row r="17" spans="1:50" ht="15" customHeight="1" x14ac:dyDescent="0.25">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row>
    <row r="18" spans="1:50" ht="15" customHeight="1" x14ac:dyDescent="0.25">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row>
    <row r="19" spans="1:50" ht="15" customHeight="1" x14ac:dyDescent="0.25">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row>
    <row r="20" spans="1:50" ht="15" customHeight="1" x14ac:dyDescent="0.25">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row>
    <row r="21" spans="1:50" ht="15" customHeight="1" x14ac:dyDescent="0.25">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row>
    <row r="22" spans="1:50" ht="15" customHeight="1" x14ac:dyDescent="0.25">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row>
    <row r="23" spans="1:50" ht="15" customHeight="1" x14ac:dyDescent="0.25">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row>
    <row r="24" spans="1:50" ht="15" customHeight="1" x14ac:dyDescent="0.2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row>
    <row r="25" spans="1:50" ht="15" customHeight="1" x14ac:dyDescent="0.2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row>
    <row r="26" spans="1:50" ht="15" customHeight="1" x14ac:dyDescent="0.2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row>
    <row r="27" spans="1:50" ht="15" customHeight="1" x14ac:dyDescent="0.2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row>
    <row r="28" spans="1:50" ht="15" customHeight="1" x14ac:dyDescent="0.2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row>
    <row r="29" spans="1:50" ht="15" customHeight="1" x14ac:dyDescent="0.2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row>
    <row r="30" spans="1:50" ht="15" customHeight="1" x14ac:dyDescent="0.2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row>
    <row r="31" spans="1:50" ht="15" customHeight="1" x14ac:dyDescent="0.25">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row>
    <row r="32" spans="1:50" ht="15" customHeight="1" x14ac:dyDescent="0.25">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row>
    <row r="33" spans="1:50" ht="15" customHeight="1" x14ac:dyDescent="0.2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row>
    <row r="34" spans="1:50" ht="15" customHeight="1" x14ac:dyDescent="0.2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row>
    <row r="35" spans="1:50" ht="15" customHeight="1" x14ac:dyDescent="0.2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row>
    <row r="36" spans="1:50" ht="15" customHeight="1" x14ac:dyDescent="0.2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row>
    <row r="37" spans="1:50" ht="15" customHeight="1" x14ac:dyDescent="0.2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row>
    <row r="38" spans="1:50" ht="15" customHeight="1" x14ac:dyDescent="0.2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row>
    <row r="39" spans="1:50" ht="15" customHeight="1" x14ac:dyDescent="0.2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row>
    <row r="40" spans="1:50" ht="15" customHeight="1" x14ac:dyDescent="0.25">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row>
    <row r="41" spans="1:50" ht="15" customHeight="1" x14ac:dyDescent="0.25">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row>
    <row r="42" spans="1:50" ht="15" customHeight="1" x14ac:dyDescent="0.25">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row>
    <row r="43" spans="1:50" ht="15" customHeight="1" x14ac:dyDescent="0.2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row>
    <row r="44" spans="1:50" ht="15" customHeight="1" x14ac:dyDescent="0.25">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row>
    <row r="45" spans="1:50" ht="15" customHeight="1" x14ac:dyDescent="0.2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row>
    <row r="46" spans="1:50" ht="15" customHeight="1" x14ac:dyDescent="0.25">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row>
    <row r="47" spans="1:50" ht="15" customHeight="1" x14ac:dyDescent="0.25">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row>
    <row r="48" spans="1:50" ht="15" customHeight="1" x14ac:dyDescent="0.2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row>
    <row r="49" spans="1:50" ht="15" customHeight="1" x14ac:dyDescent="0.25">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row>
    <row r="50" spans="1:50" ht="15" customHeight="1" x14ac:dyDescent="0.25">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row>
    <row r="51" spans="1:50" ht="15" customHeight="1" x14ac:dyDescent="0.2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row>
    <row r="52" spans="1:50" ht="15" customHeight="1" x14ac:dyDescent="0.2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row>
    <row r="53" spans="1:50" ht="15" customHeight="1" x14ac:dyDescent="0.2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row>
    <row r="54" spans="1:50" ht="15" customHeight="1" x14ac:dyDescent="0.2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row>
    <row r="55" spans="1:50" ht="15" customHeight="1" x14ac:dyDescent="0.2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row>
    <row r="56" spans="1:50" ht="15" customHeight="1" x14ac:dyDescent="0.2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row>
    <row r="57" spans="1:50" ht="15" customHeight="1" x14ac:dyDescent="0.2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row>
    <row r="58" spans="1:50" ht="15" customHeight="1" x14ac:dyDescent="0.2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row>
    <row r="59" spans="1:50" ht="15" customHeight="1" x14ac:dyDescent="0.25">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row>
    <row r="60" spans="1:50" ht="15" customHeight="1" x14ac:dyDescent="0.25">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row>
    <row r="61" spans="1:50" ht="15" customHeight="1" x14ac:dyDescent="0.25">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row>
    <row r="62" spans="1:50" ht="15" customHeight="1" x14ac:dyDescent="0.25">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row>
    <row r="63" spans="1:50" ht="15" customHeight="1" x14ac:dyDescent="0.25">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row>
    <row r="64" spans="1:50" ht="15" customHeight="1" x14ac:dyDescent="0.25">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row>
    <row r="65" spans="1:50" ht="15" customHeight="1" x14ac:dyDescent="0.2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row>
    <row r="66" spans="1:50" ht="15" customHeight="1" x14ac:dyDescent="0.25">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row>
    <row r="67" spans="1:50" ht="15" customHeight="1" x14ac:dyDescent="0.25">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row>
    <row r="68" spans="1:50" ht="15" customHeight="1" x14ac:dyDescent="0.25">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row>
    <row r="69" spans="1:50" ht="15" customHeight="1" x14ac:dyDescent="0.25">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row>
    <row r="70" spans="1:50" ht="15" customHeight="1" x14ac:dyDescent="0.25">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row>
    <row r="71" spans="1:50" ht="15" customHeight="1" x14ac:dyDescent="0.25">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row>
    <row r="72" spans="1:50" ht="15" customHeight="1" x14ac:dyDescent="0.25">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row>
    <row r="73" spans="1:50" ht="15" customHeight="1" x14ac:dyDescent="0.25">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row>
    <row r="74" spans="1:50" ht="15" customHeight="1" x14ac:dyDescent="0.25">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row>
    <row r="75" spans="1:50" ht="15" customHeight="1" x14ac:dyDescent="0.2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row>
    <row r="76" spans="1:50" ht="15" customHeight="1" x14ac:dyDescent="0.25">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row>
    <row r="77" spans="1:50" ht="15" customHeight="1" x14ac:dyDescent="0.25">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row>
    <row r="78" spans="1:50" ht="15" customHeight="1" x14ac:dyDescent="0.25">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row>
    <row r="79" spans="1:50" ht="15" customHeight="1" x14ac:dyDescent="0.25">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row>
    <row r="80" spans="1:50" ht="15" customHeight="1" x14ac:dyDescent="0.25">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row>
    <row r="81" spans="1:50" ht="15" customHeight="1" x14ac:dyDescent="0.25">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row>
    <row r="82" spans="1:50" ht="15" customHeight="1" x14ac:dyDescent="0.25">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row>
    <row r="83" spans="1:50" ht="15" customHeight="1" x14ac:dyDescent="0.25">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row>
    <row r="84" spans="1:50" ht="15" customHeight="1" x14ac:dyDescent="0.25">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row>
    <row r="85" spans="1:50" ht="15" customHeight="1" x14ac:dyDescent="0.2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row>
    <row r="86" spans="1:50" ht="15" customHeight="1" x14ac:dyDescent="0.25">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row>
    <row r="87" spans="1:50" ht="15" customHeight="1" x14ac:dyDescent="0.25">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row>
    <row r="88" spans="1:50" ht="15" customHeight="1" x14ac:dyDescent="0.25">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row>
    <row r="89" spans="1:50" ht="15" customHeight="1" x14ac:dyDescent="0.25">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row>
    <row r="90" spans="1:50" ht="15" customHeight="1" x14ac:dyDescent="0.25">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row>
    <row r="91" spans="1:50" ht="15" customHeight="1" x14ac:dyDescent="0.25">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row>
    <row r="92" spans="1:50" ht="15" customHeight="1" x14ac:dyDescent="0.25">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row>
    <row r="93" spans="1:50" ht="15" customHeight="1" x14ac:dyDescent="0.25">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row>
    <row r="94" spans="1:50" ht="15" customHeight="1" x14ac:dyDescent="0.25">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row>
    <row r="95" spans="1:50" ht="15" customHeight="1" x14ac:dyDescent="0.2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row>
    <row r="96" spans="1:50" ht="15" customHeight="1" x14ac:dyDescent="0.25">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row>
    <row r="97" spans="1:50" ht="15" customHeight="1" x14ac:dyDescent="0.25">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row>
    <row r="98" spans="1:50" ht="15" customHeight="1" x14ac:dyDescent="0.25">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row>
    <row r="99" spans="1:50" ht="15" customHeight="1" x14ac:dyDescent="0.25">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row>
    <row r="100" spans="1:50" ht="15" customHeight="1" x14ac:dyDescent="0.25">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topLeftCell="A13" workbookViewId="0">
      <selection activeCell="X28" sqref="X28"/>
    </sheetView>
  </sheetViews>
  <sheetFormatPr defaultRowHeight="12.75" x14ac:dyDescent="0.2"/>
  <sheetData>
    <row r="1" spans="1:1" x14ac:dyDescent="0.2">
      <c r="A1" s="8" t="s">
        <v>138</v>
      </c>
    </row>
    <row r="2" spans="1:1" x14ac:dyDescent="0.2">
      <c r="A2" s="8" t="s">
        <v>139</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16" workbookViewId="0">
      <selection activeCell="R23" sqref="R23"/>
    </sheetView>
  </sheetViews>
  <sheetFormatPr defaultRowHeight="12.75" x14ac:dyDescent="0.2"/>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53F2791-A994-4CD2-97FB-D0FE990A984C}"/>
</file>

<file path=customXml/itemProps2.xml><?xml version="1.0" encoding="utf-8"?>
<ds:datastoreItem xmlns:ds="http://schemas.openxmlformats.org/officeDocument/2006/customXml" ds:itemID="{DD76D074-13AA-49D0-9CF5-7C3E583D8790}">
  <ds:schemaRefs>
    <ds:schemaRef ds:uri="http://schemas.microsoft.com/sharepoint/v3/contenttype/forms"/>
  </ds:schemaRefs>
</ds:datastoreItem>
</file>

<file path=customXml/itemProps3.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docMetadata/LabelInfo.xml><?xml version="1.0" encoding="utf-8"?>
<clbl:labelList xmlns:clbl="http://schemas.microsoft.com/office/2020/mipLabelMetadata">
  <clbl:label id="{8a0e7531-20dc-49a7-b88e-b68840ca4168}" enabled="0" method="" siteId="{8a0e7531-20dc-49a7-b88e-b68840ca416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6</vt:i4>
      </vt:variant>
    </vt:vector>
  </HeadingPairs>
  <TitlesOfParts>
    <vt:vector size="22"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VA Shenandoah Valley Regional</vt:lpstr>
      <vt:lpstr>Virginia South Central</vt:lpstr>
      <vt:lpstr>Richmond-Petersburg, VA</vt:lpstr>
      <vt:lpstr>Bristol &amp; Kingsport TN&amp;VA, MSA</vt:lpstr>
      <vt:lpstr>Virginia Tourism Regions</vt:lpstr>
      <vt:lpstr>'Current Week View'!Print_Area</vt:lpstr>
      <vt:lpstr>Help!Print_Area</vt:lpstr>
      <vt:lpstr>'Rolling-28 Day View'!Print_Area</vt:lpstr>
      <vt:lpstr>'Translation Table'!Print_Area</vt:lpstr>
      <vt:lpstr>'Current Week View'!Print_Titles</vt:lpstr>
      <vt:lpstr>'Rolling-28 Day View'!Print_Titles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2004-07-20T21:40:42Z</dcterms:created>
  <dcterms:modified xsi:type="dcterms:W3CDTF">2025-05-29T19:01:23Z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