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D:\Work\SRX\plm\testfiles\Quotes\"/>
    </mc:Choice>
  </mc:AlternateContent>
  <xr:revisionPtr revIDLastSave="0" documentId="13_ncr:1_{6C7A61FE-1455-4FBA-86A4-AD5989040257}" xr6:coauthVersionLast="47" xr6:coauthVersionMax="47" xr10:uidLastSave="{00000000-0000-0000-0000-000000000000}"/>
  <bookViews>
    <workbookView xWindow="1320" yWindow="1875" windowWidth="23325" windowHeight="11760" xr2:uid="{00000000-000D-0000-FFFF-FFFF00000000}"/>
  </bookViews>
  <sheets>
    <sheet name="Sheet1" sheetId="1" r:id="rId1"/>
    <sheet name="DropDown" sheetId="2" state="hidden" r:id="rId2"/>
  </sheets>
  <definedNames>
    <definedName name="_xlnm._FilterDatabase" localSheetId="0" hidden="1">Sheet1!$A$1:$Y$2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R2" i="1"/>
  <c r="S3" i="1"/>
  <c r="R3" i="1"/>
  <c r="S4" i="1"/>
  <c r="R4" i="1"/>
  <c r="S5" i="1"/>
  <c r="R5" i="1"/>
  <c r="R6" i="1"/>
  <c r="S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blee</author>
  </authors>
  <commentList>
    <comment ref="AB1" authorId="0" shapeId="0" xr:uid="{7D00A5AE-AAE5-4F2E-B0FA-97DD4C8E5D0B}">
      <text>
        <r>
          <rPr>
            <b/>
            <sz val="9"/>
            <color indexed="81"/>
            <rFont val="Tahoma"/>
            <charset val="1"/>
          </rPr>
          <t>=&gt; If 'N', please advise if is Best price or Registered price.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D1" authorId="0" shapeId="0" xr:uid="{FBF1FC7C-119F-4FE9-A68C-5340B9CC6A3B}">
      <text>
        <r>
          <rPr>
            <b/>
            <sz val="9"/>
            <color indexed="81"/>
            <rFont val="Tahoma"/>
            <charset val="1"/>
          </rPr>
          <t>(e.g. FOB/FCA)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E1" authorId="0" shapeId="0" xr:uid="{AACDC41C-E063-4F5A-AEEB-80AD777D7072}">
      <text>
        <r>
          <rPr>
            <b/>
            <sz val="9"/>
            <color indexed="81"/>
            <rFont val="Tahoma"/>
            <charset val="1"/>
          </rPr>
          <t>(e.g. Singapore)</t>
        </r>
      </text>
    </comment>
    <comment ref="AG1" authorId="0" shapeId="0" xr:uid="{7FEDF241-56D1-4604-B3DE-D85258A07B86}">
      <text>
        <r>
          <rPr>
            <b/>
            <sz val="9"/>
            <color indexed="81"/>
            <rFont val="Tahoma"/>
            <charset val="1"/>
          </rPr>
          <t>=&gt;If NCNR, pls choose
-NCNR (A)- Non cancellable Non Rescheduleable
-NCNR (B)-  Non-Cancelable, Non-Returnable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<sst xmlns="http://schemas.openxmlformats.org/spreadsheetml/2006/main" count="159" uniqueCount="95">
  <si>
    <t>System Unique ID</t>
  </si>
  <si>
    <t>CPN</t>
  </si>
  <si>
    <t>Description</t>
  </si>
  <si>
    <t>UOM</t>
  </si>
  <si>
    <t>Approved MPN</t>
  </si>
  <si>
    <t>Approved MFR</t>
  </si>
  <si>
    <t>Supplier</t>
  </si>
  <si>
    <t>Batch 1</t>
  </si>
  <si>
    <t>Total EAU</t>
  </si>
  <si>
    <t>Packaging</t>
  </si>
  <si>
    <t>Product Life Cycle</t>
  </si>
  <si>
    <t>Customer Price</t>
  </si>
  <si>
    <t>PLM Price</t>
  </si>
  <si>
    <t>Distributor</t>
  </si>
  <si>
    <t>Status</t>
  </si>
  <si>
    <t>Quoted Supplier</t>
  </si>
  <si>
    <t>LT (calendar week)</t>
  </si>
  <si>
    <t>SPQ</t>
  </si>
  <si>
    <t>MOQ</t>
  </si>
  <si>
    <t>0.0</t>
  </si>
  <si>
    <t>EA</t>
  </si>
  <si>
    <t>Tape &amp; Reel (TR)</t>
  </si>
  <si>
    <t>Active</t>
  </si>
  <si>
    <t>1.0</t>
  </si>
  <si>
    <t>ARROW ELECTRONICS (ASIA) PTE LTD</t>
  </si>
  <si>
    <t>Tube</t>
  </si>
  <si>
    <t>FUTURE ELECTRONICS (NON GST)</t>
  </si>
  <si>
    <t>WPG SOUTH ASIA PTE LTD</t>
  </si>
  <si>
    <t>VITAL SYSTEM TECHNOLOGY PTE LTD</t>
  </si>
  <si>
    <t>YAGEO</t>
  </si>
  <si>
    <t>Quoted MPN</t>
  </si>
  <si>
    <t>Quoted MFR</t>
  </si>
  <si>
    <t>Payment Terms</t>
  </si>
  <si>
    <t>Country of Origin (COO)</t>
  </si>
  <si>
    <t>Packaging Type</t>
  </si>
  <si>
    <t>Reach (Y/N)</t>
  </si>
  <si>
    <t>Conflict Minerals (Y/N)</t>
  </si>
  <si>
    <t>NRE cost</t>
  </si>
  <si>
    <t>Tooling Lead time (Week)</t>
  </si>
  <si>
    <t>Remarks</t>
  </si>
  <si>
    <t>Quoted</t>
  </si>
  <si>
    <t>USD</t>
  </si>
  <si>
    <t>Y</t>
  </si>
  <si>
    <t>EXW</t>
  </si>
  <si>
    <t>SG</t>
  </si>
  <si>
    <t>N</t>
  </si>
  <si>
    <t>ACP100308</t>
  </si>
  <si>
    <t>817-B OPTO-COUPLER DIP-4</t>
  </si>
  <si>
    <t>FAIRCHILD</t>
  </si>
  <si>
    <t>FOD817B</t>
  </si>
  <si>
    <t>Currency</t>
  </si>
  <si>
    <t>Price/pce</t>
  </si>
  <si>
    <t>Book Price (Y/N)</t>
  </si>
  <si>
    <t>Incoterms</t>
  </si>
  <si>
    <t>Incoterms Location</t>
  </si>
  <si>
    <t>Cancellation Window</t>
  </si>
  <si>
    <t>Y-Book</t>
  </si>
  <si>
    <t>150 days EOM</t>
  </si>
  <si>
    <t>THAILAND</t>
  </si>
  <si>
    <t>30 days off from CRD</t>
  </si>
  <si>
    <t>TUBE</t>
  </si>
  <si>
    <t>ALL PRICING QUOTED IS SUBJECT TO CHANGE.</t>
  </si>
  <si>
    <t>ON SEMICONDUCTOR</t>
  </si>
  <si>
    <t>ON Semi</t>
  </si>
  <si>
    <t>OA 60 days</t>
  </si>
  <si>
    <t>FOB</t>
  </si>
  <si>
    <t>Singapore</t>
  </si>
  <si>
    <t>NCNR</t>
  </si>
  <si>
    <t>Box</t>
  </si>
  <si>
    <t>ONSEMI</t>
  </si>
  <si>
    <t>MLV USD500, quote valid 30 days</t>
  </si>
  <si>
    <t>Selection</t>
  </si>
  <si>
    <t>MOUSER</t>
  </si>
  <si>
    <t>0 % - Non Select line;</t>
  </si>
  <si>
    <t>100 % - Selected proposal;</t>
  </si>
  <si>
    <t>RES100515</t>
  </si>
  <si>
    <t>RC1206JR-074R7L</t>
  </si>
  <si>
    <t>4R7 1206 0.25W 5%</t>
  </si>
  <si>
    <t>1.1</t>
  </si>
  <si>
    <t>FUTURE</t>
  </si>
  <si>
    <t>YAGEO AMERICA</t>
  </si>
  <si>
    <t>TAIWAN</t>
  </si>
  <si>
    <t>T&amp;R</t>
  </si>
  <si>
    <t>Quoted full MPN, ALL PRICING QUOTED IS SUBJECT TO CHANGE.</t>
  </si>
  <si>
    <t>90 Days</t>
  </si>
  <si>
    <t>CHN</t>
  </si>
  <si>
    <t>4 weeks</t>
  </si>
  <si>
    <t>MQA Remarks</t>
  </si>
  <si>
    <t>Excess (USD)</t>
  </si>
  <si>
    <t>FCA</t>
  </si>
  <si>
    <t>Est. Total PO Cost (USD)</t>
  </si>
  <si>
    <t>FUTURE ELECTRONICS (GST)</t>
  </si>
  <si>
    <t>(RoHS) (Y/N)</t>
  </si>
  <si>
    <t>A remark</t>
  </si>
  <si>
    <t>RFQ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</si>
</sst>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.0000_);_(* \(#,##0.0000\);_(* &quot;-&quot;??_);_(@_)"/>
    <numFmt numFmtId="167" formatCode="_(* #,##0.0000_);_(* \(#,##0.0000\);_(* &quot;-&quot;????_);_(@_)"/>
    <numFmt numFmtId="168" formatCode="_(* #,##0_);_(* \(#,##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6" fontId="2" fillId="2" borderId="1" xfId="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/>
    </xf>
    <xf numFmtId="0" fontId="8" fillId="0" borderId="1" xfId="0" applyFont="1" applyBorder="1"/>
    <xf numFmtId="0" fontId="5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0" xfId="0" applyFont="1"/>
    <xf numFmtId="166" fontId="8" fillId="0" borderId="1" xfId="1" applyNumberFormat="1" applyFont="1" applyBorder="1"/>
    <xf numFmtId="167" fontId="8" fillId="0" borderId="0" xfId="0" applyNumberFormat="1" applyFont="1"/>
    <xf numFmtId="165" fontId="8" fillId="0" borderId="0" xfId="0" applyNumberFormat="1" applyFont="1"/>
    <xf numFmtId="165" fontId="8" fillId="0" borderId="1" xfId="0" applyNumberFormat="1" applyFont="1" applyBorder="1"/>
    <xf numFmtId="0" fontId="8" fillId="0" borderId="0" xfId="0" applyFont="1" applyAlignment="1">
      <alignment horizontal="center"/>
    </xf>
    <xf numFmtId="0" fontId="8" fillId="0" borderId="0" xfId="0" quotePrefix="1" applyFont="1"/>
    <xf numFmtId="0" fontId="8" fillId="0" borderId="1" xfId="0" quotePrefix="1" applyFont="1" applyBorder="1"/>
    <xf numFmtId="165" fontId="8" fillId="0" borderId="1" xfId="0" applyNumberFormat="1" applyFont="1" applyBorder="1" applyAlignment="1">
      <alignment horizontal="center"/>
    </xf>
    <xf numFmtId="168" fontId="8" fillId="0" borderId="1" xfId="1" applyNumberFormat="1" applyFont="1" applyBorder="1"/>
    <xf numFmtId="164" fontId="8" fillId="0" borderId="1" xfId="2" applyFont="1" applyBorder="1"/>
  </cellXfs>
  <cellStyles count="3">
    <cellStyle name="Comma" xfId="1" builtinId="3"/>
    <cellStyle name="Currency" xfId="2" builtinId="4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8"/>
  <sheetViews>
    <sheetView tabSelected="1" zoomScale="80" zoomScaleNormal="80" workbookViewId="0">
      <pane xSplit="7" ySplit="1" topLeftCell="N2" activePane="bottomRight" state="frozen"/>
      <selection pane="topRight" activeCell="H1" sqref="H1"/>
      <selection pane="bottomLeft" activeCell="A2" sqref="A2"/>
      <selection pane="bottomRight" activeCell="O3" sqref="O3"/>
    </sheetView>
  </sheetViews>
  <sheetFormatPr defaultRowHeight="12.75" x14ac:dyDescent="0.2"/>
  <cols>
    <col min="1" max="1" width="9" style="13"/>
    <col min="2" max="2" width="10.875" style="13" bestFit="1" customWidth="1"/>
    <col min="3" max="3" width="16.5" style="13" customWidth="1"/>
    <col min="4" max="4" width="7.375" style="13" customWidth="1"/>
    <col min="5" max="5" width="12.5" style="13" bestFit="1" customWidth="1"/>
    <col min="6" max="6" width="16.875" style="13" bestFit="1" customWidth="1"/>
    <col min="7" max="7" width="19.25" style="13" customWidth="1"/>
    <col min="8" max="8" width="7.75" style="13" customWidth="1"/>
    <col min="9" max="9" width="9.375" style="13" customWidth="1"/>
    <col min="10" max="10" width="13.125" style="13" customWidth="1"/>
    <col min="11" max="13" width="9" style="13"/>
    <col min="14" max="14" width="12.875" style="13" bestFit="1" customWidth="1"/>
    <col min="15" max="15" width="9.5" style="13" customWidth="1"/>
    <col min="16" max="16" width="10.5" style="13" bestFit="1" customWidth="1"/>
    <col min="17" max="17" width="13.375" style="13" customWidth="1"/>
    <col min="18" max="19" width="12" style="13" customWidth="1"/>
    <col min="20" max="20" width="24.25" style="13" bestFit="1" customWidth="1"/>
    <col min="21" max="21" width="15.625" style="13" bestFit="1" customWidth="1"/>
    <col min="22" max="22" width="16.25" style="13" bestFit="1" customWidth="1"/>
    <col min="23" max="29" width="9" style="13"/>
    <col min="30" max="30" width="11.25" style="13" customWidth="1"/>
    <col min="31" max="31" width="13.5" style="13" customWidth="1"/>
    <col min="32" max="32" width="13.875" style="13" customWidth="1"/>
    <col min="33" max="33" width="10.875" style="13" customWidth="1"/>
    <col min="34" max="39" width="9" style="13"/>
    <col min="40" max="40" width="46.75" style="13" bestFit="1" customWidth="1"/>
    <col min="41" max="16384" width="9" style="13"/>
  </cols>
  <sheetData>
    <row r="1" spans="1:40" s="8" customFormat="1" ht="42.75" customHeight="1" x14ac:dyDescent="0.25">
      <c r="A1" s="5" t="s">
        <v>0</v>
      </c>
      <c r="B1" s="5" t="s">
        <v>1</v>
      </c>
      <c r="C1" s="6" t="s">
        <v>2</v>
      </c>
      <c r="D1" s="5" t="s">
        <v>3</v>
      </c>
      <c r="E1" s="5" t="s">
        <v>5</v>
      </c>
      <c r="F1" s="5" t="s">
        <v>4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7" t="s">
        <v>71</v>
      </c>
      <c r="P1" s="7" t="s">
        <v>14</v>
      </c>
      <c r="Q1" s="7" t="s">
        <v>87</v>
      </c>
      <c r="R1" s="7" t="s">
        <v>90</v>
      </c>
      <c r="S1" s="7" t="s">
        <v>88</v>
      </c>
      <c r="T1" s="1" t="s">
        <v>15</v>
      </c>
      <c r="U1" s="1" t="s">
        <v>30</v>
      </c>
      <c r="V1" s="1" t="s">
        <v>31</v>
      </c>
      <c r="W1" s="2" t="s">
        <v>16</v>
      </c>
      <c r="X1" s="2" t="s">
        <v>17</v>
      </c>
      <c r="Y1" s="2" t="s">
        <v>50</v>
      </c>
      <c r="Z1" s="2" t="s">
        <v>18</v>
      </c>
      <c r="AA1" s="3" t="s">
        <v>51</v>
      </c>
      <c r="AB1" s="1" t="s">
        <v>52</v>
      </c>
      <c r="AC1" s="1" t="s">
        <v>32</v>
      </c>
      <c r="AD1" s="1" t="s">
        <v>53</v>
      </c>
      <c r="AE1" s="1" t="s">
        <v>54</v>
      </c>
      <c r="AF1" s="1" t="s">
        <v>33</v>
      </c>
      <c r="AG1" s="1" t="s">
        <v>55</v>
      </c>
      <c r="AH1" s="1" t="s">
        <v>34</v>
      </c>
      <c r="AI1" s="1" t="s">
        <v>92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2">
      <c r="A2" s="9" t="s">
        <v>19</v>
      </c>
      <c r="B2" s="10" t="s">
        <v>46</v>
      </c>
      <c r="C2" s="11" t="s">
        <v>47</v>
      </c>
      <c r="D2" s="10" t="s">
        <v>20</v>
      </c>
      <c r="E2" s="10" t="s">
        <v>48</v>
      </c>
      <c r="F2" s="10" t="s">
        <v>49</v>
      </c>
      <c r="G2" s="10" t="s">
        <v>24</v>
      </c>
      <c r="H2" s="22">
        <v>1000</v>
      </c>
      <c r="I2" s="22">
        <v>12000</v>
      </c>
      <c r="J2" s="10" t="s">
        <v>25</v>
      </c>
      <c r="K2" s="10" t="s">
        <v>22</v>
      </c>
      <c r="L2" s="10"/>
      <c r="M2" s="14">
        <v>8.6999999999999994E-2</v>
      </c>
      <c r="N2" s="12" t="s">
        <v>72</v>
      </c>
      <c r="O2" s="12">
        <v>1</v>
      </c>
      <c r="P2" s="12" t="s">
        <v>94</v>
      </c>
      <c r="Q2" s="17" t="s">
        <v>93</v>
      </c>
      <c r="R2" s="23">
        <f>(IF(Z2&gt;=H2,Z2,CEILING(H2,X2)))*AA2</f>
        <v>79.8</v>
      </c>
      <c r="S2" s="23">
        <f>((IF(Z2&gt;=H2,Z2,CEILING(H2,X2)))-H2)*AA2</f>
        <v>0</v>
      </c>
      <c r="T2" s="10" t="s">
        <v>91</v>
      </c>
      <c r="U2" s="10" t="s">
        <v>49</v>
      </c>
      <c r="V2" s="10" t="s">
        <v>62</v>
      </c>
      <c r="W2" s="12">
        <v>21</v>
      </c>
      <c r="X2" s="12">
        <v>100</v>
      </c>
      <c r="Y2" s="12" t="s">
        <v>41</v>
      </c>
      <c r="Z2" s="12">
        <v>200</v>
      </c>
      <c r="AA2" s="14">
        <v>7.9799999999999996E-2</v>
      </c>
      <c r="AB2" s="10" t="s">
        <v>56</v>
      </c>
      <c r="AC2" s="10" t="s">
        <v>57</v>
      </c>
      <c r="AD2" s="12" t="s">
        <v>43</v>
      </c>
      <c r="AE2" s="12" t="s">
        <v>44</v>
      </c>
      <c r="AF2" s="10" t="s">
        <v>58</v>
      </c>
      <c r="AG2" s="9" t="s">
        <v>59</v>
      </c>
      <c r="AH2" s="12" t="s">
        <v>60</v>
      </c>
      <c r="AI2" s="12" t="s">
        <v>42</v>
      </c>
      <c r="AJ2" s="10"/>
      <c r="AK2" s="10"/>
      <c r="AL2" s="10"/>
      <c r="AM2" s="10"/>
      <c r="AN2" s="10" t="s">
        <v>61</v>
      </c>
    </row>
    <row r="3" spans="1:40" x14ac:dyDescent="0.2">
      <c r="A3" s="9">
        <v>0.1</v>
      </c>
      <c r="B3" s="10" t="s">
        <v>46</v>
      </c>
      <c r="C3" s="11" t="s">
        <v>47</v>
      </c>
      <c r="D3" s="10" t="s">
        <v>20</v>
      </c>
      <c r="E3" s="10" t="s">
        <v>48</v>
      </c>
      <c r="F3" s="10" t="s">
        <v>49</v>
      </c>
      <c r="G3" s="10" t="s">
        <v>26</v>
      </c>
      <c r="H3" s="22">
        <v>1000</v>
      </c>
      <c r="I3" s="22">
        <v>12000</v>
      </c>
      <c r="J3" s="10" t="s">
        <v>25</v>
      </c>
      <c r="K3" s="10" t="s">
        <v>22</v>
      </c>
      <c r="L3" s="10"/>
      <c r="M3" s="14">
        <v>8.6999999999999994E-2</v>
      </c>
      <c r="N3" s="12" t="s">
        <v>72</v>
      </c>
      <c r="O3" s="12">
        <v>1</v>
      </c>
      <c r="P3" s="12" t="s">
        <v>40</v>
      </c>
      <c r="Q3" s="17"/>
      <c r="R3" s="23">
        <f>(IF(Z3&gt;=H3,Z3,CEILING(H3,X3)))*AA3</f>
        <v>576</v>
      </c>
      <c r="S3" s="23">
        <f>((IF(Z3&gt;=H3,Z3,CEILING(H3,X3)))-H3)*AA3</f>
        <v>503.99999999999994</v>
      </c>
      <c r="T3" s="10" t="s">
        <v>27</v>
      </c>
      <c r="U3" s="10" t="s">
        <v>49</v>
      </c>
      <c r="V3" s="10" t="s">
        <v>63</v>
      </c>
      <c r="W3" s="12">
        <v>54</v>
      </c>
      <c r="X3" s="12">
        <v>2000</v>
      </c>
      <c r="Y3" s="12" t="s">
        <v>41</v>
      </c>
      <c r="Z3" s="12">
        <v>8000</v>
      </c>
      <c r="AA3" s="14">
        <v>7.1999999999999995E-2</v>
      </c>
      <c r="AB3" s="10" t="s">
        <v>42</v>
      </c>
      <c r="AC3" s="10" t="s">
        <v>64</v>
      </c>
      <c r="AD3" s="12" t="s">
        <v>65</v>
      </c>
      <c r="AE3" s="12" t="s">
        <v>66</v>
      </c>
      <c r="AF3" s="12"/>
      <c r="AG3" s="9" t="s">
        <v>67</v>
      </c>
      <c r="AH3" s="12" t="s">
        <v>68</v>
      </c>
      <c r="AI3" s="12" t="s">
        <v>42</v>
      </c>
      <c r="AJ3" s="12" t="s">
        <v>42</v>
      </c>
      <c r="AK3" s="12" t="s">
        <v>45</v>
      </c>
      <c r="AL3" s="12"/>
      <c r="AM3" s="12"/>
      <c r="AN3" s="10"/>
    </row>
    <row r="4" spans="1:40" x14ac:dyDescent="0.2">
      <c r="A4" s="9">
        <v>0.2</v>
      </c>
      <c r="B4" s="10" t="s">
        <v>46</v>
      </c>
      <c r="C4" s="11" t="s">
        <v>47</v>
      </c>
      <c r="D4" s="10" t="s">
        <v>20</v>
      </c>
      <c r="E4" s="10" t="s">
        <v>48</v>
      </c>
      <c r="F4" s="10" t="s">
        <v>49</v>
      </c>
      <c r="G4" s="10" t="s">
        <v>27</v>
      </c>
      <c r="H4" s="22">
        <v>1000</v>
      </c>
      <c r="I4" s="22">
        <v>12000</v>
      </c>
      <c r="J4" s="10" t="s">
        <v>25</v>
      </c>
      <c r="K4" s="10" t="s">
        <v>22</v>
      </c>
      <c r="L4" s="10"/>
      <c r="M4" s="14">
        <v>8.6999999999999994E-2</v>
      </c>
      <c r="N4" s="12" t="s">
        <v>72</v>
      </c>
      <c r="O4" s="12">
        <v>1</v>
      </c>
      <c r="P4" s="12" t="s">
        <v>94</v>
      </c>
      <c r="Q4" s="17" t="s">
        <v>93</v>
      </c>
      <c r="R4" s="23">
        <f>(IF(Z4&gt;=H4,Z4,CEILING(H4,X4)))*AA4</f>
        <v>593.6</v>
      </c>
      <c r="S4" s="23">
        <f>((IF(Z4&gt;=H4,Z4,CEILING(H4,X4)))-H4)*AA4</f>
        <v>519.4</v>
      </c>
      <c r="T4" s="10" t="s">
        <v>24</v>
      </c>
      <c r="U4" s="10" t="s">
        <v>49</v>
      </c>
      <c r="V4" s="10" t="s">
        <v>69</v>
      </c>
      <c r="W4" s="12">
        <v>21</v>
      </c>
      <c r="X4" s="12">
        <v>2000</v>
      </c>
      <c r="Y4" s="12" t="s">
        <v>41</v>
      </c>
      <c r="Z4" s="12">
        <v>8000</v>
      </c>
      <c r="AA4" s="14">
        <v>7.4200000000000002E-2</v>
      </c>
      <c r="AB4" s="10" t="s">
        <v>42</v>
      </c>
      <c r="AC4" s="10"/>
      <c r="AD4" s="10"/>
      <c r="AE4" s="10"/>
      <c r="AF4" s="10"/>
      <c r="AG4" s="9"/>
      <c r="AH4" s="12" t="s">
        <v>68</v>
      </c>
      <c r="AI4" s="12"/>
      <c r="AJ4" s="12"/>
      <c r="AK4" s="12"/>
      <c r="AL4" s="12"/>
      <c r="AM4" s="12"/>
      <c r="AN4" s="10" t="s">
        <v>70</v>
      </c>
    </row>
    <row r="5" spans="1:40" x14ac:dyDescent="0.2">
      <c r="A5" s="20" t="s">
        <v>23</v>
      </c>
      <c r="B5" s="10" t="s">
        <v>75</v>
      </c>
      <c r="C5" s="10" t="s">
        <v>77</v>
      </c>
      <c r="D5" s="10" t="s">
        <v>20</v>
      </c>
      <c r="E5" s="4" t="s">
        <v>29</v>
      </c>
      <c r="F5" s="10" t="s">
        <v>76</v>
      </c>
      <c r="G5" s="10" t="s">
        <v>26</v>
      </c>
      <c r="H5" s="22">
        <v>500</v>
      </c>
      <c r="I5" s="22">
        <v>6000</v>
      </c>
      <c r="J5" s="10" t="s">
        <v>21</v>
      </c>
      <c r="K5" s="10" t="s">
        <v>22</v>
      </c>
      <c r="L5" s="10"/>
      <c r="M5" s="14">
        <v>7.1999999999999998E-3</v>
      </c>
      <c r="N5" s="12" t="s">
        <v>79</v>
      </c>
      <c r="O5" s="12">
        <v>0</v>
      </c>
      <c r="P5" s="12" t="s">
        <v>40</v>
      </c>
      <c r="Q5" s="10"/>
      <c r="R5" s="23">
        <f>(IF(Z5&gt;=H5,Z5,CEILING(H5,X5)))*AA5</f>
        <v>14</v>
      </c>
      <c r="S5" s="23">
        <f>((IF(Z5&gt;=H5,Z5,CEILING(H5,X5)))-H5)*AA5</f>
        <v>12.6</v>
      </c>
      <c r="T5" s="10" t="s">
        <v>91</v>
      </c>
      <c r="U5" s="10" t="s">
        <v>76</v>
      </c>
      <c r="V5" s="10" t="s">
        <v>80</v>
      </c>
      <c r="W5" s="12">
        <v>18</v>
      </c>
      <c r="X5" s="12">
        <v>5000</v>
      </c>
      <c r="Y5" s="21" t="s">
        <v>41</v>
      </c>
      <c r="Z5" s="12">
        <v>5000</v>
      </c>
      <c r="AA5" s="14">
        <v>2.8E-3</v>
      </c>
      <c r="AB5" s="10" t="s">
        <v>56</v>
      </c>
      <c r="AC5" s="10" t="s">
        <v>57</v>
      </c>
      <c r="AD5" s="12" t="s">
        <v>43</v>
      </c>
      <c r="AE5" s="12" t="s">
        <v>44</v>
      </c>
      <c r="AF5" s="10" t="s">
        <v>81</v>
      </c>
      <c r="AG5" s="9" t="s">
        <v>59</v>
      </c>
      <c r="AH5" s="12" t="s">
        <v>82</v>
      </c>
      <c r="AI5" s="12" t="s">
        <v>42</v>
      </c>
      <c r="AJ5" s="12"/>
      <c r="AK5" s="12"/>
      <c r="AL5" s="12"/>
      <c r="AM5" s="12"/>
      <c r="AN5" s="10" t="s">
        <v>83</v>
      </c>
    </row>
    <row r="6" spans="1:40" x14ac:dyDescent="0.2">
      <c r="A6" s="20" t="s">
        <v>78</v>
      </c>
      <c r="B6" s="10" t="s">
        <v>75</v>
      </c>
      <c r="C6" s="10" t="s">
        <v>77</v>
      </c>
      <c r="D6" s="10" t="s">
        <v>20</v>
      </c>
      <c r="E6" s="4" t="s">
        <v>29</v>
      </c>
      <c r="F6" s="10" t="s">
        <v>76</v>
      </c>
      <c r="G6" s="10" t="s">
        <v>28</v>
      </c>
      <c r="H6" s="22">
        <v>500</v>
      </c>
      <c r="I6" s="22">
        <v>6000</v>
      </c>
      <c r="J6" s="10" t="s">
        <v>21</v>
      </c>
      <c r="K6" s="10" t="s">
        <v>22</v>
      </c>
      <c r="L6" s="10"/>
      <c r="M6" s="14">
        <v>7.1999999999999998E-3</v>
      </c>
      <c r="N6" s="12" t="s">
        <v>79</v>
      </c>
      <c r="O6" s="12">
        <v>1</v>
      </c>
      <c r="P6" s="12" t="s">
        <v>40</v>
      </c>
      <c r="Q6" s="10"/>
      <c r="R6" s="23">
        <f>(IF(Z6&gt;=H6,Z6,CEILING(H6,X6)))*AA6</f>
        <v>11.999999999999998</v>
      </c>
      <c r="S6" s="23">
        <f>((IF(Z6&gt;=H6,Z6,CEILING(H6,X6)))-H6)*AA6</f>
        <v>10.799999999999999</v>
      </c>
      <c r="T6" s="10" t="s">
        <v>28</v>
      </c>
      <c r="U6" s="10" t="s">
        <v>76</v>
      </c>
      <c r="V6" s="10" t="s">
        <v>29</v>
      </c>
      <c r="W6" s="12">
        <v>18</v>
      </c>
      <c r="X6" s="12">
        <v>5000</v>
      </c>
      <c r="Y6" s="21" t="s">
        <v>41</v>
      </c>
      <c r="Z6" s="12">
        <v>5000</v>
      </c>
      <c r="AA6" s="14">
        <v>2.3999999999999998E-3</v>
      </c>
      <c r="AB6" s="10" t="s">
        <v>42</v>
      </c>
      <c r="AC6" s="10" t="s">
        <v>84</v>
      </c>
      <c r="AD6" s="12" t="s">
        <v>89</v>
      </c>
      <c r="AE6" s="12" t="s">
        <v>66</v>
      </c>
      <c r="AF6" s="10" t="s">
        <v>85</v>
      </c>
      <c r="AG6" s="9" t="s">
        <v>86</v>
      </c>
      <c r="AH6" s="12" t="s">
        <v>82</v>
      </c>
      <c r="AI6" s="12" t="s">
        <v>42</v>
      </c>
      <c r="AJ6" s="12" t="s">
        <v>42</v>
      </c>
      <c r="AK6" s="12" t="s">
        <v>45</v>
      </c>
      <c r="AL6" s="12"/>
      <c r="AM6" s="12"/>
      <c r="AN6" s="10"/>
    </row>
    <row r="7" spans="1:40" x14ac:dyDescent="0.2">
      <c r="Z7" s="16"/>
    </row>
    <row r="8" spans="1:40" x14ac:dyDescent="0.2">
      <c r="AA8" s="15"/>
    </row>
  </sheetData>
  <autoFilter ref="A1:Y2" xr:uid="{00000000-0001-0000-0000-000000000000}"/>
  <conditionalFormatting sqref="U1">
    <cfRule type="duplicateValues" dxfId="0" priority="1"/>
  </conditionalFormatting>
  <pageMargins left="0.7" right="0.7" top="0.75" bottom="0.75" header="0.3" footer="0.3"/>
  <ignoredErrors>
    <ignoredError sqref="A2 P1 D2 K2:L2 A1:D1 G1:N1" numberStoredAsText="1"/>
  </ignoredErrors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52D78CC-B585-4F43-A0A0-24ECD0C6205E}">
          <x14:formula1>
            <xm:f>DropDown!$A$2:$A$3</xm:f>
          </x14:formula1>
          <xm:sqref>O2:O6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3F255-F0F2-410A-B0D3-1CCF07C715DB}">
  <dimension ref="A1:B3"/>
  <sheetViews>
    <sheetView workbookViewId="0">
      <selection activeCell="B14" sqref="B14"/>
    </sheetView>
  </sheetViews>
  <sheetFormatPr defaultRowHeight="12.75" x14ac:dyDescent="0.2"/>
  <cols>
    <col min="1" max="1" width="9" style="13"/>
    <col min="2" max="2" width="18.25" style="13" bestFit="1" customWidth="1"/>
    <col min="3" max="16384" width="9" style="13"/>
  </cols>
  <sheetData>
    <row r="1" spans="1:2" x14ac:dyDescent="0.2">
      <c r="A1" s="18" t="s">
        <v>71</v>
      </c>
      <c r="B1" s="18" t="s">
        <v>39</v>
      </c>
    </row>
    <row r="2" spans="1:2" x14ac:dyDescent="0.2">
      <c r="A2" s="18">
        <v>0</v>
      </c>
      <c r="B2" s="19" t="s">
        <v>73</v>
      </c>
    </row>
    <row r="3" spans="1:2" x14ac:dyDescent="0.2">
      <c r="A3" s="18">
        <v>1</v>
      </c>
      <c r="B3" s="19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DropDown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Bred Lee</dc:creator>
  <cp:lastModifiedBy>User</cp:lastModifiedBy>
  <dcterms:created xsi:type="dcterms:W3CDTF">2023-06-20T08:24:32Z</dcterms:created>
  <dcterms:modified xsi:type="dcterms:W3CDTF">2023-07-21T02:19:03Z</dcterms:modified>
</cp:coreProperties>
</file>