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ggeunwoo/Desktop/"/>
    </mc:Choice>
  </mc:AlternateContent>
  <xr:revisionPtr revIDLastSave="0" documentId="13_ncr:1_{AA22493D-B7F3-3A44-A966-F19F8E2C38D8}" xr6:coauthVersionLast="47" xr6:coauthVersionMax="47" xr10:uidLastSave="{00000000-0000-0000-0000-000000000000}"/>
  <bookViews>
    <workbookView xWindow="0" yWindow="740" windowWidth="29400" windowHeight="16080" xr2:uid="{B345F61D-E437-6A49-93BD-5FCE37BF84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7" i="1"/>
  <c r="F24" i="1"/>
  <c r="F12" i="1"/>
  <c r="F9" i="1"/>
  <c r="F6" i="1"/>
  <c r="F21" i="1"/>
  <c r="F18" i="1"/>
  <c r="F15" i="1"/>
  <c r="F5" i="1"/>
  <c r="F29" i="1"/>
  <c r="F28" i="1"/>
  <c r="F26" i="1"/>
  <c r="F25" i="1"/>
  <c r="F23" i="1"/>
  <c r="F22" i="1"/>
  <c r="F20" i="1"/>
  <c r="F19" i="1"/>
  <c r="F17" i="1"/>
  <c r="F16" i="1"/>
  <c r="F14" i="1"/>
  <c r="F13" i="1"/>
  <c r="F11" i="1"/>
  <c r="F10" i="1"/>
  <c r="F8" i="1"/>
  <c r="F7" i="1"/>
  <c r="F4" i="1"/>
</calcChain>
</file>

<file path=xl/sharedStrings.xml><?xml version="1.0" encoding="utf-8"?>
<sst xmlns="http://schemas.openxmlformats.org/spreadsheetml/2006/main" count="15" uniqueCount="14">
  <si>
    <t>3X NB</t>
  </si>
  <si>
    <t>Acetate</t>
  </si>
  <si>
    <t>Glucosamine</t>
  </si>
  <si>
    <t>Glucose</t>
  </si>
  <si>
    <t>Sucrose</t>
  </si>
  <si>
    <t>Glycerol</t>
  </si>
  <si>
    <t>Fructose</t>
  </si>
  <si>
    <t>Acetyl-Glucosamine</t>
  </si>
  <si>
    <t>Propionate</t>
  </si>
  <si>
    <t>g/L</t>
  </si>
  <si>
    <t>OD</t>
  </si>
  <si>
    <t>Sample #</t>
  </si>
  <si>
    <t>Substrate</t>
  </si>
  <si>
    <t>Biomass in Tubes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</si>
</sst>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1" xfId="0" applyFont="1" applyBorder="1"/>
    <xf numFmtId="2" fontId="3" fillId="0" borderId="2" xfId="0" applyNumberFormat="1" applyFont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3" fillId="0" borderId="3" xfId="0" applyFont="1" applyBorder="1"/>
    <xf numFmtId="2" fontId="3" fillId="0" borderId="4" xfId="0" applyNumberFormat="1" applyFont="1" applyBorder="1"/>
    <xf numFmtId="0" fontId="1" fillId="0" borderId="6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OD -</a:t>
            </a:r>
            <a:r>
              <a:rPr lang="en-US" b="1" baseline="0"/>
              <a:t> Biomass </a:t>
            </a:r>
            <a:r>
              <a:rPr lang="en-US" b="1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3XNB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Sheet1!$C$4:$C$6</c:f>
              <c:numCache>
                <c:formatCode>General</c:formatCode>
                <c:ptCount val="3"/>
                <c:pt idx="0">
                  <c:v>1.6625000000000001</c:v>
                </c:pt>
                <c:pt idx="1">
                  <c:v>3.75</c:v>
                </c:pt>
                <c:pt idx="2">
                  <c:v>4.3499999999999996</c:v>
                </c:pt>
              </c:numCache>
            </c:numRef>
          </c:xVal>
          <c:yVal>
            <c:numRef>
              <c:f>Sheet1!$D$4:$D$6</c:f>
              <c:numCache>
                <c:formatCode>0.00</c:formatCode>
                <c:ptCount val="3"/>
                <c:pt idx="0">
                  <c:v>1.756</c:v>
                </c:pt>
                <c:pt idx="1">
                  <c:v>2.859</c:v>
                </c:pt>
                <c:pt idx="2">
                  <c:v>3.5864406799999999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19-CC44-8089-3BB96FD5756F}"/>
            </c:ext>
          </c:extLst>
        </c:ser>
        <c:ser>
          <c:idx val="1"/>
          <c:order val="1"/>
          <c:tx>
            <c:v>Glucose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Sheet1!$C$7:$C$9</c:f>
              <c:numCache>
                <c:formatCode>General</c:formatCode>
                <c:ptCount val="3"/>
                <c:pt idx="0">
                  <c:v>2.25</c:v>
                </c:pt>
                <c:pt idx="1">
                  <c:v>4.38</c:v>
                </c:pt>
                <c:pt idx="2">
                  <c:v>6.36</c:v>
                </c:pt>
              </c:numCache>
            </c:numRef>
          </c:xVal>
          <c:yVal>
            <c:numRef>
              <c:f>Sheet1!$D$7:$D$9</c:f>
              <c:numCache>
                <c:formatCode>0.00</c:formatCode>
                <c:ptCount val="3"/>
                <c:pt idx="0">
                  <c:v>1.8294999999999999</c:v>
                </c:pt>
                <c:pt idx="1">
                  <c:v>2.3719999999999999</c:v>
                </c:pt>
                <c:pt idx="2">
                  <c:v>3.45112782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19-CC44-8089-3BB96FD5756F}"/>
            </c:ext>
          </c:extLst>
        </c:ser>
        <c:ser>
          <c:idx val="2"/>
          <c:order val="2"/>
          <c:tx>
            <c:v>Sucrose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824911237176885"/>
                  <c:y val="9.50046710262912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Sheet1!$C$10:$C$12</c:f>
              <c:numCache>
                <c:formatCode>General</c:formatCode>
                <c:ptCount val="3"/>
                <c:pt idx="0">
                  <c:v>1.206</c:v>
                </c:pt>
                <c:pt idx="1">
                  <c:v>4.83</c:v>
                </c:pt>
                <c:pt idx="2">
                  <c:v>6.8250000000000002</c:v>
                </c:pt>
              </c:numCache>
            </c:numRef>
          </c:xVal>
          <c:yVal>
            <c:numRef>
              <c:f>Sheet1!$D$10:$D$12</c:f>
              <c:numCache>
                <c:formatCode>0.00</c:formatCode>
                <c:ptCount val="3"/>
                <c:pt idx="0">
                  <c:v>1.2264999999999999</c:v>
                </c:pt>
                <c:pt idx="1">
                  <c:v>2.6629999999999998</c:v>
                </c:pt>
                <c:pt idx="2">
                  <c:v>3.6213114800000001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19-CC44-8089-3BB96FD5756F}"/>
            </c:ext>
          </c:extLst>
        </c:ser>
        <c:ser>
          <c:idx val="3"/>
          <c:order val="3"/>
          <c:tx>
            <c:v>Acetate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Sheet1!$C$13:$C$15</c:f>
              <c:numCache>
                <c:formatCode>General</c:formatCode>
                <c:ptCount val="3"/>
                <c:pt idx="0">
                  <c:v>1.335</c:v>
                </c:pt>
                <c:pt idx="1">
                  <c:v>4.01</c:v>
                </c:pt>
                <c:pt idx="2">
                  <c:v>4.8150000000000004</c:v>
                </c:pt>
              </c:numCache>
            </c:numRef>
          </c:xVal>
          <c:yVal>
            <c:numRef>
              <c:f>Sheet1!$D$13:$D$15</c:f>
              <c:numCache>
                <c:formatCode>0.00</c:formatCode>
                <c:ptCount val="3"/>
                <c:pt idx="0">
                  <c:v>1.5315000000000001</c:v>
                </c:pt>
                <c:pt idx="1">
                  <c:v>2.3359999999999999</c:v>
                </c:pt>
                <c:pt idx="2">
                  <c:v>3.6720000000000002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19-CC44-8089-3BB96FD5756F}"/>
            </c:ext>
          </c:extLst>
        </c:ser>
        <c:ser>
          <c:idx val="4"/>
          <c:order val="4"/>
          <c:tx>
            <c:v>Glycerol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Sheet1!$C$16:$C$18</c:f>
              <c:numCache>
                <c:formatCode>General</c:formatCode>
                <c:ptCount val="3"/>
                <c:pt idx="0">
                  <c:v>1.5150000000000001</c:v>
                </c:pt>
                <c:pt idx="1">
                  <c:v>4.1900000000000004</c:v>
                </c:pt>
                <c:pt idx="2">
                  <c:v>5.07</c:v>
                </c:pt>
              </c:numCache>
            </c:numRef>
          </c:xVal>
          <c:yVal>
            <c:numRef>
              <c:f>Sheet1!$D$16:$D$18</c:f>
              <c:numCache>
                <c:formatCode>0.00</c:formatCode>
                <c:ptCount val="3"/>
                <c:pt idx="0">
                  <c:v>1.3839999999999999</c:v>
                </c:pt>
                <c:pt idx="1">
                  <c:v>2.734</c:v>
                </c:pt>
                <c:pt idx="2">
                  <c:v>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19-CC44-8089-3BB96FD5756F}"/>
            </c:ext>
          </c:extLst>
        </c:ser>
        <c:ser>
          <c:idx val="5"/>
          <c:order val="5"/>
          <c:tx>
            <c:v>Fructose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Sheet1!$C$19:$C$21</c:f>
              <c:numCache>
                <c:formatCode>General</c:formatCode>
                <c:ptCount val="3"/>
                <c:pt idx="0">
                  <c:v>1.21</c:v>
                </c:pt>
                <c:pt idx="1">
                  <c:v>1.96</c:v>
                </c:pt>
                <c:pt idx="2">
                  <c:v>2.5099999999999998</c:v>
                </c:pt>
              </c:numCache>
            </c:numRef>
          </c:xVal>
          <c:yVal>
            <c:numRef>
              <c:f>Sheet1!$D$19:$D$21</c:f>
              <c:numCache>
                <c:formatCode>0.00</c:formatCode>
                <c:ptCount val="3"/>
                <c:pt idx="0">
                  <c:v>1.2064999999999999</c:v>
                </c:pt>
                <c:pt idx="1">
                  <c:v>1.468</c:v>
                </c:pt>
                <c:pt idx="2">
                  <c:v>2.286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19-CC44-8089-3BB96FD5756F}"/>
            </c:ext>
          </c:extLst>
        </c:ser>
        <c:ser>
          <c:idx val="6"/>
          <c:order val="6"/>
          <c:tx>
            <c:v>Glucosamine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Sheet1!$C$22:$C$24</c:f>
              <c:numCache>
                <c:formatCode>General</c:formatCode>
                <c:ptCount val="3"/>
                <c:pt idx="0">
                  <c:v>1.17</c:v>
                </c:pt>
                <c:pt idx="1">
                  <c:v>5.46</c:v>
                </c:pt>
                <c:pt idx="2">
                  <c:v>5.85</c:v>
                </c:pt>
              </c:numCache>
            </c:numRef>
          </c:xVal>
          <c:yVal>
            <c:numRef>
              <c:f>Sheet1!$D$22:$D$24</c:f>
              <c:numCache>
                <c:formatCode>0.00</c:formatCode>
                <c:ptCount val="3"/>
                <c:pt idx="0">
                  <c:v>1.1419999999999999</c:v>
                </c:pt>
                <c:pt idx="1">
                  <c:v>2.9249999999999998</c:v>
                </c:pt>
                <c:pt idx="2">
                  <c:v>3.5939393900000001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19-CC44-8089-3BB96FD5756F}"/>
            </c:ext>
          </c:extLst>
        </c:ser>
        <c:ser>
          <c:idx val="7"/>
          <c:order val="7"/>
          <c:tx>
            <c:v>Acetyl-Glucosamine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Sheet1!$C$25:$C$27</c:f>
              <c:numCache>
                <c:formatCode>General</c:formatCode>
                <c:ptCount val="3"/>
                <c:pt idx="0">
                  <c:v>1.528</c:v>
                </c:pt>
                <c:pt idx="1">
                  <c:v>3.3</c:v>
                </c:pt>
                <c:pt idx="2">
                  <c:v>4.74</c:v>
                </c:pt>
              </c:numCache>
            </c:numRef>
          </c:xVal>
          <c:yVal>
            <c:numRef>
              <c:f>Sheet1!$D$25:$D$27</c:f>
              <c:numCache>
                <c:formatCode>0.00</c:formatCode>
                <c:ptCount val="3"/>
                <c:pt idx="0">
                  <c:v>1.4215</c:v>
                </c:pt>
                <c:pt idx="1">
                  <c:v>2.403</c:v>
                </c:pt>
                <c:pt idx="2">
                  <c:v>3.31171171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619-CC44-8089-3BB96FD5756F}"/>
            </c:ext>
          </c:extLst>
        </c:ser>
        <c:ser>
          <c:idx val="8"/>
          <c:order val="8"/>
          <c:tx>
            <c:v>Propionate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Sheet1!$C$28:$C$30</c:f>
              <c:numCache>
                <c:formatCode>General</c:formatCode>
                <c:ptCount val="3"/>
                <c:pt idx="0">
                  <c:v>1.052</c:v>
                </c:pt>
                <c:pt idx="1">
                  <c:v>3.42</c:v>
                </c:pt>
                <c:pt idx="2">
                  <c:v>3.7800000000000002</c:v>
                </c:pt>
              </c:numCache>
            </c:numRef>
          </c:xVal>
          <c:yVal>
            <c:numRef>
              <c:f>Sheet1!$D$28:$D$30</c:f>
              <c:numCache>
                <c:formatCode>0.00</c:formatCode>
                <c:ptCount val="3"/>
                <c:pt idx="0">
                  <c:v>1.0649999999999999</c:v>
                </c:pt>
                <c:pt idx="1">
                  <c:v>2.141</c:v>
                </c:pt>
                <c:pt idx="2">
                  <c:v>2.98415842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619-CC44-8089-3BB96FD57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74512"/>
        <c:axId val="2030970480"/>
      </c:scatterChart>
      <c:valAx>
        <c:axId val="203097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0480"/>
        <c:crosses val="autoZero"/>
        <c:crossBetween val="midCat"/>
      </c:valAx>
      <c:valAx>
        <c:axId val="20309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74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330200</xdr:colOff>
      <xdr:row>0</xdr:row>
      <xdr:rowOff>152400</xdr:rowOff>
    </xdr:from>
    <xdr:to>
      <xdr:col>17</xdr:col>
      <xdr:colOff>533400</xdr:colOff>
      <xdr:row>37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CC44CE-F795-137F-1900-EB4E96C65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0.87687</cdr:x>
      <cdr:y>0.74068</cdr:y>
    </cdr:from>
    <cdr:to>
      <cdr:x>0.98502</cdr:x>
      <cdr:y>0.77627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A976087-ACA0-D3AE-B9DC-7CB2BB2C68D1}"/>
            </a:ext>
          </a:extLst>
        </cdr:cNvPr>
        <cdr:cNvSpPr txBox="1"/>
      </cdr:nvSpPr>
      <cdr:spPr>
        <a:xfrm xmlns:a="http://schemas.openxmlformats.org/drawingml/2006/main">
          <a:off x="6692900" y="5549900"/>
          <a:ext cx="825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>
              <a:solidFill>
                <a:schemeClr val="accent1"/>
              </a:solidFill>
            </a:rPr>
            <a:t>OD600</a:t>
          </a:r>
        </a:p>
      </cdr:txBody>
    </cdr:sp>
  </cdr:relSizeAnchor>
  <cdr:relSizeAnchor xmlns:cdr="http://schemas.openxmlformats.org/drawingml/2006/chartDrawing">
    <cdr:from>
      <cdr:x>0.00666</cdr:x>
      <cdr:y>0.00678</cdr:y>
    </cdr:from>
    <cdr:to>
      <cdr:x>0.17471</cdr:x>
      <cdr:y>0.04237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076FC12-E52C-0B14-15A3-7262A46CA166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2827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rgbClr val="C00000"/>
              </a:solidFill>
            </a:rPr>
            <a:t>Biomass (g/L)</a:t>
          </a:r>
        </a:p>
      </cdr:txBody>
    </cdr:sp>
  </cdr:relSizeAnchor>
  <cdr:relSizeAnchor xmlns:cdr="http://schemas.openxmlformats.org/drawingml/2006/chartDrawing">
    <cdr:from>
      <cdr:x>0.81032</cdr:x>
      <cdr:y>0.25254</cdr:y>
    </cdr:from>
    <cdr:to>
      <cdr:x>0.98502</cdr:x>
      <cdr:y>0.3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43156E2-4D79-4FAD-1954-4EB1DB55690D}"/>
            </a:ext>
          </a:extLst>
        </cdr:cNvPr>
        <cdr:cNvSpPr txBox="1"/>
      </cdr:nvSpPr>
      <cdr:spPr>
        <a:xfrm xmlns:a="http://schemas.openxmlformats.org/drawingml/2006/main">
          <a:off x="6184900" y="1892300"/>
          <a:ext cx="13335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solidFill>
                <a:schemeClr val="tx1"/>
              </a:solidFill>
            </a:rPr>
            <a:t>(with Sucrose)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E980F-3C7D-F748-96CD-C680F4473C76}">
  <dimension ref="A2:G30"/>
  <sheetViews>
    <sheetView tabSelected="1" workbookViewId="0">
      <selection activeCell="F10" sqref="F10"/>
    </sheetView>
  </sheetViews>
  <sheetFormatPr baseColWidth="10" defaultRowHeight="16" x14ac:dyDescent="0.2"/>
  <sheetData>
    <row r="2" spans="1:7" ht="17" thickBot="1" x14ac:dyDescent="0.25"/>
    <row r="3" spans="1:7" ht="17" thickBot="1" x14ac:dyDescent="0.25">
      <c r="A3" s="11" t="s">
        <v>12</v>
      </c>
      <c r="B3" s="11" t="s">
        <v>11</v>
      </c>
      <c r="C3" s="11" t="s">
        <v>10</v>
      </c>
      <c r="D3" s="10" t="s">
        <v>9</v>
      </c>
      <c r="F3" s="1" t="s">
        <v>9</v>
      </c>
      <c r="G3" s="1" t="s">
        <v>13</v>
      </c>
    </row>
    <row r="4" spans="1:7" x14ac:dyDescent="0.2">
      <c r="A4" s="3" t="s">
        <v>0</v>
      </c>
      <c r="B4" s="5">
        <v>1</v>
      </c>
      <c r="C4" s="5">
        <v>1.6625000000000001</v>
      </c>
      <c r="D4" s="4">
        <v>1.756</v>
      </c>
      <c r="F4">
        <f>G4*(1000/50)</f>
        <v>1.7559999999999842</v>
      </c>
      <c r="G4" s="2">
        <v>8.7799999999999212E-2</v>
      </c>
    </row>
    <row r="5" spans="1:7" x14ac:dyDescent="0.2">
      <c r="A5" s="5"/>
      <c r="B5" s="5">
        <v>2</v>
      </c>
      <c r="C5" s="5">
        <v>3.75</v>
      </c>
      <c r="D5" s="4">
        <v>2.859</v>
      </c>
      <c r="F5">
        <f>G5*(1000/50)</f>
        <v>2.859000000000016</v>
      </c>
      <c r="G5" s="2">
        <v>0.1429500000000008</v>
      </c>
    </row>
    <row r="6" spans="1:7" x14ac:dyDescent="0.2">
      <c r="A6" s="5"/>
      <c r="B6" s="5">
        <v>3</v>
      </c>
      <c r="C6" s="5">
        <v>4.3499999999999996</v>
      </c>
      <c r="D6" s="4">
        <v>3.5864406799999999</v>
      </c>
      <c r="F6">
        <f>G6*(1000/29.5)</f>
        <v>3.5864406779661135</v>
      </c>
      <c r="G6">
        <v>0.10580000000000034</v>
      </c>
    </row>
    <row r="7" spans="1:7" x14ac:dyDescent="0.2">
      <c r="A7" s="3" t="s">
        <v>3</v>
      </c>
      <c r="B7" s="5">
        <v>1</v>
      </c>
      <c r="C7" s="5">
        <v>2.25</v>
      </c>
      <c r="D7" s="4">
        <v>1.8294999999999999</v>
      </c>
      <c r="F7">
        <f>G7*(1000/50)</f>
        <v>1.8295000000000083</v>
      </c>
      <c r="G7">
        <v>9.1475000000000417E-2</v>
      </c>
    </row>
    <row r="8" spans="1:7" x14ac:dyDescent="0.2">
      <c r="A8" s="5"/>
      <c r="B8" s="5">
        <v>2</v>
      </c>
      <c r="C8" s="5">
        <v>4.38</v>
      </c>
      <c r="D8" s="4">
        <v>2.3719999999999999</v>
      </c>
      <c r="F8">
        <f>G8*(1000/50)</f>
        <v>2.3719999999999963</v>
      </c>
      <c r="G8">
        <v>0.11859999999999982</v>
      </c>
    </row>
    <row r="9" spans="1:7" x14ac:dyDescent="0.2">
      <c r="A9" s="5"/>
      <c r="B9" s="5">
        <v>3</v>
      </c>
      <c r="C9" s="5">
        <v>6.36</v>
      </c>
      <c r="D9" s="4">
        <v>3.45112782</v>
      </c>
      <c r="F9">
        <f>G9*(1000/33.25)</f>
        <v>3.4511278195488693</v>
      </c>
      <c r="G9">
        <v>0.11474999999999991</v>
      </c>
    </row>
    <row r="10" spans="1:7" x14ac:dyDescent="0.2">
      <c r="A10" s="3" t="s">
        <v>4</v>
      </c>
      <c r="B10" s="5">
        <v>1</v>
      </c>
      <c r="C10" s="5">
        <v>1.206</v>
      </c>
      <c r="D10" s="4">
        <v>1.2264999999999999</v>
      </c>
      <c r="F10">
        <f>G10*(1000/50)</f>
        <v>1.2264999999999926</v>
      </c>
      <c r="G10">
        <v>6.132499999999963E-2</v>
      </c>
    </row>
    <row r="11" spans="1:7" x14ac:dyDescent="0.2">
      <c r="A11" s="5"/>
      <c r="B11" s="5">
        <v>2</v>
      </c>
      <c r="C11" s="5">
        <v>4.83</v>
      </c>
      <c r="D11" s="4">
        <v>2.6629999999999998</v>
      </c>
      <c r="F11">
        <f>G11*(1000/50)</f>
        <v>2.6629999999999932</v>
      </c>
      <c r="G11">
        <v>0.13314999999999966</v>
      </c>
    </row>
    <row r="12" spans="1:7" x14ac:dyDescent="0.2">
      <c r="A12" s="5"/>
      <c r="B12" s="5">
        <v>3</v>
      </c>
      <c r="C12" s="5">
        <v>6.8250000000000002</v>
      </c>
      <c r="D12" s="4">
        <v>3.6213114800000001</v>
      </c>
      <c r="F12">
        <f>G12*(1000/30.5)</f>
        <v>3.6213114754098408</v>
      </c>
      <c r="G12">
        <v>0.11045000000000016</v>
      </c>
    </row>
    <row r="13" spans="1:7" x14ac:dyDescent="0.2">
      <c r="A13" s="6" t="s">
        <v>1</v>
      </c>
      <c r="B13" s="7">
        <v>1</v>
      </c>
      <c r="C13" s="7">
        <v>1.335</v>
      </c>
      <c r="D13" s="4">
        <v>1.5315000000000001</v>
      </c>
      <c r="F13">
        <f>G13*(1000/50)</f>
        <v>1.5315000000000012</v>
      </c>
      <c r="G13">
        <v>7.657500000000006E-2</v>
      </c>
    </row>
    <row r="14" spans="1:7" x14ac:dyDescent="0.2">
      <c r="A14" s="7"/>
      <c r="B14" s="7">
        <v>2</v>
      </c>
      <c r="C14" s="7">
        <v>4.01</v>
      </c>
      <c r="D14" s="4">
        <v>2.3359999999999999</v>
      </c>
      <c r="F14">
        <f>G14*(1000/50)</f>
        <v>2.3360000000000092</v>
      </c>
      <c r="G14">
        <v>0.11680000000000046</v>
      </c>
    </row>
    <row r="15" spans="1:7" x14ac:dyDescent="0.2">
      <c r="A15" s="7"/>
      <c r="B15" s="7">
        <v>3</v>
      </c>
      <c r="C15" s="7">
        <v>4.8150000000000004</v>
      </c>
      <c r="D15" s="4">
        <v>3.6720000000000002</v>
      </c>
      <c r="F15">
        <f>G15*(1000/25)</f>
        <v>3.6720000000000041</v>
      </c>
      <c r="G15">
        <v>9.1800000000000104E-2</v>
      </c>
    </row>
    <row r="16" spans="1:7" x14ac:dyDescent="0.2">
      <c r="A16" s="3" t="s">
        <v>5</v>
      </c>
      <c r="B16" s="7">
        <v>1</v>
      </c>
      <c r="C16" s="5">
        <v>1.5150000000000001</v>
      </c>
      <c r="D16" s="4">
        <v>1.3839999999999999</v>
      </c>
      <c r="F16">
        <f>G16*(1000/50)</f>
        <v>1.3839999999999986</v>
      </c>
      <c r="G16">
        <v>6.9199999999999928E-2</v>
      </c>
    </row>
    <row r="17" spans="1:7" x14ac:dyDescent="0.2">
      <c r="A17" s="5"/>
      <c r="B17" s="7">
        <v>2</v>
      </c>
      <c r="C17" s="5">
        <v>4.1900000000000004</v>
      </c>
      <c r="D17" s="4">
        <v>2.734</v>
      </c>
      <c r="F17">
        <f>G17*(1000/50)</f>
        <v>2.7339999999999876</v>
      </c>
      <c r="G17">
        <v>0.13669999999999938</v>
      </c>
    </row>
    <row r="18" spans="1:7" x14ac:dyDescent="0.2">
      <c r="A18" s="5"/>
      <c r="B18" s="7">
        <v>3</v>
      </c>
      <c r="C18" s="7">
        <v>5.07</v>
      </c>
      <c r="D18" s="4">
        <v>3.31</v>
      </c>
      <c r="F18">
        <f>G18*(1000/25)</f>
        <v>3.3099999999999952</v>
      </c>
      <c r="G18">
        <v>8.2749999999999879E-2</v>
      </c>
    </row>
    <row r="19" spans="1:7" x14ac:dyDescent="0.2">
      <c r="A19" s="3" t="s">
        <v>6</v>
      </c>
      <c r="B19" s="7">
        <v>1</v>
      </c>
      <c r="C19" s="5">
        <v>1.21</v>
      </c>
      <c r="D19" s="4">
        <v>1.2064999999999999</v>
      </c>
      <c r="F19">
        <f>G19*(1000/50)</f>
        <v>1.2064999999999948</v>
      </c>
      <c r="G19">
        <v>6.032499999999974E-2</v>
      </c>
    </row>
    <row r="20" spans="1:7" x14ac:dyDescent="0.2">
      <c r="A20" s="5"/>
      <c r="B20" s="7">
        <v>2</v>
      </c>
      <c r="C20" s="5">
        <v>1.96</v>
      </c>
      <c r="D20" s="4">
        <v>1.468</v>
      </c>
      <c r="F20">
        <f>G20*(1000/50)</f>
        <v>1.4680000000000071</v>
      </c>
      <c r="G20">
        <v>7.3400000000000354E-2</v>
      </c>
    </row>
    <row r="21" spans="1:7" x14ac:dyDescent="0.2">
      <c r="A21" s="5"/>
      <c r="B21" s="7">
        <v>3</v>
      </c>
      <c r="C21" s="7">
        <v>2.5099999999999998</v>
      </c>
      <c r="D21" s="4">
        <v>2.286</v>
      </c>
      <c r="F21">
        <f>G21*(1000/25)</f>
        <v>2.2860000000000014</v>
      </c>
      <c r="G21">
        <v>5.7150000000000034E-2</v>
      </c>
    </row>
    <row r="22" spans="1:7" x14ac:dyDescent="0.2">
      <c r="A22" s="3" t="s">
        <v>2</v>
      </c>
      <c r="B22" s="5">
        <v>1</v>
      </c>
      <c r="C22" s="5">
        <v>1.17</v>
      </c>
      <c r="D22" s="4">
        <v>1.1419999999999999</v>
      </c>
      <c r="F22">
        <f>G22*(1000/50)</f>
        <v>1.142000000000003</v>
      </c>
      <c r="G22">
        <v>5.7100000000000151E-2</v>
      </c>
    </row>
    <row r="23" spans="1:7" x14ac:dyDescent="0.2">
      <c r="A23" s="5"/>
      <c r="B23" s="5">
        <v>2</v>
      </c>
      <c r="C23" s="5">
        <v>5.46</v>
      </c>
      <c r="D23" s="4">
        <v>2.9249999999999998</v>
      </c>
      <c r="F23">
        <f>G23*(1000/50)</f>
        <v>2.9250000000000043</v>
      </c>
      <c r="G23">
        <v>0.14625000000000021</v>
      </c>
    </row>
    <row r="24" spans="1:7" x14ac:dyDescent="0.2">
      <c r="A24" s="5"/>
      <c r="B24" s="5">
        <v>3</v>
      </c>
      <c r="C24" s="5">
        <v>5.85</v>
      </c>
      <c r="D24" s="4">
        <v>3.5939393900000001</v>
      </c>
      <c r="F24">
        <f>G24*(1000/24.75)</f>
        <v>3.5939393939393791</v>
      </c>
      <c r="G24">
        <v>8.894999999999964E-2</v>
      </c>
    </row>
    <row r="25" spans="1:7" x14ac:dyDescent="0.2">
      <c r="A25" s="3" t="s">
        <v>7</v>
      </c>
      <c r="B25" s="5">
        <v>1</v>
      </c>
      <c r="C25" s="5">
        <v>1.528</v>
      </c>
      <c r="D25" s="4">
        <v>1.4215</v>
      </c>
      <c r="F25">
        <f>G25*(1000/50)</f>
        <v>1.4215</v>
      </c>
      <c r="G25">
        <v>7.1074999999999999E-2</v>
      </c>
    </row>
    <row r="26" spans="1:7" x14ac:dyDescent="0.2">
      <c r="A26" s="5"/>
      <c r="B26" s="5">
        <v>2</v>
      </c>
      <c r="C26" s="5">
        <v>3.3</v>
      </c>
      <c r="D26" s="4">
        <v>2.403</v>
      </c>
      <c r="F26">
        <f>G26*(1000/50)</f>
        <v>2.4030000000000129</v>
      </c>
      <c r="G26">
        <v>0.12015000000000065</v>
      </c>
    </row>
    <row r="27" spans="1:7" x14ac:dyDescent="0.2">
      <c r="A27" s="5"/>
      <c r="B27" s="5">
        <v>3</v>
      </c>
      <c r="C27" s="5">
        <v>4.74</v>
      </c>
      <c r="D27" s="4">
        <v>3.31171171</v>
      </c>
      <c r="F27">
        <f>G27*(1000/27.75)</f>
        <v>3.3117117117116752</v>
      </c>
      <c r="G27">
        <v>9.1899999999998983E-2</v>
      </c>
    </row>
    <row r="28" spans="1:7" x14ac:dyDescent="0.2">
      <c r="A28" s="6" t="s">
        <v>8</v>
      </c>
      <c r="B28" s="7">
        <v>1</v>
      </c>
      <c r="C28" s="5">
        <v>1.052</v>
      </c>
      <c r="D28" s="4">
        <v>1.0649999999999999</v>
      </c>
      <c r="F28">
        <f>G28*(1000/50)</f>
        <v>1.0649999999999959</v>
      </c>
      <c r="G28">
        <v>5.3249999999999797E-2</v>
      </c>
    </row>
    <row r="29" spans="1:7" x14ac:dyDescent="0.2">
      <c r="A29" s="7"/>
      <c r="B29" s="7">
        <v>2</v>
      </c>
      <c r="C29" s="7">
        <v>3.42</v>
      </c>
      <c r="D29" s="4">
        <v>2.141</v>
      </c>
      <c r="F29">
        <f>G29*(1000/50)</f>
        <v>2.1410000000000018</v>
      </c>
      <c r="G29">
        <v>0.10705000000000009</v>
      </c>
    </row>
    <row r="30" spans="1:7" ht="17" thickBot="1" x14ac:dyDescent="0.25">
      <c r="A30" s="8"/>
      <c r="B30" s="8">
        <v>3</v>
      </c>
      <c r="C30" s="8">
        <v>3.7800000000000002</v>
      </c>
      <c r="D30" s="9">
        <v>2.98415842</v>
      </c>
      <c r="F30">
        <f>G30*(1000/25.25)</f>
        <v>2.9841584158415588</v>
      </c>
      <c r="G30">
        <v>7.5349999999999362E-2</v>
      </c>
    </row>
  </sheetData>
  <pageMargins left="0.7" right="0.7" top="0.75" bottom="0.75" header="0.3" footer="0.3"/>
  <ignoredErrors>
    <ignoredError sqref="F15 F18 F21 F6 F9 F12 F24 F27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Sunggeun Woo</dc:creator>
  <cp:lastModifiedBy>Sunggeun Woo</cp:lastModifiedBy>
  <dcterms:created xsi:type="dcterms:W3CDTF">2024-01-18T21:38:29Z</dcterms:created>
  <dcterms:modified xsi:type="dcterms:W3CDTF">2024-01-18T22:46:42Z</dcterms:modified>
</cp:coreProperties>
</file>