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filterPrivacy="1"/>
  <xr:revisionPtr revIDLastSave="0" documentId="13_ncr:1_{ED89789F-D326-40BA-8DD7-70B10653F6FD}" xr6:coauthVersionLast="36" xr6:coauthVersionMax="36" xr10:uidLastSave="{00000000-0000-0000-0000-000000000000}"/>
  <bookViews>
    <workbookView xWindow="186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definedNames>
    <definedName name="_xlchart.v1.0" hidden="1">Sheet1!$H$25:$H$35</definedName>
    <definedName name="_xlchart.v1.1" hidden="1">Sheet1!$I$25:$I$35</definedName>
    <definedName name="_xlchart.v1.2" hidden="1">Sheet1!$H$24:$H$34</definedName>
    <definedName name="_xlchart.v1.3" hidden="1">Sheet1!$I$24:$I$34</definedName>
  </definedNames>
  <calcPr calcId="191029" concurrentManualCount="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8" i="1"/>
  <c r="I29" i="1"/>
  <c r="I34" i="1"/>
  <c r="I35" i="1"/>
  <c r="I30" i="1"/>
  <c r="I32" i="1"/>
  <c r="I33" i="1"/>
  <c r="I27" i="1"/>
  <c r="I31" i="1"/>
  <c r="I25" i="1"/>
  <c r="F27" i="1"/>
  <c r="G27" i="1"/>
  <c r="F34" i="1"/>
  <c r="G29" i="1"/>
  <c r="F31" i="1"/>
  <c r="F33" i="1"/>
  <c r="G34" i="1"/>
  <c r="F28" i="1"/>
  <c r="F29" i="1"/>
  <c r="G30" i="1"/>
  <c r="G32" i="1"/>
  <c r="F32" i="1"/>
  <c r="G28" i="1"/>
  <c r="F35" i="1"/>
  <c r="F30" i="1"/>
  <c r="G31" i="1"/>
  <c r="G33" i="1"/>
  <c r="G35" i="1"/>
  <c r="C29" i="1"/>
  <c r="C33" i="1"/>
  <c r="C28" i="1"/>
  <c r="C30" i="1"/>
  <c r="C34" i="1"/>
  <c r="C31" i="1"/>
  <c r="C32" i="1"/>
  <c r="C35" i="1"/>
  <c r="G26" i="1"/>
  <c r="F26" i="1"/>
  <c r="H35" i="1" l="1"/>
  <c r="J35" i="1" s="1"/>
  <c r="H33" i="1"/>
  <c r="H31" i="1"/>
  <c r="H28" i="1"/>
  <c r="H32" i="1"/>
  <c r="H30" i="1"/>
  <c r="H34" i="1"/>
  <c r="H29" i="1"/>
  <c r="H27" i="1"/>
  <c r="H26" i="1"/>
  <c r="K21" i="1"/>
  <c r="K4" i="1"/>
  <c r="K5" i="1"/>
  <c r="K6" i="1"/>
  <c r="K7" i="1"/>
  <c r="K8" i="1"/>
  <c r="K9" i="1"/>
  <c r="K10" i="1"/>
  <c r="K11" i="1"/>
  <c r="K12" i="1"/>
  <c r="K3" i="1"/>
  <c r="G25" i="1"/>
  <c r="F25" i="1"/>
  <c r="C27" i="1"/>
  <c r="C26" i="1"/>
  <c r="C25" i="1"/>
  <c r="I6" i="1"/>
  <c r="I12" i="1"/>
  <c r="I10" i="1"/>
  <c r="F8" i="1"/>
  <c r="F6" i="1"/>
  <c r="L7" i="1"/>
  <c r="I5" i="1"/>
  <c r="I3" i="1"/>
  <c r="C4" i="1"/>
  <c r="I11" i="1"/>
  <c r="F3" i="1"/>
  <c r="F7" i="1"/>
  <c r="L6" i="1"/>
  <c r="L12" i="1"/>
  <c r="C10" i="1"/>
  <c r="C6" i="1"/>
  <c r="C7" i="1"/>
  <c r="L9" i="1"/>
  <c r="F11" i="1"/>
  <c r="F4" i="1"/>
  <c r="F9" i="1"/>
  <c r="C11" i="1"/>
  <c r="F13" i="1"/>
  <c r="L4" i="1"/>
  <c r="I8" i="1"/>
  <c r="I4" i="1"/>
  <c r="L5" i="1"/>
  <c r="C8" i="1"/>
  <c r="L3" i="1"/>
  <c r="L21" i="1"/>
  <c r="I9" i="1"/>
  <c r="C9" i="1"/>
  <c r="F16" i="1"/>
  <c r="F10" i="1"/>
  <c r="I7" i="1"/>
  <c r="C16" i="1"/>
  <c r="C3" i="1"/>
  <c r="F12" i="1"/>
  <c r="I21" i="1"/>
  <c r="L10" i="1"/>
  <c r="L11" i="1"/>
  <c r="F5" i="1"/>
  <c r="C13" i="1"/>
  <c r="C5" i="1"/>
  <c r="L8" i="1"/>
  <c r="C12" i="1"/>
  <c r="G37" i="1" l="1"/>
  <c r="H25" i="1"/>
  <c r="L20" i="1"/>
  <c r="F15" i="1"/>
</calcChain>
</file>

<file path=xl/sharedStrings.xml><?xml version="1.0" encoding="utf-8"?>
<sst xmlns="http://schemas.openxmlformats.org/spreadsheetml/2006/main" count="58" uniqueCount="35">
  <si>
    <t>code</t>
    <phoneticPr fontId="1" type="noConversion"/>
  </si>
  <si>
    <t>name</t>
    <phoneticPr fontId="1" type="noConversion"/>
  </si>
  <si>
    <t>startdate</t>
    <phoneticPr fontId="1" type="noConversion"/>
  </si>
  <si>
    <t>enddate</t>
    <phoneticPr fontId="1" type="noConversion"/>
  </si>
  <si>
    <t>变动</t>
    <phoneticPr fontId="1" type="noConversion"/>
  </si>
  <si>
    <t>002027</t>
    <phoneticPr fontId="1" type="noConversion"/>
  </si>
  <si>
    <t>平均值</t>
  </si>
  <si>
    <t>000300.SH</t>
  </si>
  <si>
    <t>Benchmark</t>
  </si>
  <si>
    <t>策略</t>
  </si>
  <si>
    <t>3521法</t>
  </si>
  <si>
    <t>业绩披露大幅增长</t>
  </si>
  <si>
    <t>相隔</t>
  </si>
  <si>
    <t>天</t>
  </si>
  <si>
    <t>000710</t>
  </si>
  <si>
    <t>000757</t>
  </si>
  <si>
    <t>000905</t>
  </si>
  <si>
    <t>002054</t>
  </si>
  <si>
    <t>002154</t>
  </si>
  <si>
    <t>002214</t>
  </si>
  <si>
    <t>002229</t>
  </si>
  <si>
    <t>002345</t>
  </si>
  <si>
    <t>002382</t>
  </si>
  <si>
    <t>002409</t>
  </si>
  <si>
    <t>年初值</t>
  </si>
  <si>
    <t>本年最高值</t>
  </si>
  <si>
    <t>年度涨幅</t>
  </si>
  <si>
    <t>年度最大涨幅</t>
  </si>
  <si>
    <t>累计涨幅</t>
  </si>
  <si>
    <t>按策略买入卖出</t>
  </si>
  <si>
    <t>每年最高涨幅的90%、或到0%卖出</t>
  </si>
  <si>
    <t>结论</t>
  </si>
  <si>
    <t>根据前一年的财报选出来的回报跟策略比没有优势</t>
  </si>
  <si>
    <t>根据业绩披露，没有明显优势。是不是要加入别的因子</t>
  </si>
  <si>
    <t>没有优势，无法知道何时卖出才是最佳点，容易错过大的涨幅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</si>
</sst>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\%"/>
    <numFmt numFmtId="167" formatCode="0.0%"/>
    <numFmt numFmtId="168" formatCode="0.00\%"/>
  </numFmts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2" applyNumberFormat="0" applyAlignment="0" applyProtection="0"/>
    <xf numFmtId="9" fontId="6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4" fillId="3" borderId="3" xfId="2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3" fillId="2" borderId="1" xfId="1" applyBorder="1"/>
    <xf numFmtId="164" fontId="3" fillId="2" borderId="1" xfId="1" applyNumberFormat="1" applyBorder="1"/>
    <xf numFmtId="0" fontId="5" fillId="0" borderId="1" xfId="0" applyFont="1" applyBorder="1" applyAlignment="1">
      <alignment horizontal="center"/>
    </xf>
    <xf numFmtId="49" fontId="0" fillId="0" borderId="1" xfId="0" applyNumberFormat="1" applyBorder="1" applyAlignment="1"/>
    <xf numFmtId="0" fontId="0" fillId="0" borderId="1" xfId="0" applyNumberFormat="1" applyFont="1" applyBorder="1"/>
    <xf numFmtId="16" fontId="0" fillId="0" borderId="1" xfId="0" applyNumberFormat="1" applyBorder="1"/>
    <xf numFmtId="0" fontId="0" fillId="4" borderId="1" xfId="0" applyNumberFormat="1" applyFont="1" applyFill="1" applyBorder="1"/>
    <xf numFmtId="0" fontId="0" fillId="0" borderId="4" xfId="0" applyNumberFormat="1" applyFont="1" applyBorder="1"/>
    <xf numFmtId="0" fontId="0" fillId="4" borderId="4" xfId="0" applyNumberFormat="1" applyFont="1" applyFill="1" applyBorder="1"/>
    <xf numFmtId="0" fontId="0" fillId="0" borderId="1" xfId="0" applyNumberFormat="1" applyBorder="1"/>
    <xf numFmtId="9" fontId="0" fillId="0" borderId="0" xfId="3" applyFont="1"/>
    <xf numFmtId="0" fontId="5" fillId="0" borderId="5" xfId="0" applyFont="1" applyBorder="1" applyAlignment="1">
      <alignment horizontal="center"/>
    </xf>
    <xf numFmtId="167" fontId="0" fillId="0" borderId="1" xfId="3" applyNumberFormat="1" applyFont="1" applyBorder="1"/>
    <xf numFmtId="168" fontId="0" fillId="0" borderId="1" xfId="0" applyNumberFormat="1" applyBorder="1"/>
    <xf numFmtId="49" fontId="0" fillId="0" borderId="0" xfId="0" applyNumberFormat="1" applyFill="1" applyBorder="1" applyAlignment="1"/>
    <xf numFmtId="0" fontId="4" fillId="3" borderId="2" xfId="2"/>
  </cellXfs>
  <cellStyles count="4">
    <cellStyle name="Good" xfId="1" builtinId="26"/>
    <cellStyle name="Input" xfId="2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f">
      <tp>
        <v>38.969050272814002</v>
        <stp/>
        <stp>EM_I_PQ_PCTCHANGE</stp>
        <stp>3</stp>
        <stp>000300.SH</stp>
        <stp>1/1/2009</stp>
        <stp>7/1/2010</stp>
        <tr r="I35" s="1"/>
      </tp>
      <tp>
        <v>4285.3950000000004</v>
        <stp/>
        <stp>EM_I_PQ_HighClose</stp>
        <stp>3</stp>
        <stp>000300.SH</stp>
        <stp>1/1/2017</stp>
        <stp>1/20/2018</stp>
        <tr r="G27" s="1"/>
      </tp>
      <tp>
        <v>-9.9996353477989999</v>
        <stp/>
        <stp>EM_I_PQ_PCTCHANGE</stp>
        <stp>3</stp>
        <stp>000300.SH</stp>
        <stp>1/1/2013</stp>
        <stp>4/11/2014</stp>
        <tr r="I31" s="1"/>
      </tp>
      <tp>
        <v>4.3297174199040001</v>
        <stp/>
        <stp>EM_I_PQ_PCTCHANGE</stp>
        <stp>3</stp>
        <stp>000300.SH</stp>
        <stp>1/1/2012</stp>
        <stp>5/1/2013</stp>
        <tr r="I32" s="1"/>
      </tp>
      <tp>
        <v>-17.064565378264</v>
        <stp/>
        <stp>EM_I_PQ_PCTCHANGE</stp>
        <stp>3</stp>
        <stp>000300.SH</stp>
        <stp>1/1/2015</stp>
        <stp>3/1/2016</stp>
        <tr r="I29" s="1"/>
      </tp>
      <tp>
        <v>-8.9711083206800009</v>
        <stp/>
        <stp>EM_I_PQ_PCTCHANGE</stp>
        <stp>3</stp>
        <stp>000300.SH</stp>
        <stp>1/1/2016</stp>
        <stp>2/9/2017</stp>
        <tr r="I28" s="1"/>
      </tp>
      <tp>
        <v>-17.294912412999</v>
        <stp/>
        <stp>EM_I_PQ_PCTCHANGE</stp>
        <stp>3</stp>
        <stp>000300.SH</stp>
        <stp>1/1/2011</stp>
        <stp>5/21/2012</stp>
        <tr r="I33" s="1"/>
      </tp>
      <tp t="s">
        <v>沪深300</v>
        <stp/>
        <stp>EM_S_INFO_NAME</stp>
        <stp>1</stp>
        <stp>000300.SH</stp>
        <tr r="I21" s="1"/>
        <tr r="C16" s="1"/>
        <tr r="C25" s="1"/>
        <tr r="C26" s="1"/>
        <tr r="C27" s="1"/>
        <tr r="C35" s="1"/>
        <tr r="C32" s="1"/>
        <tr r="C31" s="1"/>
        <tr r="C34" s="1"/>
        <tr r="C30" s="1"/>
        <tr r="C28" s="1"/>
        <tr r="C33" s="1"/>
        <tr r="C29" s="1"/>
      </tp>
      <tp>
        <v>3892.5740000000001</v>
        <stp/>
        <stp>EM_I_PQ_HighClose</stp>
        <stp>3</stp>
        <stp>000300.SH</stp>
        <stp>1/1/2014</stp>
        <stp>3/22/2015</stp>
        <tr r="G30" s="1"/>
      </tp>
      <tp>
        <v>-17.164604031004998</v>
        <stp/>
        <stp>EM_I_PQ_PCTCHANGE</stp>
        <stp>3</stp>
        <stp>000300.SH</stp>
        <stp>1/1/2010</stp>
        <stp>6/11/2011</stp>
        <tr r="I34" s="1"/>
      </tp>
      <tp>
        <v>3564.038</v>
        <stp/>
        <stp>EM_I_PQ_HighClose</stp>
        <stp>3</stp>
        <stp>000300.SH</stp>
        <stp>1/1/2010</stp>
        <stp>6/11/2011</stp>
        <tr r="G34" s="1"/>
      </tp>
      <tp>
        <v>67.061397598138001</v>
        <stp/>
        <stp>EM_I_PQ_PCTCHANGE</stp>
        <stp>3</stp>
        <stp>000300.SH</stp>
        <stp>1/1/2014</stp>
        <stp>3/22/2015</stp>
        <tr r="I30" s="1"/>
      </tp>
      <tp>
        <v>3372.0309999999999</v>
        <stp/>
        <stp>EM_I_PQ_HighClose</stp>
        <stp>3</stp>
        <stp>000300.SH</stp>
        <stp>1/1/2011</stp>
        <stp>5/21/2012</stp>
        <tr r="G33" s="1"/>
      </tp>
      <tp>
        <v>2775.8440000000001</v>
        <stp/>
        <stp>EM_I_PQ_HighClose</stp>
        <stp>3</stp>
        <stp>000300.SH</stp>
        <stp>1/1/2013</stp>
        <stp>4/11/2014</stp>
        <tr r="G31" s="1"/>
      </tp>
      <tp>
        <v>29.464997824826</v>
        <stp/>
        <stp>EM_I_PQ_PCTCHANGE</stp>
        <stp>3</stp>
        <stp>000300.SH</stp>
        <stp>1/1/2017</stp>
        <stp>1/20/2018</stp>
        <tr r="I27" s="1"/>
      </tp>
      <tp>
        <v>-1.1778083513869999</v>
        <stp/>
        <stp>EM_I_PQ_PCTCHANGE</stp>
        <stp>3</stp>
        <stp>000300.SH</stp>
        <stp>10/23/2019</stp>
        <stp>11/22/2019</stp>
        <tr r="L21" s="1"/>
      </tp>
      <tp>
        <v>4120.607</v>
        <stp/>
        <stp>EM_I_PQ_HighClose</stp>
        <stp>3</stp>
        <stp>000300.SH</stp>
        <stp>1/1/2019</stp>
        <stp>12/11/2019</stp>
        <tr r="G25" s="1"/>
      </tp>
      <tp>
        <v>4389.8850000000002</v>
        <stp/>
        <stp>EM_I_PQ_HighClose</stp>
        <stp>3</stp>
        <stp>000300.SH</stp>
        <stp>1/1/2018</stp>
        <stp>12/31/2018</stp>
        <tr r="G26" s="1"/>
      </tp>
      <tp>
        <v>-25.309797874097999</v>
        <stp/>
        <stp>EM_I_PQ_PCTCHANGE</stp>
        <stp>3</stp>
        <stp>000300.SH</stp>
        <stp>1/1/2018</stp>
        <stp>12/31/2018</stp>
        <tr r="I26" s="1"/>
      </tp>
      <tp>
        <v>29.631312542494999</v>
        <stp/>
        <stp>EM_I_PQ_PCTCHANGE</stp>
        <stp>3</stp>
        <stp>000300.SH</stp>
        <stp>1/1/2019</stp>
        <stp>12/11/2019</stp>
        <tr r="F16" s="1"/>
        <tr r="I25" s="1"/>
      </tp>
      <tp>
        <v>-0.48387097000000001</v>
        <stp/>
        <stp>EM_S_PQ_PCTCHANGE</stp>
        <stp>4</stp>
        <stp>002229</stp>
        <stp>11/1/2019</stp>
        <stp>12/1/2019</stp>
        <stp>3</stp>
        <tr r="L9" s="1"/>
      </tp>
      <tp>
        <v>1.0810810799999999</v>
        <stp/>
        <stp>EM_S_PQ_PCTCHANGE</stp>
        <stp>4</stp>
        <stp>002409</stp>
        <stp>11/1/2019</stp>
        <stp>12/1/2019</stp>
        <stp>3</stp>
        <tr r="L12" s="1"/>
      </tp>
      <tp>
        <v>-5.1980198</v>
        <stp/>
        <stp>EM_S_PQ_PCTCHANGE</stp>
        <stp>4</stp>
        <stp>002345</stp>
        <stp>11/1/2019</stp>
        <stp>12/1/2019</stp>
        <stp>3</stp>
        <tr r="L10" s="1"/>
      </tp>
      <tp>
        <v>-3.7815126100000001</v>
        <stp/>
        <stp>EM_S_PQ_PCTCHANGE</stp>
        <stp>4</stp>
        <stp>000905</stp>
        <stp>11/1/2019</stp>
        <stp>12/1/2019</stp>
        <stp>3</stp>
        <tr r="L5" s="1"/>
      </tp>
      <tp>
        <v>-9.5717884099999999</v>
        <stp/>
        <stp>EM_S_PQ_PCTCHANGE</stp>
        <stp>4</stp>
        <stp>002054</stp>
        <stp>11/1/2019</stp>
        <stp>12/1/2019</stp>
        <stp>3</stp>
        <tr r="L6" s="1"/>
      </tp>
      <tp>
        <v>4.8275862099999998</v>
        <stp/>
        <stp>EM_S_PQ_PCTCHANGE</stp>
        <stp>4</stp>
        <stp>002154</stp>
        <stp>11/1/2019</stp>
        <stp>12/1/2019</stp>
        <stp>3</stp>
        <tr r="L7" s="1"/>
      </tp>
      <tp>
        <v>-6.1368209299999998</v>
        <stp/>
        <stp>EM_S_PQ_PCTCHANGE</stp>
        <stp>4</stp>
        <stp>002214</stp>
        <stp>11/1/2019</stp>
        <stp>12/1/2019</stp>
        <stp>3</stp>
        <tr r="L8" s="1"/>
      </tp>
      <tp>
        <v>-2.0134228200000002</v>
        <stp/>
        <stp>EM_S_PQ_PCTCHANGE</stp>
        <stp>4</stp>
        <stp>000757</stp>
        <stp>11/1/2019</stp>
        <stp>12/1/2019</stp>
        <stp>3</stp>
        <tr r="L4" s="1"/>
      </tp>
      <tp>
        <v>13.08713962</v>
        <stp/>
        <stp>EM_S_PQ_PCTCHANGE</stp>
        <stp>4</stp>
        <stp>000710</stp>
        <stp>11/1/2019</stp>
        <stp>12/1/2019</stp>
        <stp>3</stp>
        <tr r="L3" s="1"/>
      </tp>
      <tp>
        <v>-9.4029850699999997</v>
        <stp/>
        <stp>EM_S_PQ_PCTCHANGE</stp>
        <stp>4</stp>
        <stp>002382</stp>
        <stp>11/1/2019</stp>
        <stp>12/1/2019</stp>
        <stp>3</stp>
        <tr r="L11" s="1"/>
      </tp>
      <tp>
        <v>5353.7515000000003</v>
        <stp/>
        <stp>EM_I_PQ_HighClose</stp>
        <stp>3</stp>
        <stp>000300.SH</stp>
        <stp>1/1/2015</stp>
        <stp>3/1/2016</stp>
        <tr r="G29" s="1"/>
      </tp>
      <tp>
        <v>2775.8440000000001</v>
        <stp/>
        <stp>EM_I_PQ_HighClose</stp>
        <stp>3</stp>
        <stp>000300.SH</stp>
        <stp>1/1/2012</stp>
        <stp>5/1/2013</stp>
        <tr r="G32" s="1"/>
      </tp>
      <tp>
        <v>3565.0360000000001</v>
        <stp/>
        <stp>EM_I_PQ_HighClose</stp>
        <stp>3</stp>
        <stp>000300.SH</stp>
        <stp>1/1/2016</stp>
        <stp>2/9/2017</stp>
        <tr r="G28" s="1"/>
      </tp>
      <tp>
        <v>3787.0329999999999</v>
        <stp/>
        <stp>EM_I_PQ_HighClose</stp>
        <stp>3</stp>
        <stp>000300.SH</stp>
        <stp>1/1/2009</stp>
        <stp>7/1/2010</stp>
        <tr r="G35" s="1"/>
      </tp>
      <tp t="s">
        <v>厦门港务</v>
        <stp/>
        <stp>EM_S_INFO_NAME</stp>
        <stp>1</stp>
        <stp>000905</stp>
        <tr r="I5" s="1"/>
      </tp>
      <tp t="s">
        <v>浩物股份</v>
        <stp/>
        <stp>EM_S_INFO_NAME</stp>
        <stp>1</stp>
        <stp>000757</stp>
        <tr r="I4" s="1"/>
      </tp>
      <tp t="s">
        <v>锐科激光</v>
        <stp/>
        <stp>EM_S_INFO_NAME</stp>
        <stp>1</stp>
        <stp>300747</stp>
        <tr r="C12" s="1"/>
      </tp>
      <tp t="s">
        <v>贝瑞基因</v>
        <stp/>
        <stp>EM_S_INFO_NAME</stp>
        <stp>1</stp>
        <stp>000710</stp>
        <tr r="I3" s="1"/>
      </tp>
      <tp t="s">
        <v>水井坊</v>
        <stp/>
        <stp>EM_S_INFO_NAME</stp>
        <stp>1</stp>
        <stp>600779</stp>
        <tr r="C13" s="1"/>
      </tp>
      <tp t="s">
        <v>寒锐钴业</v>
        <stp/>
        <stp>EM_S_INFO_NAME</stp>
        <stp>1</stp>
        <stp>300618</stp>
        <tr r="C3" s="1"/>
      </tp>
      <tp t="s">
        <v>方大炭素</v>
        <stp/>
        <stp>EM_S_INFO_NAME</stp>
        <stp>1</stp>
        <stp>600516</stp>
        <tr r="C6" s="1"/>
      </tp>
      <tp t="s">
        <v>贵州茅台</v>
        <stp/>
        <stp>EM_S_INFO_NAME</stp>
        <stp>1</stp>
        <stp>600519</stp>
        <tr r="C11" s="1"/>
      </tp>
      <tp t="s">
        <v>济川药业</v>
        <stp/>
        <stp>EM_S_INFO_NAME</stp>
        <stp>1</stp>
        <stp>600566</stp>
        <tr r="C10" s="1"/>
      </tp>
      <tp t="s">
        <v>雅克科技</v>
        <stp/>
        <stp>EM_S_INFO_NAME</stp>
        <stp>1</stp>
        <stp>002409</stp>
        <tr r="I12" s="1"/>
      </tp>
      <tp t="s">
        <v>潮宏基</v>
        <stp/>
        <stp>EM_S_INFO_NAME</stp>
        <stp>1</stp>
        <stp>002345</stp>
        <tr r="I10" s="1"/>
      </tp>
      <tp t="s">
        <v>蓝帆医疗</v>
        <stp/>
        <stp>EM_S_INFO_NAME</stp>
        <stp>1</stp>
        <stp>002382</stp>
        <tr r="I11" s="1"/>
      </tp>
      <tp t="s">
        <v>大立科技</v>
        <stp/>
        <stp>EM_S_INFO_NAME</stp>
        <stp>1</stp>
        <stp>002214</stp>
        <tr r="I8" s="1"/>
      </tp>
      <tp t="s">
        <v>合盛硅业</v>
        <stp/>
        <stp>EM_S_INFO_NAME</stp>
        <stp>1</stp>
        <stp>603260</stp>
        <tr r="C8" s="1"/>
      </tp>
      <tp t="s">
        <v>鸿博股份</v>
        <stp/>
        <stp>EM_S_INFO_NAME</stp>
        <stp>1</stp>
        <stp>002229</stp>
        <tr r="I9" s="1"/>
      </tp>
      <tp t="s">
        <v>报喜鸟</v>
        <stp/>
        <stp>EM_S_INFO_NAME</stp>
        <stp>1</stp>
        <stp>002154</stp>
        <tr r="I7" s="1"/>
      </tp>
      <tp t="s">
        <v>智飞生物</v>
        <stp/>
        <stp>EM_S_INFO_NAME</stp>
        <stp>1</stp>
        <stp>300122</stp>
        <tr r="C9" s="1"/>
      </tp>
      <tp t="s">
        <v>青松股份</v>
        <stp/>
        <stp>EM_S_INFO_NAME</stp>
        <stp>1</stp>
        <stp>300132</stp>
        <tr r="C7" s="1"/>
      </tp>
      <tp t="s">
        <v>建新股份</v>
        <stp/>
        <stp>EM_S_INFO_NAME</stp>
        <stp>1</stp>
        <stp>300107</stp>
        <tr r="C4" s="1"/>
      </tp>
      <tp t="s">
        <v>德美化工</v>
        <stp/>
        <stp>EM_S_INFO_NAME</stp>
        <stp>1</stp>
        <stp>002054</stp>
        <tr r="I6" s="1"/>
      </tp>
      <tp t="s">
        <v>分众传媒</v>
        <stp/>
        <stp>EM_S_INFO_NAME</stp>
        <stp>1</stp>
        <stp>002027</stp>
        <tr r="C5" s="1"/>
      </tp>
      <tp>
        <v>1817.722</v>
        <stp/>
        <stp>EM_I_DQ_CLOSE</stp>
        <stp>2</stp>
        <stp>000300.SH</stp>
        <stp>1/1/2009</stp>
        <tr r="F35" s="1"/>
      </tp>
      <tp>
        <v>4030.8539999999998</v>
        <stp/>
        <stp>EM_I_DQ_CLOSE</stp>
        <stp>2</stp>
        <stp>000300.SH</stp>
        <stp>1/1/2018</stp>
        <tr r="F26" s="1"/>
      </tp>
      <tp>
        <v>3010.6529999999998</v>
        <stp/>
        <stp>EM_I_DQ_CLOSE</stp>
        <stp>2</stp>
        <stp>000300.SH</stp>
        <stp>1/1/2019</stp>
        <tr r="F25" s="1"/>
      </tp>
      <tp>
        <v>3575.6840000000002</v>
        <stp/>
        <stp>EM_I_DQ_CLOSE</stp>
        <stp>2</stp>
        <stp>000300.SH</stp>
        <stp>1/1/2010</stp>
        <tr r="F34" s="1"/>
      </tp>
      <tp>
        <v>3128.261</v>
        <stp/>
        <stp>EM_I_DQ_CLOSE</stp>
        <stp>2</stp>
        <stp>000300.SH</stp>
        <stp>1/1/2011</stp>
        <tr r="F33" s="1"/>
      </tp>
      <tp>
        <v>2345.7420000000002</v>
        <stp/>
        <stp>EM_I_DQ_CLOSE</stp>
        <stp>2</stp>
        <stp>000300.SH</stp>
        <stp>1/1/2012</stp>
        <tr r="F32" s="1"/>
      </tp>
      <tp>
        <v>2522.9520000000002</v>
        <stp/>
        <stp>EM_I_DQ_CLOSE</stp>
        <stp>2</stp>
        <stp>000300.SH</stp>
        <stp>1/1/2013</stp>
        <tr r="F31" s="1"/>
      </tp>
      <tp>
        <v>2330.0259999999998</v>
        <stp/>
        <stp>EM_I_DQ_CLOSE</stp>
        <stp>2</stp>
        <stp>000300.SH</stp>
        <stp>1/1/2014</stp>
        <tr r="F30" s="1"/>
      </tp>
      <tp>
        <v>3533.7049999999999</v>
        <stp/>
        <stp>EM_I_DQ_CLOSE</stp>
        <stp>2</stp>
        <stp>000300.SH</stp>
        <stp>1/1/2015</stp>
        <tr r="F29" s="1"/>
      </tp>
      <tp>
        <v>3731.0046000000002</v>
        <stp/>
        <stp>EM_I_DQ_CLOSE</stp>
        <stp>2</stp>
        <stp>000300.SH</stp>
        <stp>1/1/2016</stp>
        <tr r="F28" s="1"/>
      </tp>
      <tp>
        <v>3310.0808000000002</v>
        <stp/>
        <stp>EM_I_DQ_CLOSE</stp>
        <stp>2</stp>
        <stp>000300.SH</stp>
        <stp>1/1/2017</stp>
        <tr r="F27" s="1"/>
      </tp>
      <tp>
        <v>-3.8997039199999999</v>
        <stp/>
        <stp>EM_S_PQ_PCTCHANGE</stp>
        <stp>4</stp>
        <stp>600516</stp>
        <stp>1/1/2019</stp>
        <stp>12/1/2019</stp>
        <stp>3</stp>
        <tr r="F6" s="1"/>
      </tp>
      <tp>
        <v>11.23926337</v>
        <stp/>
        <stp>EM_S_PQ_PCTCHANGE</stp>
        <stp>4</stp>
        <stp>300747</stp>
        <stp>1/1/2019</stp>
        <stp>12/1/2019</stp>
        <stp>3</stp>
        <tr r="F12" s="1"/>
      </tp>
      <tp>
        <v>94.18650504</v>
        <stp/>
        <stp>EM_S_PQ_PCTCHANGE</stp>
        <stp>4</stp>
        <stp>600519</stp>
        <stp>1/1/2019</stp>
        <stp>12/1/2019</stp>
        <stp>3</stp>
        <tr r="F11" s="1"/>
      </tp>
      <tp>
        <v>8.9948859399999996</v>
        <stp/>
        <stp>EM_S_PQ_PCTCHANGE</stp>
        <stp>4</stp>
        <stp>002027</stp>
        <stp>1/1/2019</stp>
        <stp>12/1/2019</stp>
        <stp>3</stp>
        <tr r="F5" s="1"/>
      </tp>
      <tp>
        <v>25.596451259999998</v>
        <stp/>
        <stp>EM_S_PQ_PCTCHANGE</stp>
        <stp>4</stp>
        <stp>300618</stp>
        <stp>1/1/2019</stp>
        <stp>12/1/2019</stp>
        <stp>3</stp>
        <tr r="F3" s="1"/>
      </tp>
      <tp>
        <v>-22.779472049999999</v>
        <stp/>
        <stp>EM_S_PQ_PCTCHANGE</stp>
        <stp>4</stp>
        <stp>300107</stp>
        <stp>1/1/2019</stp>
        <stp>12/1/2019</stp>
        <stp>3</stp>
        <tr r="F4" s="1"/>
      </tp>
      <tp>
        <v>-30.322989799999998</v>
        <stp/>
        <stp>EM_S_PQ_PCTCHANGE</stp>
        <stp>4</stp>
        <stp>600566</stp>
        <stp>1/1/2019</stp>
        <stp>12/1/2019</stp>
        <stp>3</stp>
        <tr r="F10" s="1"/>
      </tp>
      <tp>
        <v>-10.97670613</v>
        <stp/>
        <stp>EM_S_PQ_PCTCHANGE</stp>
        <stp>4</stp>
        <stp>603260</stp>
        <stp>1/1/2019</stp>
        <stp>12/1/2019</stp>
        <stp>3</stp>
        <tr r="F8" s="1"/>
      </tp>
      <tp>
        <v>-11.402398829999999</v>
        <stp/>
        <stp>EM_S_PQ_PCTCHANGE</stp>
        <stp>4</stp>
        <stp>300132</stp>
        <stp>1/1/2019</stp>
        <stp>12/1/2019</stp>
        <stp>3</stp>
        <tr r="F7" s="1"/>
      </tp>
      <tp>
        <v>15.670110559999999</v>
        <stp/>
        <stp>EM_S_PQ_PCTCHANGE</stp>
        <stp>4</stp>
        <stp>300122</stp>
        <stp>1/1/2019</stp>
        <stp>12/1/2019</stp>
        <stp>3</stp>
        <tr r="F9" s="1"/>
      </tp>
      <tp>
        <v>81.916560079999996</v>
        <stp/>
        <stp>EM_S_PQ_PCTCHANGE</stp>
        <stp>4</stp>
        <stp>600779</stp>
        <stp>1/1/2019</stp>
        <stp>12/1/2019</stp>
        <stp>3</stp>
        <tr r="F1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I_DQ_CLOSE"/>
      <definedName name="EM_I_PQ_HIGHCLOSE"/>
      <definedName name="EM_I_PQ_PCTCHANGE"/>
      <definedName name="EM_S_INFO_NAME"/>
      <definedName name="EM_S_PQ_PCTCHANG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workbookViewId="0">
      <selection activeCell="N14" sqref="N14"/>
    </sheetView>
  </sheetViews>
  <sheetFormatPr defaultRowHeight="14.25"/>
  <cols>
    <col min="1" max="1" width="9.06640625" style="1"/>
    <col min="2" max="2" width="9.265625" bestFit="1" customWidth="1"/>
    <col min="3" max="3" width="16.3984375" customWidth="1"/>
    <col min="5" max="5" width="10.19921875" bestFit="1" customWidth="1"/>
    <col min="6" max="6" width="9.9296875" bestFit="1" customWidth="1"/>
    <col min="7" max="7" width="11.19921875" customWidth="1"/>
    <col min="8" max="8" width="13.1328125" bestFit="1" customWidth="1"/>
    <col min="9" max="9" width="16.265625" bestFit="1" customWidth="1"/>
    <col min="10" max="10" width="14.3984375" customWidth="1"/>
  </cols>
  <sheetData>
    <row r="1" spans="1:13">
      <c r="B1" s="4" t="s">
        <v>9</v>
      </c>
      <c r="C1" s="4" t="s">
        <v>10</v>
      </c>
      <c r="H1" s="4" t="s">
        <v>9</v>
      </c>
      <c r="I1" s="4" t="s">
        <v>11</v>
      </c>
      <c r="K1" t="s">
        <v>12</v>
      </c>
      <c r="L1">
        <v>30</v>
      </c>
      <c r="M1" t="s">
        <v>13</v>
      </c>
    </row>
    <row r="2" spans="1:13">
      <c r="A2" s="5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H2" s="6" t="s">
        <v>0</v>
      </c>
      <c r="I2" s="6" t="s">
        <v>1</v>
      </c>
      <c r="J2" s="6" t="s">
        <v>2</v>
      </c>
      <c r="K2" s="6" t="s">
        <v>3</v>
      </c>
      <c r="L2" s="6" t="s">
        <v>4</v>
      </c>
    </row>
    <row r="3" spans="1:13">
      <c r="A3" s="5">
        <v>1</v>
      </c>
      <c r="B3" s="7">
        <v>300618</v>
      </c>
      <c r="C3" s="7" t="str">
        <f>[1]!EM_S_INFO_NAME(B3)</f>
        <v>寒锐钴业</v>
      </c>
      <c r="D3" s="8">
        <v>43466</v>
      </c>
      <c r="E3" s="8">
        <v>43800</v>
      </c>
      <c r="F3" s="9">
        <f>[1]!EM_S_PQ_PCTCHANGE(B3,D3,E3,"3")</f>
        <v>25.596451259999998</v>
      </c>
      <c r="H3" s="17" t="s">
        <v>14</v>
      </c>
      <c r="I3" s="7" t="str">
        <f>[1]!EM_S_INFO_NAME(H3)</f>
        <v>贝瑞基因</v>
      </c>
      <c r="J3" s="15">
        <v>43770</v>
      </c>
      <c r="K3" s="15">
        <f>J3+$L$1</f>
        <v>43800</v>
      </c>
      <c r="L3" s="9">
        <f>[1]!EM_S_PQ_PCTCHANGE(H3,J3,K3,"3")</f>
        <v>13.08713962</v>
      </c>
    </row>
    <row r="4" spans="1:13">
      <c r="A4" s="5">
        <v>2</v>
      </c>
      <c r="B4" s="2">
        <v>300107</v>
      </c>
      <c r="C4" s="7" t="str">
        <f>[1]!EM_S_INFO_NAME(B4)</f>
        <v>建新股份</v>
      </c>
      <c r="D4" s="8">
        <v>43466</v>
      </c>
      <c r="E4" s="8">
        <v>43800</v>
      </c>
      <c r="F4" s="9">
        <f>[1]!EM_S_PQ_PCTCHANGE(B4,D4,E4,"3")</f>
        <v>-22.779472049999999</v>
      </c>
      <c r="H4" s="18" t="s">
        <v>15</v>
      </c>
      <c r="I4" s="7" t="str">
        <f>[1]!EM_S_INFO_NAME(H4)</f>
        <v>浩物股份</v>
      </c>
      <c r="J4" s="15">
        <v>43770</v>
      </c>
      <c r="K4" s="15">
        <f t="shared" ref="K4:K12" si="0">J4+$L$1</f>
        <v>43800</v>
      </c>
      <c r="L4" s="9">
        <f>[1]!EM_S_PQ_PCTCHANGE(H4,J4,K4,"3")</f>
        <v>-2.0134228200000002</v>
      </c>
    </row>
    <row r="5" spans="1:13">
      <c r="A5" s="5">
        <v>3</v>
      </c>
      <c r="B5" s="3" t="s">
        <v>5</v>
      </c>
      <c r="C5" s="7" t="str">
        <f>[1]!EM_S_INFO_NAME(B5)</f>
        <v>分众传媒</v>
      </c>
      <c r="D5" s="8">
        <v>43466</v>
      </c>
      <c r="E5" s="8">
        <v>43800</v>
      </c>
      <c r="F5" s="9">
        <f>[1]!EM_S_PQ_PCTCHANGE(B5,D5,E5,"3")</f>
        <v>8.9948859399999996</v>
      </c>
      <c r="H5" s="17" t="s">
        <v>16</v>
      </c>
      <c r="I5" s="7" t="str">
        <f>[1]!EM_S_INFO_NAME(H5)</f>
        <v>厦门港务</v>
      </c>
      <c r="J5" s="15">
        <v>43770</v>
      </c>
      <c r="K5" s="15">
        <f t="shared" si="0"/>
        <v>43800</v>
      </c>
      <c r="L5" s="9">
        <f>[1]!EM_S_PQ_PCTCHANGE(H5,J5,K5,"3")</f>
        <v>-3.7815126100000001</v>
      </c>
    </row>
    <row r="6" spans="1:13">
      <c r="A6" s="5">
        <v>4</v>
      </c>
      <c r="B6" s="2">
        <v>600516</v>
      </c>
      <c r="C6" s="7" t="str">
        <f>[1]!EM_S_INFO_NAME(B6)</f>
        <v>方大炭素</v>
      </c>
      <c r="D6" s="8">
        <v>43466</v>
      </c>
      <c r="E6" s="8">
        <v>43800</v>
      </c>
      <c r="F6" s="9">
        <f>[1]!EM_S_PQ_PCTCHANGE(B6,D6,E6,"3")</f>
        <v>-3.8997039199999999</v>
      </c>
      <c r="H6" s="18" t="s">
        <v>17</v>
      </c>
      <c r="I6" s="7" t="str">
        <f>[1]!EM_S_INFO_NAME(H6)</f>
        <v>德美化工</v>
      </c>
      <c r="J6" s="15">
        <v>43770</v>
      </c>
      <c r="K6" s="15">
        <f t="shared" si="0"/>
        <v>43800</v>
      </c>
      <c r="L6" s="9">
        <f>[1]!EM_S_PQ_PCTCHANGE(H6,J6,K6,"3")</f>
        <v>-9.5717884099999999</v>
      </c>
    </row>
    <row r="7" spans="1:13">
      <c r="A7" s="5">
        <v>5</v>
      </c>
      <c r="B7" s="2">
        <v>300132</v>
      </c>
      <c r="C7" s="7" t="str">
        <f>[1]!EM_S_INFO_NAME(B7)</f>
        <v>青松股份</v>
      </c>
      <c r="D7" s="8">
        <v>43466</v>
      </c>
      <c r="E7" s="8">
        <v>43800</v>
      </c>
      <c r="F7" s="9">
        <f>[1]!EM_S_PQ_PCTCHANGE(B7,D7,E7,"3")</f>
        <v>-11.402398829999999</v>
      </c>
      <c r="H7" s="17" t="s">
        <v>18</v>
      </c>
      <c r="I7" s="7" t="str">
        <f>[1]!EM_S_INFO_NAME(H7)</f>
        <v>报喜鸟</v>
      </c>
      <c r="J7" s="15">
        <v>43770</v>
      </c>
      <c r="K7" s="15">
        <f t="shared" si="0"/>
        <v>43800</v>
      </c>
      <c r="L7" s="9">
        <f>[1]!EM_S_PQ_PCTCHANGE(H7,J7,K7,"3")</f>
        <v>4.8275862099999998</v>
      </c>
    </row>
    <row r="8" spans="1:13">
      <c r="A8" s="5">
        <v>6</v>
      </c>
      <c r="B8" s="2">
        <v>603260</v>
      </c>
      <c r="C8" s="7" t="str">
        <f>[1]!EM_S_INFO_NAME(B8)</f>
        <v>合盛硅业</v>
      </c>
      <c r="D8" s="8">
        <v>43466</v>
      </c>
      <c r="E8" s="8">
        <v>43800</v>
      </c>
      <c r="F8" s="9">
        <f>[1]!EM_S_PQ_PCTCHANGE(B8,D8,E8,"3")</f>
        <v>-10.97670613</v>
      </c>
      <c r="H8" s="18" t="s">
        <v>19</v>
      </c>
      <c r="I8" s="7" t="str">
        <f>[1]!EM_S_INFO_NAME(H8)</f>
        <v>大立科技</v>
      </c>
      <c r="J8" s="15">
        <v>43770</v>
      </c>
      <c r="K8" s="15">
        <f t="shared" si="0"/>
        <v>43800</v>
      </c>
      <c r="L8" s="9">
        <f>[1]!EM_S_PQ_PCTCHANGE(H8,J8,K8,"3")</f>
        <v>-6.1368209299999998</v>
      </c>
    </row>
    <row r="9" spans="1:13">
      <c r="A9" s="5">
        <v>7</v>
      </c>
      <c r="B9" s="2">
        <v>300122</v>
      </c>
      <c r="C9" s="7" t="str">
        <f>[1]!EM_S_INFO_NAME(B9)</f>
        <v>智飞生物</v>
      </c>
      <c r="D9" s="8">
        <v>43466</v>
      </c>
      <c r="E9" s="8">
        <v>43800</v>
      </c>
      <c r="F9" s="9">
        <f>[1]!EM_S_PQ_PCTCHANGE(B9,D9,E9,"3")</f>
        <v>15.670110559999999</v>
      </c>
      <c r="H9" s="17" t="s">
        <v>20</v>
      </c>
      <c r="I9" s="7" t="str">
        <f>[1]!EM_S_INFO_NAME(H9)</f>
        <v>鸿博股份</v>
      </c>
      <c r="J9" s="15">
        <v>43770</v>
      </c>
      <c r="K9" s="15">
        <f t="shared" si="0"/>
        <v>43800</v>
      </c>
      <c r="L9" s="9">
        <f>[1]!EM_S_PQ_PCTCHANGE(H9,J9,K9,"3")</f>
        <v>-0.48387097000000001</v>
      </c>
    </row>
    <row r="10" spans="1:13">
      <c r="A10" s="5">
        <v>8</v>
      </c>
      <c r="B10" s="2">
        <v>600566</v>
      </c>
      <c r="C10" s="7" t="str">
        <f>[1]!EM_S_INFO_NAME(B10)</f>
        <v>济川药业</v>
      </c>
      <c r="D10" s="8">
        <v>43466</v>
      </c>
      <c r="E10" s="8">
        <v>43800</v>
      </c>
      <c r="F10" s="9">
        <f>[1]!EM_S_PQ_PCTCHANGE(B10,D10,E10,"3")</f>
        <v>-30.322989799999998</v>
      </c>
      <c r="H10" s="18" t="s">
        <v>21</v>
      </c>
      <c r="I10" s="7" t="str">
        <f>[1]!EM_S_INFO_NAME(H10)</f>
        <v>潮宏基</v>
      </c>
      <c r="J10" s="15">
        <v>43770</v>
      </c>
      <c r="K10" s="15">
        <f t="shared" si="0"/>
        <v>43800</v>
      </c>
      <c r="L10" s="9">
        <f>[1]!EM_S_PQ_PCTCHANGE(H10,J10,K10,"3")</f>
        <v>-5.1980198</v>
      </c>
    </row>
    <row r="11" spans="1:13">
      <c r="A11" s="5">
        <v>9</v>
      </c>
      <c r="B11" s="2">
        <v>600519</v>
      </c>
      <c r="C11" s="7" t="str">
        <f>[1]!EM_S_INFO_NAME(B11)</f>
        <v>贵州茅台</v>
      </c>
      <c r="D11" s="8">
        <v>43466</v>
      </c>
      <c r="E11" s="8">
        <v>43800</v>
      </c>
      <c r="F11" s="9">
        <f>[1]!EM_S_PQ_PCTCHANGE(B11,D11,E11,"3")</f>
        <v>94.18650504</v>
      </c>
      <c r="H11" s="17" t="s">
        <v>22</v>
      </c>
      <c r="I11" s="7" t="str">
        <f>[1]!EM_S_INFO_NAME(H11)</f>
        <v>蓝帆医疗</v>
      </c>
      <c r="J11" s="15">
        <v>43770</v>
      </c>
      <c r="K11" s="15">
        <f t="shared" si="0"/>
        <v>43800</v>
      </c>
      <c r="L11" s="9">
        <f>[1]!EM_S_PQ_PCTCHANGE(H11,J11,K11,"3")</f>
        <v>-9.4029850699999997</v>
      </c>
    </row>
    <row r="12" spans="1:13">
      <c r="A12" s="5">
        <v>10</v>
      </c>
      <c r="B12" s="2">
        <v>300747</v>
      </c>
      <c r="C12" s="7" t="str">
        <f>[1]!EM_S_INFO_NAME(B12)</f>
        <v>锐科激光</v>
      </c>
      <c r="D12" s="8">
        <v>43466</v>
      </c>
      <c r="E12" s="8">
        <v>43800</v>
      </c>
      <c r="F12" s="9">
        <f>[1]!EM_S_PQ_PCTCHANGE(B12,D12,E12,"3")</f>
        <v>11.23926337</v>
      </c>
      <c r="H12" s="18" t="s">
        <v>23</v>
      </c>
      <c r="I12" s="7" t="str">
        <f>[1]!EM_S_INFO_NAME(H12)</f>
        <v>雅克科技</v>
      </c>
      <c r="J12" s="15">
        <v>43770</v>
      </c>
      <c r="K12" s="15">
        <f t="shared" si="0"/>
        <v>43800</v>
      </c>
      <c r="L12" s="9">
        <f>[1]!EM_S_PQ_PCTCHANGE(H12,J12,K12,"3")</f>
        <v>1.0810810799999999</v>
      </c>
    </row>
    <row r="13" spans="1:13">
      <c r="A13" s="5">
        <v>11</v>
      </c>
      <c r="B13" s="2">
        <v>600779</v>
      </c>
      <c r="C13" s="7" t="str">
        <f>[1]!EM_S_INFO_NAME(B13)</f>
        <v>水井坊</v>
      </c>
      <c r="D13" s="8">
        <v>43466</v>
      </c>
      <c r="E13" s="8">
        <v>43800</v>
      </c>
      <c r="F13" s="9">
        <f>[1]!EM_S_PQ_PCTCHANGE(B13,D13,E13,"3")</f>
        <v>81.916560079999996</v>
      </c>
      <c r="H13" s="14"/>
      <c r="I13" s="7"/>
      <c r="J13" s="15"/>
      <c r="K13" s="15"/>
      <c r="L13" s="9"/>
    </row>
    <row r="14" spans="1:13">
      <c r="A14" s="5">
        <v>12</v>
      </c>
      <c r="B14" s="7"/>
      <c r="C14" s="7"/>
      <c r="D14" s="7"/>
      <c r="E14" s="7"/>
      <c r="F14" s="7"/>
      <c r="H14" s="16"/>
      <c r="I14" s="7"/>
      <c r="J14" s="15"/>
      <c r="K14" s="15"/>
      <c r="L14" s="9"/>
    </row>
    <row r="15" spans="1:13">
      <c r="A15" s="5"/>
      <c r="B15" s="7"/>
      <c r="C15" s="7"/>
      <c r="D15" s="7"/>
      <c r="E15" s="10" t="s">
        <v>6</v>
      </c>
      <c r="F15" s="11">
        <f>AVERAGE(F3:F13)</f>
        <v>14.383864138181819</v>
      </c>
      <c r="H15" s="14"/>
      <c r="I15" s="7"/>
      <c r="J15" s="15"/>
      <c r="K15" s="15"/>
      <c r="L15" s="9"/>
    </row>
    <row r="16" spans="1:13">
      <c r="A16" s="12" t="s">
        <v>8</v>
      </c>
      <c r="B16" s="13" t="s">
        <v>7</v>
      </c>
      <c r="C16" s="7" t="str">
        <f>[1]!EM_S_INFO_NAME(B16)</f>
        <v>沪深300</v>
      </c>
      <c r="D16" s="8">
        <v>43466</v>
      </c>
      <c r="E16" s="8">
        <v>43810</v>
      </c>
      <c r="F16" s="9">
        <f>[1]!EM_I_PQ_PCTCHANGE(B16,D16,E16)</f>
        <v>29.631312542494999</v>
      </c>
      <c r="H16" s="16"/>
      <c r="I16" s="7"/>
      <c r="J16" s="15"/>
      <c r="K16" s="15"/>
      <c r="L16" s="9"/>
    </row>
    <row r="17" spans="1:12">
      <c r="B17" t="s">
        <v>31</v>
      </c>
      <c r="C17" t="s">
        <v>32</v>
      </c>
      <c r="H17" s="14"/>
      <c r="I17" s="7"/>
      <c r="J17" s="15"/>
      <c r="K17" s="15"/>
      <c r="L17" s="9"/>
    </row>
    <row r="18" spans="1:12">
      <c r="H18" s="16"/>
      <c r="I18" s="7"/>
      <c r="J18" s="15"/>
      <c r="K18" s="15"/>
      <c r="L18" s="9"/>
    </row>
    <row r="19" spans="1:12">
      <c r="H19" s="7"/>
      <c r="I19" s="7"/>
      <c r="J19" s="7"/>
      <c r="K19" s="7"/>
      <c r="L19" s="7"/>
    </row>
    <row r="20" spans="1:12">
      <c r="H20" s="7"/>
      <c r="I20" s="7"/>
      <c r="J20" s="7"/>
      <c r="K20" s="10" t="s">
        <v>6</v>
      </c>
      <c r="L20" s="11">
        <f>AVERAGE(L3:L12)</f>
        <v>-1.7592613699999997</v>
      </c>
    </row>
    <row r="21" spans="1:12">
      <c r="G21" s="12" t="s">
        <v>8</v>
      </c>
      <c r="H21" s="13" t="s">
        <v>7</v>
      </c>
      <c r="I21" s="7" t="str">
        <f>[1]!EM_S_INFO_NAME(H21)</f>
        <v>沪深300</v>
      </c>
      <c r="J21" s="15">
        <v>43761</v>
      </c>
      <c r="K21" s="15">
        <f t="shared" ref="K21" si="1">J21+$L$1</f>
        <v>43791</v>
      </c>
      <c r="L21" s="9">
        <f>[1]!EM_I_PQ_PCTCHANGE(H21,J21,K21)</f>
        <v>-1.1778083513869999</v>
      </c>
    </row>
    <row r="22" spans="1:12">
      <c r="H22" t="s">
        <v>31</v>
      </c>
      <c r="I22" t="s">
        <v>33</v>
      </c>
    </row>
    <row r="24" spans="1:12">
      <c r="B24" s="25" t="s">
        <v>9</v>
      </c>
      <c r="C24" s="25" t="s">
        <v>30</v>
      </c>
      <c r="D24" s="25"/>
      <c r="E24" s="25"/>
      <c r="F24" s="25" t="s">
        <v>24</v>
      </c>
      <c r="G24" s="25" t="s">
        <v>25</v>
      </c>
      <c r="H24" s="25" t="s">
        <v>27</v>
      </c>
      <c r="I24" s="25" t="s">
        <v>26</v>
      </c>
      <c r="J24" s="25" t="s">
        <v>29</v>
      </c>
    </row>
    <row r="25" spans="1:12">
      <c r="A25" s="21"/>
      <c r="B25" s="13" t="s">
        <v>7</v>
      </c>
      <c r="C25" s="7" t="str">
        <f>[1]!EM_S_INFO_NAME(B25)</f>
        <v>沪深300</v>
      </c>
      <c r="D25" s="8">
        <v>43466</v>
      </c>
      <c r="E25" s="8">
        <v>43810</v>
      </c>
      <c r="F25" s="7">
        <f>[1]!EM_I_DQ_CLOSE(B25,D25)</f>
        <v>3010.6529999999998</v>
      </c>
      <c r="G25" s="7">
        <f>[1]!EM_I_PQ_HIGHCLOSE(B25,D25,E25)</f>
        <v>4120.607</v>
      </c>
      <c r="H25" s="22">
        <f>(G25-F25)/F25</f>
        <v>0.36867549996628646</v>
      </c>
      <c r="I25" s="23">
        <f>[1]!EM_I_PQ_PCTCHANGE(B25,D25,E25)</f>
        <v>29.631312542494999</v>
      </c>
      <c r="J25" s="7">
        <v>0.1</v>
      </c>
    </row>
    <row r="26" spans="1:12">
      <c r="B26" s="13" t="s">
        <v>7</v>
      </c>
      <c r="C26" s="7" t="str">
        <f>[1]!EM_S_INFO_NAME(B26)</f>
        <v>沪深300</v>
      </c>
      <c r="D26" s="8">
        <v>43101</v>
      </c>
      <c r="E26" s="8">
        <v>43465</v>
      </c>
      <c r="F26" s="7">
        <f>[1]!EM_I_DQ_CLOSE(B26,D26)</f>
        <v>4030.8539999999998</v>
      </c>
      <c r="G26" s="7">
        <f>[1]!EM_I_PQ_HIGHCLOSE(B26,D26,E26)</f>
        <v>4389.8850000000002</v>
      </c>
      <c r="H26" s="22">
        <f>(G26-F26)/F26</f>
        <v>8.9070703131396076E-2</v>
      </c>
      <c r="I26" s="23">
        <f>[1]!EM_I_PQ_PCTCHANGE(B26,D26,E26)</f>
        <v>-25.309797874097999</v>
      </c>
      <c r="J26" s="7">
        <v>0.1</v>
      </c>
    </row>
    <row r="27" spans="1:12">
      <c r="B27" s="13" t="s">
        <v>7</v>
      </c>
      <c r="C27" s="7" t="str">
        <f>[1]!EM_S_INFO_NAME(B27)</f>
        <v>沪深300</v>
      </c>
      <c r="D27" s="8">
        <v>42736</v>
      </c>
      <c r="E27" s="8">
        <v>43120</v>
      </c>
      <c r="F27" s="7">
        <f>[1]!EM_I_DQ_CLOSE(B27,D27)</f>
        <v>3310.0808000000002</v>
      </c>
      <c r="G27" s="7">
        <f>[1]!EM_I_PQ_HIGHCLOSE(B27,D27,E27)</f>
        <v>4285.3950000000004</v>
      </c>
      <c r="H27" s="22">
        <f t="shared" ref="H27:H35" si="2">(G27-F27)/F27</f>
        <v>0.29464966534955889</v>
      </c>
      <c r="I27" s="23">
        <f>[1]!EM_I_PQ_PCTCHANGE(B27,D27,E27)</f>
        <v>29.464997824826</v>
      </c>
      <c r="J27" s="7">
        <v>0.1</v>
      </c>
    </row>
    <row r="28" spans="1:12">
      <c r="B28" s="13" t="s">
        <v>7</v>
      </c>
      <c r="C28" s="7" t="str">
        <f>[1]!EM_S_INFO_NAME(B28)</f>
        <v>沪深300</v>
      </c>
      <c r="D28" s="8">
        <v>42370</v>
      </c>
      <c r="E28" s="8">
        <v>42775</v>
      </c>
      <c r="F28" s="7">
        <f>[1]!EM_I_DQ_CLOSE(B28,D28)</f>
        <v>3731.0046000000002</v>
      </c>
      <c r="G28" s="7">
        <f>[1]!EM_I_PQ_HIGHCLOSE(B28,D28,E28)</f>
        <v>3565.0360000000001</v>
      </c>
      <c r="H28" s="22">
        <f t="shared" si="2"/>
        <v>-4.448362245385603E-2</v>
      </c>
      <c r="I28" s="23">
        <f>[1]!EM_I_PQ_PCTCHANGE(B28,D28,E28)</f>
        <v>-8.9711083206800009</v>
      </c>
      <c r="J28" s="7">
        <v>0</v>
      </c>
    </row>
    <row r="29" spans="1:12">
      <c r="B29" s="13" t="s">
        <v>7</v>
      </c>
      <c r="C29" s="7" t="str">
        <f>[1]!EM_S_INFO_NAME(B29)</f>
        <v>沪深300</v>
      </c>
      <c r="D29" s="8">
        <v>42005</v>
      </c>
      <c r="E29" s="8">
        <v>42430</v>
      </c>
      <c r="F29" s="7">
        <f>[1]!EM_I_DQ_CLOSE(B29,D29)</f>
        <v>3533.7049999999999</v>
      </c>
      <c r="G29" s="7">
        <f>[1]!EM_I_PQ_HIGHCLOSE(B29,D29,E29)</f>
        <v>5353.7515000000003</v>
      </c>
      <c r="H29" s="22">
        <f t="shared" si="2"/>
        <v>0.51505332222129474</v>
      </c>
      <c r="I29" s="23">
        <f>[1]!EM_I_PQ_PCTCHANGE(B29,D29,E29)</f>
        <v>-17.064565378264</v>
      </c>
      <c r="J29" s="7">
        <v>0.1</v>
      </c>
    </row>
    <row r="30" spans="1:12">
      <c r="B30" s="13" t="s">
        <v>7</v>
      </c>
      <c r="C30" s="7" t="str">
        <f>[1]!EM_S_INFO_NAME(B30)</f>
        <v>沪深300</v>
      </c>
      <c r="D30" s="8">
        <v>41640</v>
      </c>
      <c r="E30" s="8">
        <v>42085</v>
      </c>
      <c r="F30" s="7">
        <f>[1]!EM_I_DQ_CLOSE(B30,D30)</f>
        <v>2330.0259999999998</v>
      </c>
      <c r="G30" s="7">
        <f>[1]!EM_I_PQ_HIGHCLOSE(B30,D30,E30)</f>
        <v>3892.5740000000001</v>
      </c>
      <c r="H30" s="22">
        <f t="shared" si="2"/>
        <v>0.67061397598138406</v>
      </c>
      <c r="I30" s="23">
        <f>[1]!EM_I_PQ_PCTCHANGE(B30,D30,E30)</f>
        <v>67.061397598138001</v>
      </c>
      <c r="J30" s="7">
        <v>0.1</v>
      </c>
    </row>
    <row r="31" spans="1:12">
      <c r="B31" s="13" t="s">
        <v>7</v>
      </c>
      <c r="C31" s="7" t="str">
        <f>[1]!EM_S_INFO_NAME(B31)</f>
        <v>沪深300</v>
      </c>
      <c r="D31" s="8">
        <v>41275</v>
      </c>
      <c r="E31" s="8">
        <v>41740</v>
      </c>
      <c r="F31" s="7">
        <f>[1]!EM_I_DQ_CLOSE(B31,D31)</f>
        <v>2522.9520000000002</v>
      </c>
      <c r="G31" s="7">
        <f>[1]!EM_I_PQ_HIGHCLOSE(B31,D31,E31)</f>
        <v>2775.8440000000001</v>
      </c>
      <c r="H31" s="22">
        <f t="shared" si="2"/>
        <v>0.10023654829739123</v>
      </c>
      <c r="I31" s="23">
        <f>[1]!EM_I_PQ_PCTCHANGE(B31,D31,E31)</f>
        <v>-9.9996353477989999</v>
      </c>
      <c r="J31" s="7">
        <v>0.1</v>
      </c>
    </row>
    <row r="32" spans="1:12">
      <c r="B32" s="13" t="s">
        <v>7</v>
      </c>
      <c r="C32" s="7" t="str">
        <f>[1]!EM_S_INFO_NAME(B32)</f>
        <v>沪深300</v>
      </c>
      <c r="D32" s="8">
        <v>40909</v>
      </c>
      <c r="E32" s="8">
        <v>41395</v>
      </c>
      <c r="F32" s="7">
        <f>[1]!EM_I_DQ_CLOSE(B32,D32)</f>
        <v>2345.7420000000002</v>
      </c>
      <c r="G32" s="7">
        <f>[1]!EM_I_PQ_HIGHCLOSE(B32,D32,E32)</f>
        <v>2775.8440000000001</v>
      </c>
      <c r="H32" s="22">
        <f t="shared" si="2"/>
        <v>0.18335435013739781</v>
      </c>
      <c r="I32" s="23">
        <f>[1]!EM_I_PQ_PCTCHANGE(B32,D32,E32)</f>
        <v>4.3297174199040001</v>
      </c>
      <c r="J32" s="7">
        <v>0.1</v>
      </c>
    </row>
    <row r="33" spans="2:10">
      <c r="B33" s="13" t="s">
        <v>7</v>
      </c>
      <c r="C33" s="7" t="str">
        <f>[1]!EM_S_INFO_NAME(B33)</f>
        <v>沪深300</v>
      </c>
      <c r="D33" s="8">
        <v>40544</v>
      </c>
      <c r="E33" s="8">
        <v>41050</v>
      </c>
      <c r="F33" s="7">
        <f>[1]!EM_I_DQ_CLOSE(B33,D33)</f>
        <v>3128.261</v>
      </c>
      <c r="G33" s="7">
        <f>[1]!EM_I_PQ_HIGHCLOSE(B33,D33,E33)</f>
        <v>3372.0309999999999</v>
      </c>
      <c r="H33" s="22">
        <f t="shared" si="2"/>
        <v>7.7925083616744245E-2</v>
      </c>
      <c r="I33" s="23">
        <f>[1]!EM_I_PQ_PCTCHANGE(B33,D33,E33)</f>
        <v>-17.294912412999</v>
      </c>
      <c r="J33" s="7">
        <v>0.05</v>
      </c>
    </row>
    <row r="34" spans="2:10">
      <c r="B34" s="13" t="s">
        <v>7</v>
      </c>
      <c r="C34" s="7" t="str">
        <f>[1]!EM_S_INFO_NAME(B34)</f>
        <v>沪深300</v>
      </c>
      <c r="D34" s="8">
        <v>40179</v>
      </c>
      <c r="E34" s="8">
        <v>40705</v>
      </c>
      <c r="F34" s="7">
        <f>[1]!EM_I_DQ_CLOSE(B34,D34)</f>
        <v>3575.6840000000002</v>
      </c>
      <c r="G34" s="7">
        <f>[1]!EM_I_PQ_HIGHCLOSE(B34,D34,E34)</f>
        <v>3564.038</v>
      </c>
      <c r="H34" s="22">
        <f t="shared" si="2"/>
        <v>-3.256999220289093E-3</v>
      </c>
      <c r="I34" s="23">
        <f>[1]!EM_I_PQ_PCTCHANGE(B34,D34,E34)</f>
        <v>-17.164604031004998</v>
      </c>
      <c r="J34" s="7">
        <v>0</v>
      </c>
    </row>
    <row r="35" spans="2:10">
      <c r="B35" s="13" t="s">
        <v>7</v>
      </c>
      <c r="C35" s="7" t="str">
        <f>[1]!EM_S_INFO_NAME(B35)</f>
        <v>沪深300</v>
      </c>
      <c r="D35" s="8">
        <v>39814</v>
      </c>
      <c r="E35" s="8">
        <v>40360</v>
      </c>
      <c r="F35" s="7">
        <f>[1]!EM_I_DQ_CLOSE(B35,D35)</f>
        <v>1817.722</v>
      </c>
      <c r="G35" s="7">
        <f>[1]!EM_I_PQ_HIGHCLOSE(B35,D35,E35)</f>
        <v>3787.0329999999999</v>
      </c>
      <c r="H35" s="22">
        <f t="shared" si="2"/>
        <v>1.0833950406057691</v>
      </c>
      <c r="I35" s="23">
        <f>[1]!EM_I_PQ_PCTCHANGE(B35,D35,E35)</f>
        <v>38.969050272814002</v>
      </c>
      <c r="J35" s="19">
        <f>H35*0.9</f>
        <v>0.97505553654519217</v>
      </c>
    </row>
    <row r="37" spans="2:10">
      <c r="E37" t="s">
        <v>28</v>
      </c>
      <c r="G37" s="20">
        <f>(G25-F35)/F35</f>
        <v>1.2669071508184422</v>
      </c>
    </row>
    <row r="38" spans="2:10">
      <c r="B38" s="24" t="s">
        <v>31</v>
      </c>
      <c r="C38" t="s">
        <v>34</v>
      </c>
    </row>
  </sheetData>
  <phoneticPr fontId="1" type="noConversion"/>
  <conditionalFormatting sqref="F3:F1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{6DD101A4-C72C-45F8-B853-B89CE73200DA}</x14:id>
        </ext>
      </extLst>
    </cfRule>
  </conditionalFormatting>
  <conditionalFormatting sqref="L3:L1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{84948569-10D0-4478-B53D-04E1C5EB3944}</x14:id>
        </ext>
      </extLst>
    </cfRule>
  </conditionalFormatting>
  <conditionalFormatting sqref="F1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{F7FDF572-18F6-456A-B738-C7A24F64476B}</x14:id>
        </ext>
      </extLst>
    </cfRule>
  </conditionalFormatting>
  <conditionalFormatting sqref="L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{5065CE96-3790-4E29-A6A1-8DA6D4859EAF}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01A4-C72C-45F8-B853-B89CE73200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F3:F13</xm:sqref>
        </x14:conditionalFormatting>
        <x14:conditionalFormatting xmlns:xm="http://schemas.microsoft.com/office/excel/2006/main">
          <x14:cfRule type="dataBar" id="{84948569-10D0-4478-B53D-04E1C5EB3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L3:L18</xm:sqref>
        </x14:conditionalFormatting>
        <x14:conditionalFormatting xmlns:xm="http://schemas.microsoft.com/office/excel/2006/main">
          <x14:cfRule type="dataBar" id="{F7FDF572-18F6-456A-B738-C7A24F644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5065CE96-3790-4E29-A6A1-8DA6D4859E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2019-12-17T02:16:21Z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fc8b77a8</vt:lpwstr>
  </property>
</Properties>
</file>