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5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6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7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MyMobileBooks_800_Reading\MyTSSnippets\ts00321 仓位动态平衡\"/>
    </mc:Choice>
  </mc:AlternateContent>
  <xr:revisionPtr revIDLastSave="0" documentId="13_ncr:1_{DA9E5DA1-C42E-446F-B08F-973AECE623B1}" xr6:coauthVersionLast="36" xr6:coauthVersionMax="36" xr10:uidLastSave="{00000000-0000-0000-0000-000000000000}"/>
  <bookViews>
    <workbookView xWindow="0" yWindow="0" windowWidth="17470" windowHeight="6725" activeTab="3" xr2:uid="{0D04E5D7-B1E0-44E7-ADA2-5E66FD9AA731}"/>
  </bookViews>
  <sheets>
    <sheet name="ReadeMe" sheetId="1" r:id="rId1"/>
    <sheet name="股票测试" sheetId="2" r:id="rId2"/>
    <sheet name="指数测试" sheetId="3" r:id="rId3"/>
    <sheet name="曲线拟合" sheetId="4" r:id="rId4"/>
  </sheets>
  <externalReferences>
    <externalReference r:id="rId5"/>
  </externalReferences>
  <definedNames>
    <definedName name="_xlchart.v1.0" hidden="1">股票测试!$I$6:$I$230</definedName>
    <definedName name="_xlchart.v1.1" hidden="1">股票测试!$N$6:$N$230</definedName>
    <definedName name="_xlchart.v1.2" hidden="1">股票测试!$D$6:$D$230</definedName>
    <definedName name="_xlchart.v1.3" hidden="1">股票测试!$S$6:$S$230</definedName>
    <definedName name="_xlchart.v1.4" hidden="1">股票测试!$X$6:$X$230</definedName>
    <definedName name="_xlchart.v1.5" hidden="1">指数测试!$E$5:$E$51</definedName>
    <definedName name="_xlchart.v1.6" hidden="1">指数测试!$C$5:$C$51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4" i="2" l="1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3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6" i="2"/>
  <c r="K3" i="3"/>
  <c r="I3" i="3"/>
  <c r="H4" i="3" s="1"/>
  <c r="E6" i="3"/>
  <c r="G6" i="3" s="1"/>
  <c r="E7" i="3"/>
  <c r="E8" i="3"/>
  <c r="E9" i="3"/>
  <c r="E10" i="3"/>
  <c r="E11" i="3"/>
  <c r="E12" i="3"/>
  <c r="E13" i="3"/>
  <c r="E14" i="3"/>
  <c r="G14" i="3" s="1"/>
  <c r="E15" i="3"/>
  <c r="E16" i="3"/>
  <c r="E17" i="3"/>
  <c r="E18" i="3"/>
  <c r="E19" i="3"/>
  <c r="E20" i="3"/>
  <c r="E21" i="3"/>
  <c r="E22" i="3"/>
  <c r="G22" i="3" s="1"/>
  <c r="E23" i="3"/>
  <c r="E24" i="3"/>
  <c r="E25" i="3"/>
  <c r="E26" i="3"/>
  <c r="E27" i="3"/>
  <c r="E28" i="3"/>
  <c r="E29" i="3"/>
  <c r="E30" i="3"/>
  <c r="G30" i="3" s="1"/>
  <c r="E31" i="3"/>
  <c r="E32" i="3"/>
  <c r="E33" i="3"/>
  <c r="E34" i="3"/>
  <c r="E35" i="3"/>
  <c r="E36" i="3"/>
  <c r="E37" i="3"/>
  <c r="E38" i="3"/>
  <c r="G38" i="3" s="1"/>
  <c r="E39" i="3"/>
  <c r="E40" i="3"/>
  <c r="E41" i="3"/>
  <c r="E42" i="3"/>
  <c r="E43" i="3"/>
  <c r="E44" i="3"/>
  <c r="E45" i="3"/>
  <c r="E46" i="3"/>
  <c r="G46" i="3" s="1"/>
  <c r="E47" i="3"/>
  <c r="E48" i="3"/>
  <c r="E49" i="3"/>
  <c r="E50" i="3"/>
  <c r="E51" i="3"/>
  <c r="E5" i="3"/>
  <c r="C6" i="3"/>
  <c r="C7" i="3"/>
  <c r="F7" i="3" s="1"/>
  <c r="C8" i="3"/>
  <c r="F8" i="3" s="1"/>
  <c r="C9" i="3"/>
  <c r="F9" i="3" s="1"/>
  <c r="C10" i="3"/>
  <c r="F10" i="3" s="1"/>
  <c r="C11" i="3"/>
  <c r="F11" i="3" s="1"/>
  <c r="C12" i="3"/>
  <c r="F12" i="3" s="1"/>
  <c r="C13" i="3"/>
  <c r="F13" i="3" s="1"/>
  <c r="C14" i="3"/>
  <c r="C15" i="3"/>
  <c r="F15" i="3" s="1"/>
  <c r="C16" i="3"/>
  <c r="F16" i="3" s="1"/>
  <c r="C17" i="3"/>
  <c r="F17" i="3" s="1"/>
  <c r="C18" i="3"/>
  <c r="F18" i="3" s="1"/>
  <c r="C19" i="3"/>
  <c r="F19" i="3" s="1"/>
  <c r="C20" i="3"/>
  <c r="F20" i="3" s="1"/>
  <c r="C21" i="3"/>
  <c r="F21" i="3" s="1"/>
  <c r="C22" i="3"/>
  <c r="C23" i="3"/>
  <c r="F23" i="3" s="1"/>
  <c r="C24" i="3"/>
  <c r="F24" i="3" s="1"/>
  <c r="C25" i="3"/>
  <c r="F25" i="3" s="1"/>
  <c r="C26" i="3"/>
  <c r="F26" i="3" s="1"/>
  <c r="C27" i="3"/>
  <c r="F27" i="3" s="1"/>
  <c r="C28" i="3"/>
  <c r="F28" i="3" s="1"/>
  <c r="C29" i="3"/>
  <c r="F29" i="3" s="1"/>
  <c r="C30" i="3"/>
  <c r="C31" i="3"/>
  <c r="F31" i="3" s="1"/>
  <c r="C32" i="3"/>
  <c r="F32" i="3" s="1"/>
  <c r="C33" i="3"/>
  <c r="F33" i="3" s="1"/>
  <c r="C34" i="3"/>
  <c r="F34" i="3" s="1"/>
  <c r="C35" i="3"/>
  <c r="F35" i="3" s="1"/>
  <c r="C36" i="3"/>
  <c r="F36" i="3" s="1"/>
  <c r="C37" i="3"/>
  <c r="F37" i="3" s="1"/>
  <c r="C38" i="3"/>
  <c r="C39" i="3"/>
  <c r="F39" i="3" s="1"/>
  <c r="C40" i="3"/>
  <c r="F40" i="3" s="1"/>
  <c r="C41" i="3"/>
  <c r="F41" i="3" s="1"/>
  <c r="C42" i="3"/>
  <c r="F42" i="3" s="1"/>
  <c r="C43" i="3"/>
  <c r="F43" i="3" s="1"/>
  <c r="C44" i="3"/>
  <c r="F44" i="3" s="1"/>
  <c r="C45" i="3"/>
  <c r="F45" i="3" s="1"/>
  <c r="C46" i="3"/>
  <c r="C47" i="3"/>
  <c r="F47" i="3" s="1"/>
  <c r="C48" i="3"/>
  <c r="F48" i="3" s="1"/>
  <c r="C49" i="3"/>
  <c r="F49" i="3" s="1"/>
  <c r="C50" i="3"/>
  <c r="F50" i="3" s="1"/>
  <c r="C51" i="3"/>
  <c r="F51" i="3" s="1"/>
  <c r="C5" i="3"/>
  <c r="F5" i="3" s="1"/>
  <c r="D3" i="3"/>
  <c r="B3" i="3"/>
  <c r="F46" i="3" l="1"/>
  <c r="F38" i="3"/>
  <c r="F30" i="3"/>
  <c r="F22" i="3"/>
  <c r="F14" i="3"/>
  <c r="F6" i="3"/>
  <c r="G45" i="3"/>
  <c r="G37" i="3"/>
  <c r="G29" i="3"/>
  <c r="G21" i="3"/>
  <c r="G13" i="3"/>
  <c r="G5" i="3"/>
  <c r="G44" i="3"/>
  <c r="G36" i="3"/>
  <c r="G28" i="3"/>
  <c r="G20" i="3"/>
  <c r="G12" i="3"/>
  <c r="G51" i="3"/>
  <c r="G43" i="3"/>
  <c r="G35" i="3"/>
  <c r="G27" i="3"/>
  <c r="G19" i="3"/>
  <c r="G11" i="3"/>
  <c r="G50" i="3"/>
  <c r="G42" i="3"/>
  <c r="G34" i="3"/>
  <c r="G26" i="3"/>
  <c r="G18" i="3"/>
  <c r="G10" i="3"/>
  <c r="G49" i="3"/>
  <c r="G41" i="3"/>
  <c r="G33" i="3"/>
  <c r="G25" i="3"/>
  <c r="G17" i="3"/>
  <c r="G9" i="3"/>
  <c r="G48" i="3"/>
  <c r="G40" i="3"/>
  <c r="G32" i="3"/>
  <c r="G24" i="3"/>
  <c r="G16" i="3"/>
  <c r="G8" i="3"/>
  <c r="G47" i="3"/>
  <c r="G39" i="3"/>
  <c r="G31" i="3"/>
  <c r="G23" i="3"/>
  <c r="G15" i="3"/>
  <c r="G7" i="3"/>
  <c r="N129" i="2"/>
  <c r="N158" i="2"/>
  <c r="N149" i="2"/>
  <c r="N85" i="2"/>
  <c r="N180" i="2"/>
  <c r="N116" i="2"/>
  <c r="N203" i="2"/>
  <c r="N99" i="2"/>
  <c r="N194" i="2"/>
  <c r="N130" i="2"/>
  <c r="N66" i="2"/>
  <c r="N221" i="2"/>
  <c r="N153" i="2"/>
  <c r="N168" i="2"/>
  <c r="N104" i="2"/>
  <c r="N147" i="2"/>
  <c r="N113" i="2"/>
  <c r="N215" i="2"/>
  <c r="N151" i="2"/>
  <c r="N87" i="2"/>
  <c r="N214" i="2"/>
  <c r="N150" i="2"/>
  <c r="N86" i="2"/>
  <c r="I220" i="2"/>
  <c r="I156" i="2"/>
  <c r="I92" i="2"/>
  <c r="I202" i="2"/>
  <c r="I192" i="2"/>
  <c r="I198" i="2"/>
  <c r="S219" i="2"/>
  <c r="S217" i="2"/>
  <c r="S207" i="2"/>
  <c r="X228" i="2"/>
  <c r="X99" i="2"/>
  <c r="X230" i="2"/>
  <c r="N124" i="2"/>
  <c r="N138" i="2"/>
  <c r="N159" i="2"/>
  <c r="I189" i="2"/>
  <c r="X104" i="2"/>
  <c r="N141" i="2"/>
  <c r="N77" i="2"/>
  <c r="N172" i="2"/>
  <c r="N108" i="2"/>
  <c r="N187" i="2"/>
  <c r="N91" i="2"/>
  <c r="N186" i="2"/>
  <c r="N122" i="2"/>
  <c r="N58" i="2"/>
  <c r="N227" i="2"/>
  <c r="N137" i="2"/>
  <c r="N224" i="2"/>
  <c r="N160" i="2"/>
  <c r="N96" i="2"/>
  <c r="N217" i="2"/>
  <c r="N97" i="2"/>
  <c r="N207" i="2"/>
  <c r="N143" i="2"/>
  <c r="N79" i="2"/>
  <c r="N206" i="2"/>
  <c r="N142" i="2"/>
  <c r="N78" i="2"/>
  <c r="I212" i="2"/>
  <c r="I148" i="2"/>
  <c r="I84" i="2"/>
  <c r="I138" i="2"/>
  <c r="I128" i="2"/>
  <c r="I134" i="2"/>
  <c r="S155" i="2"/>
  <c r="S153" i="2"/>
  <c r="S143" i="2"/>
  <c r="X188" i="2"/>
  <c r="X201" i="2"/>
  <c r="X109" i="2"/>
  <c r="X166" i="2"/>
  <c r="N188" i="2"/>
  <c r="N202" i="2"/>
  <c r="N169" i="2"/>
  <c r="N223" i="2"/>
  <c r="N94" i="2"/>
  <c r="I205" i="2"/>
  <c r="N229" i="2"/>
  <c r="N133" i="2"/>
  <c r="N69" i="2"/>
  <c r="N228" i="2"/>
  <c r="N164" i="2"/>
  <c r="N100" i="2"/>
  <c r="N171" i="2"/>
  <c r="N83" i="2"/>
  <c r="N178" i="2"/>
  <c r="N114" i="2"/>
  <c r="N195" i="2"/>
  <c r="N121" i="2"/>
  <c r="N216" i="2"/>
  <c r="N152" i="2"/>
  <c r="N88" i="2"/>
  <c r="N209" i="2"/>
  <c r="N81" i="2"/>
  <c r="N199" i="2"/>
  <c r="N135" i="2"/>
  <c r="N71" i="2"/>
  <c r="N198" i="2"/>
  <c r="N134" i="2"/>
  <c r="N70" i="2"/>
  <c r="N6" i="2"/>
  <c r="I204" i="2"/>
  <c r="I140" i="2"/>
  <c r="I68" i="2"/>
  <c r="I74" i="2"/>
  <c r="I64" i="2"/>
  <c r="I70" i="2"/>
  <c r="S91" i="2"/>
  <c r="S89" i="2"/>
  <c r="S79" i="2"/>
  <c r="X139" i="2"/>
  <c r="X137" i="2"/>
  <c r="X227" i="2"/>
  <c r="X102" i="2"/>
  <c r="N157" i="2"/>
  <c r="N107" i="2"/>
  <c r="N112" i="2"/>
  <c r="N222" i="2"/>
  <c r="I100" i="2"/>
  <c r="X124" i="2"/>
  <c r="N125" i="2"/>
  <c r="N156" i="2"/>
  <c r="N139" i="2"/>
  <c r="N170" i="2"/>
  <c r="N106" i="2"/>
  <c r="N155" i="2"/>
  <c r="N89" i="2"/>
  <c r="N208" i="2"/>
  <c r="N144" i="2"/>
  <c r="N80" i="2"/>
  <c r="N193" i="2"/>
  <c r="N65" i="2"/>
  <c r="N191" i="2"/>
  <c r="N127" i="2"/>
  <c r="N63" i="2"/>
  <c r="N213" i="2"/>
  <c r="N190" i="2"/>
  <c r="N126" i="2"/>
  <c r="N62" i="2"/>
  <c r="I213" i="2"/>
  <c r="I196" i="2"/>
  <c r="I132" i="2"/>
  <c r="I221" i="2"/>
  <c r="I229" i="2"/>
  <c r="I6" i="2"/>
  <c r="X210" i="2"/>
  <c r="X73" i="2"/>
  <c r="X191" i="2"/>
  <c r="E4" i="3"/>
  <c r="N60" i="2"/>
  <c r="N74" i="2"/>
  <c r="N179" i="2"/>
  <c r="N95" i="2"/>
  <c r="I228" i="2"/>
  <c r="N205" i="2"/>
  <c r="N61" i="2"/>
  <c r="N220" i="2"/>
  <c r="N92" i="2"/>
  <c r="N75" i="2"/>
  <c r="N181" i="2"/>
  <c r="N117" i="2"/>
  <c r="N212" i="2"/>
  <c r="N148" i="2"/>
  <c r="N84" i="2"/>
  <c r="N131" i="2"/>
  <c r="N67" i="2"/>
  <c r="N226" i="2"/>
  <c r="N162" i="2"/>
  <c r="N98" i="2"/>
  <c r="N225" i="2"/>
  <c r="N73" i="2"/>
  <c r="N200" i="2"/>
  <c r="N136" i="2"/>
  <c r="N72" i="2"/>
  <c r="N177" i="2"/>
  <c r="N183" i="2"/>
  <c r="N119" i="2"/>
  <c r="N55" i="2"/>
  <c r="N219" i="2"/>
  <c r="N182" i="2"/>
  <c r="N118" i="2"/>
  <c r="N54" i="2"/>
  <c r="I149" i="2"/>
  <c r="I188" i="2"/>
  <c r="I124" i="2"/>
  <c r="I203" i="2"/>
  <c r="I193" i="2"/>
  <c r="I191" i="2"/>
  <c r="S220" i="2"/>
  <c r="S218" i="2"/>
  <c r="S208" i="2"/>
  <c r="S214" i="2"/>
  <c r="X146" i="2"/>
  <c r="X127" i="2"/>
  <c r="N197" i="2"/>
  <c r="I164" i="2"/>
  <c r="N109" i="2"/>
  <c r="N204" i="2"/>
  <c r="N76" i="2"/>
  <c r="N123" i="2"/>
  <c r="N59" i="2"/>
  <c r="N218" i="2"/>
  <c r="N154" i="2"/>
  <c r="N90" i="2"/>
  <c r="N201" i="2"/>
  <c r="N57" i="2"/>
  <c r="N192" i="2"/>
  <c r="N128" i="2"/>
  <c r="N64" i="2"/>
  <c r="N189" i="2"/>
  <c r="N161" i="2"/>
  <c r="N175" i="2"/>
  <c r="N111" i="2"/>
  <c r="N105" i="2"/>
  <c r="N174" i="2"/>
  <c r="N110" i="2"/>
  <c r="I85" i="2"/>
  <c r="I180" i="2"/>
  <c r="I116" i="2"/>
  <c r="I139" i="2"/>
  <c r="I129" i="2"/>
  <c r="I127" i="2"/>
  <c r="S156" i="2"/>
  <c r="S154" i="2"/>
  <c r="S144" i="2"/>
  <c r="S150" i="2"/>
  <c r="X82" i="2"/>
  <c r="X63" i="2"/>
  <c r="N93" i="2"/>
  <c r="N176" i="2"/>
  <c r="N173" i="2"/>
  <c r="N140" i="2"/>
  <c r="C4" i="3"/>
  <c r="N165" i="2"/>
  <c r="N101" i="2"/>
  <c r="N196" i="2"/>
  <c r="N132" i="2"/>
  <c r="N68" i="2"/>
  <c r="N163" i="2"/>
  <c r="N115" i="2"/>
  <c r="N210" i="2"/>
  <c r="N146" i="2"/>
  <c r="N82" i="2"/>
  <c r="N185" i="2"/>
  <c r="N184" i="2"/>
  <c r="N120" i="2"/>
  <c r="N56" i="2"/>
  <c r="N211" i="2"/>
  <c r="N145" i="2"/>
  <c r="N167" i="2"/>
  <c r="N103" i="2"/>
  <c r="N230" i="2"/>
  <c r="N166" i="2"/>
  <c r="N102" i="2"/>
  <c r="I172" i="2"/>
  <c r="I108" i="2"/>
  <c r="I75" i="2"/>
  <c r="I65" i="2"/>
  <c r="I63" i="2"/>
  <c r="S92" i="2"/>
  <c r="S90" i="2"/>
  <c r="S80" i="2"/>
  <c r="S86" i="2"/>
  <c r="X168" i="2"/>
  <c r="X189" i="2"/>
  <c r="I60" i="2"/>
  <c r="I165" i="2"/>
  <c r="I195" i="2"/>
  <c r="I131" i="2"/>
  <c r="I67" i="2"/>
  <c r="I197" i="2"/>
  <c r="I194" i="2"/>
  <c r="I130" i="2"/>
  <c r="I66" i="2"/>
  <c r="I181" i="2"/>
  <c r="I185" i="2"/>
  <c r="I121" i="2"/>
  <c r="I57" i="2"/>
  <c r="I141" i="2"/>
  <c r="I184" i="2"/>
  <c r="I120" i="2"/>
  <c r="I56" i="2"/>
  <c r="I173" i="2"/>
  <c r="I183" i="2"/>
  <c r="I119" i="2"/>
  <c r="I55" i="2"/>
  <c r="I133" i="2"/>
  <c r="I190" i="2"/>
  <c r="I126" i="2"/>
  <c r="I62" i="2"/>
  <c r="S212" i="2"/>
  <c r="S148" i="2"/>
  <c r="S84" i="2"/>
  <c r="S211" i="2"/>
  <c r="S147" i="2"/>
  <c r="S83" i="2"/>
  <c r="S210" i="2"/>
  <c r="S146" i="2"/>
  <c r="S82" i="2"/>
  <c r="S209" i="2"/>
  <c r="S145" i="2"/>
  <c r="S81" i="2"/>
  <c r="S200" i="2"/>
  <c r="S136" i="2"/>
  <c r="S72" i="2"/>
  <c r="S199" i="2"/>
  <c r="S135" i="2"/>
  <c r="S71" i="2"/>
  <c r="S206" i="2"/>
  <c r="S142" i="2"/>
  <c r="S78" i="2"/>
  <c r="X164" i="2"/>
  <c r="X115" i="2"/>
  <c r="X202" i="2"/>
  <c r="X138" i="2"/>
  <c r="X74" i="2"/>
  <c r="X92" i="2"/>
  <c r="X75" i="2"/>
  <c r="X193" i="2"/>
  <c r="X129" i="2"/>
  <c r="X65" i="2"/>
  <c r="X213" i="2"/>
  <c r="X211" i="2"/>
  <c r="X160" i="2"/>
  <c r="X96" i="2"/>
  <c r="X69" i="2"/>
  <c r="X59" i="2"/>
  <c r="X183" i="2"/>
  <c r="X119" i="2"/>
  <c r="X55" i="2"/>
  <c r="X133" i="2"/>
  <c r="X195" i="2"/>
  <c r="X222" i="2"/>
  <c r="X158" i="2"/>
  <c r="X94" i="2"/>
  <c r="I109" i="2"/>
  <c r="I187" i="2"/>
  <c r="I123" i="2"/>
  <c r="I59" i="2"/>
  <c r="I157" i="2"/>
  <c r="I186" i="2"/>
  <c r="I122" i="2"/>
  <c r="I58" i="2"/>
  <c r="I125" i="2"/>
  <c r="I177" i="2"/>
  <c r="I113" i="2"/>
  <c r="I93" i="2"/>
  <c r="I176" i="2"/>
  <c r="I112" i="2"/>
  <c r="I117" i="2"/>
  <c r="I175" i="2"/>
  <c r="I111" i="2"/>
  <c r="I77" i="2"/>
  <c r="I182" i="2"/>
  <c r="I118" i="2"/>
  <c r="I54" i="2"/>
  <c r="S229" i="2"/>
  <c r="S204" i="2"/>
  <c r="S140" i="2"/>
  <c r="S76" i="2"/>
  <c r="S203" i="2"/>
  <c r="S139" i="2"/>
  <c r="S75" i="2"/>
  <c r="S202" i="2"/>
  <c r="S138" i="2"/>
  <c r="S74" i="2"/>
  <c r="S201" i="2"/>
  <c r="S137" i="2"/>
  <c r="S73" i="2"/>
  <c r="S192" i="2"/>
  <c r="S128" i="2"/>
  <c r="S64" i="2"/>
  <c r="S197" i="2"/>
  <c r="S191" i="2"/>
  <c r="S127" i="2"/>
  <c r="S63" i="2"/>
  <c r="S189" i="2"/>
  <c r="S198" i="2"/>
  <c r="S134" i="2"/>
  <c r="S70" i="2"/>
  <c r="S6" i="2"/>
  <c r="X205" i="2"/>
  <c r="X132" i="2"/>
  <c r="X91" i="2"/>
  <c r="X194" i="2"/>
  <c r="X130" i="2"/>
  <c r="X66" i="2"/>
  <c r="X197" i="2"/>
  <c r="X60" i="2"/>
  <c r="X185" i="2"/>
  <c r="X121" i="2"/>
  <c r="X57" i="2"/>
  <c r="X157" i="2"/>
  <c r="X179" i="2"/>
  <c r="X152" i="2"/>
  <c r="X88" i="2"/>
  <c r="X61" i="2"/>
  <c r="X216" i="2"/>
  <c r="X175" i="2"/>
  <c r="X111" i="2"/>
  <c r="X77" i="2"/>
  <c r="X163" i="2"/>
  <c r="X214" i="2"/>
  <c r="X150" i="2"/>
  <c r="X86" i="2"/>
  <c r="I69" i="2"/>
  <c r="I179" i="2"/>
  <c r="I115" i="2"/>
  <c r="I101" i="2"/>
  <c r="I178" i="2"/>
  <c r="I114" i="2"/>
  <c r="I169" i="2"/>
  <c r="I105" i="2"/>
  <c r="I168" i="2"/>
  <c r="I104" i="2"/>
  <c r="I167" i="2"/>
  <c r="I103" i="2"/>
  <c r="I61" i="2"/>
  <c r="I174" i="2"/>
  <c r="I110" i="2"/>
  <c r="S173" i="2"/>
  <c r="S196" i="2"/>
  <c r="S132" i="2"/>
  <c r="S68" i="2"/>
  <c r="S221" i="2"/>
  <c r="S195" i="2"/>
  <c r="S131" i="2"/>
  <c r="S67" i="2"/>
  <c r="S213" i="2"/>
  <c r="S194" i="2"/>
  <c r="S130" i="2"/>
  <c r="S66" i="2"/>
  <c r="S205" i="2"/>
  <c r="S193" i="2"/>
  <c r="S129" i="2"/>
  <c r="S65" i="2"/>
  <c r="S181" i="2"/>
  <c r="S184" i="2"/>
  <c r="S120" i="2"/>
  <c r="S56" i="2"/>
  <c r="S141" i="2"/>
  <c r="S183" i="2"/>
  <c r="S119" i="2"/>
  <c r="S55" i="2"/>
  <c r="S133" i="2"/>
  <c r="S190" i="2"/>
  <c r="S126" i="2"/>
  <c r="S62" i="2"/>
  <c r="X173" i="2"/>
  <c r="X100" i="2"/>
  <c r="X67" i="2"/>
  <c r="X186" i="2"/>
  <c r="X122" i="2"/>
  <c r="X58" i="2"/>
  <c r="X141" i="2"/>
  <c r="X177" i="2"/>
  <c r="X113" i="2"/>
  <c r="X101" i="2"/>
  <c r="X147" i="2"/>
  <c r="X144" i="2"/>
  <c r="X80" i="2"/>
  <c r="X176" i="2"/>
  <c r="X167" i="2"/>
  <c r="X103" i="2"/>
  <c r="X131" i="2"/>
  <c r="X206" i="2"/>
  <c r="X142" i="2"/>
  <c r="X78" i="2"/>
  <c r="I171" i="2"/>
  <c r="I107" i="2"/>
  <c r="I170" i="2"/>
  <c r="I106" i="2"/>
  <c r="I225" i="2"/>
  <c r="I161" i="2"/>
  <c r="I97" i="2"/>
  <c r="I224" i="2"/>
  <c r="I160" i="2"/>
  <c r="I96" i="2"/>
  <c r="I223" i="2"/>
  <c r="I159" i="2"/>
  <c r="I95" i="2"/>
  <c r="I230" i="2"/>
  <c r="I166" i="2"/>
  <c r="I102" i="2"/>
  <c r="S125" i="2"/>
  <c r="S188" i="2"/>
  <c r="S124" i="2"/>
  <c r="S60" i="2"/>
  <c r="S165" i="2"/>
  <c r="S187" i="2"/>
  <c r="S123" i="2"/>
  <c r="S59" i="2"/>
  <c r="S157" i="2"/>
  <c r="S186" i="2"/>
  <c r="S122" i="2"/>
  <c r="S58" i="2"/>
  <c r="S149" i="2"/>
  <c r="S185" i="2"/>
  <c r="S121" i="2"/>
  <c r="S57" i="2"/>
  <c r="S117" i="2"/>
  <c r="S176" i="2"/>
  <c r="S112" i="2"/>
  <c r="S85" i="2"/>
  <c r="S175" i="2"/>
  <c r="S111" i="2"/>
  <c r="S77" i="2"/>
  <c r="S182" i="2"/>
  <c r="S118" i="2"/>
  <c r="S54" i="2"/>
  <c r="X221" i="2"/>
  <c r="X125" i="2"/>
  <c r="X68" i="2"/>
  <c r="X178" i="2"/>
  <c r="X114" i="2"/>
  <c r="X85" i="2"/>
  <c r="X219" i="2"/>
  <c r="X169" i="2"/>
  <c r="X105" i="2"/>
  <c r="X83" i="2"/>
  <c r="X136" i="2"/>
  <c r="X72" i="2"/>
  <c r="X212" i="2"/>
  <c r="X223" i="2"/>
  <c r="X159" i="2"/>
  <c r="X95" i="2"/>
  <c r="X180" i="2"/>
  <c r="X107" i="2"/>
  <c r="X198" i="2"/>
  <c r="X134" i="2"/>
  <c r="X70" i="2"/>
  <c r="X6" i="2"/>
  <c r="I227" i="2"/>
  <c r="I163" i="2"/>
  <c r="I99" i="2"/>
  <c r="I226" i="2"/>
  <c r="I162" i="2"/>
  <c r="I98" i="2"/>
  <c r="I217" i="2"/>
  <c r="I153" i="2"/>
  <c r="I89" i="2"/>
  <c r="I216" i="2"/>
  <c r="I152" i="2"/>
  <c r="I88" i="2"/>
  <c r="I215" i="2"/>
  <c r="I151" i="2"/>
  <c r="I87" i="2"/>
  <c r="I222" i="2"/>
  <c r="I158" i="2"/>
  <c r="I94" i="2"/>
  <c r="S69" i="2"/>
  <c r="S180" i="2"/>
  <c r="S116" i="2"/>
  <c r="S109" i="2"/>
  <c r="S179" i="2"/>
  <c r="S115" i="2"/>
  <c r="S101" i="2"/>
  <c r="S178" i="2"/>
  <c r="S114" i="2"/>
  <c r="S93" i="2"/>
  <c r="S177" i="2"/>
  <c r="S113" i="2"/>
  <c r="S168" i="2"/>
  <c r="S104" i="2"/>
  <c r="S167" i="2"/>
  <c r="S103" i="2"/>
  <c r="S61" i="2"/>
  <c r="S174" i="2"/>
  <c r="S110" i="2"/>
  <c r="X165" i="2"/>
  <c r="X93" i="2"/>
  <c r="X170" i="2"/>
  <c r="X106" i="2"/>
  <c r="X187" i="2"/>
  <c r="X225" i="2"/>
  <c r="X161" i="2"/>
  <c r="X97" i="2"/>
  <c r="X196" i="2"/>
  <c r="X224" i="2"/>
  <c r="X128" i="2"/>
  <c r="X64" i="2"/>
  <c r="X229" i="2"/>
  <c r="X172" i="2"/>
  <c r="X215" i="2"/>
  <c r="X151" i="2"/>
  <c r="X87" i="2"/>
  <c r="X148" i="2"/>
  <c r="X190" i="2"/>
  <c r="X126" i="2"/>
  <c r="X62" i="2"/>
  <c r="I219" i="2"/>
  <c r="I155" i="2"/>
  <c r="I91" i="2"/>
  <c r="I218" i="2"/>
  <c r="I154" i="2"/>
  <c r="I90" i="2"/>
  <c r="I209" i="2"/>
  <c r="I145" i="2"/>
  <c r="I81" i="2"/>
  <c r="I208" i="2"/>
  <c r="I144" i="2"/>
  <c r="I80" i="2"/>
  <c r="I207" i="2"/>
  <c r="I143" i="2"/>
  <c r="I79" i="2"/>
  <c r="I214" i="2"/>
  <c r="I150" i="2"/>
  <c r="I86" i="2"/>
  <c r="S172" i="2"/>
  <c r="S108" i="2"/>
  <c r="S171" i="2"/>
  <c r="S107" i="2"/>
  <c r="S170" i="2"/>
  <c r="S106" i="2"/>
  <c r="S169" i="2"/>
  <c r="S105" i="2"/>
  <c r="S224" i="2"/>
  <c r="S160" i="2"/>
  <c r="S96" i="2"/>
  <c r="S223" i="2"/>
  <c r="S159" i="2"/>
  <c r="S95" i="2"/>
  <c r="S230" i="2"/>
  <c r="S166" i="2"/>
  <c r="S102" i="2"/>
  <c r="X117" i="2"/>
  <c r="X203" i="2"/>
  <c r="X226" i="2"/>
  <c r="X162" i="2"/>
  <c r="X98" i="2"/>
  <c r="X204" i="2"/>
  <c r="X155" i="2"/>
  <c r="X217" i="2"/>
  <c r="X153" i="2"/>
  <c r="X89" i="2"/>
  <c r="X140" i="2"/>
  <c r="X200" i="2"/>
  <c r="X120" i="2"/>
  <c r="X56" i="2"/>
  <c r="X181" i="2"/>
  <c r="X116" i="2"/>
  <c r="X207" i="2"/>
  <c r="X143" i="2"/>
  <c r="X79" i="2"/>
  <c r="X108" i="2"/>
  <c r="X208" i="2"/>
  <c r="X182" i="2"/>
  <c r="X118" i="2"/>
  <c r="X54" i="2"/>
  <c r="I76" i="2"/>
  <c r="I211" i="2"/>
  <c r="I147" i="2"/>
  <c r="I83" i="2"/>
  <c r="I210" i="2"/>
  <c r="I146" i="2"/>
  <c r="I82" i="2"/>
  <c r="I201" i="2"/>
  <c r="I137" i="2"/>
  <c r="I73" i="2"/>
  <c r="I200" i="2"/>
  <c r="I136" i="2"/>
  <c r="I72" i="2"/>
  <c r="I199" i="2"/>
  <c r="I135" i="2"/>
  <c r="I71" i="2"/>
  <c r="I206" i="2"/>
  <c r="I142" i="2"/>
  <c r="I78" i="2"/>
  <c r="S228" i="2"/>
  <c r="S164" i="2"/>
  <c r="S100" i="2"/>
  <c r="S227" i="2"/>
  <c r="S163" i="2"/>
  <c r="S99" i="2"/>
  <c r="S226" i="2"/>
  <c r="S162" i="2"/>
  <c r="S98" i="2"/>
  <c r="S225" i="2"/>
  <c r="S161" i="2"/>
  <c r="S97" i="2"/>
  <c r="S216" i="2"/>
  <c r="S152" i="2"/>
  <c r="S88" i="2"/>
  <c r="S215" i="2"/>
  <c r="S151" i="2"/>
  <c r="S87" i="2"/>
  <c r="S222" i="2"/>
  <c r="S158" i="2"/>
  <c r="S94" i="2"/>
  <c r="X220" i="2"/>
  <c r="X171" i="2"/>
  <c r="X218" i="2"/>
  <c r="X154" i="2"/>
  <c r="X90" i="2"/>
  <c r="X156" i="2"/>
  <c r="X123" i="2"/>
  <c r="X209" i="2"/>
  <c r="X145" i="2"/>
  <c r="X81" i="2"/>
  <c r="X84" i="2"/>
  <c r="X184" i="2"/>
  <c r="X112" i="2"/>
  <c r="X149" i="2"/>
  <c r="X199" i="2"/>
  <c r="X135" i="2"/>
  <c r="X71" i="2"/>
  <c r="X76" i="2"/>
  <c r="X192" i="2"/>
  <c r="X174" i="2"/>
  <c r="X110" i="2"/>
  <c r="Y6" i="2"/>
  <c r="T6" i="2"/>
  <c r="O6" i="2"/>
  <c r="J6" i="2"/>
  <c r="E6" i="2"/>
  <c r="F4" i="3" l="1"/>
  <c r="G4" i="3"/>
  <c r="K4" i="3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I4" i="3"/>
  <c r="J4" i="3" s="1"/>
  <c r="X52" i="2"/>
  <c r="X46" i="2"/>
  <c r="X38" i="2"/>
  <c r="X30" i="2"/>
  <c r="X22" i="2"/>
  <c r="X14" i="2"/>
  <c r="X45" i="2"/>
  <c r="X37" i="2"/>
  <c r="X29" i="2"/>
  <c r="X21" i="2"/>
  <c r="X13" i="2"/>
  <c r="X44" i="2"/>
  <c r="X36" i="2"/>
  <c r="X28" i="2"/>
  <c r="X20" i="2"/>
  <c r="X12" i="2"/>
  <c r="X51" i="2"/>
  <c r="X43" i="2"/>
  <c r="X35" i="2"/>
  <c r="X27" i="2"/>
  <c r="X19" i="2"/>
  <c r="X11" i="2"/>
  <c r="X50" i="2"/>
  <c r="X42" i="2"/>
  <c r="X34" i="2"/>
  <c r="X26" i="2"/>
  <c r="X18" i="2"/>
  <c r="X10" i="2"/>
  <c r="X41" i="2"/>
  <c r="X33" i="2"/>
  <c r="X25" i="2"/>
  <c r="X17" i="2"/>
  <c r="X9" i="2"/>
  <c r="X48" i="2"/>
  <c r="X40" i="2"/>
  <c r="X32" i="2"/>
  <c r="X24" i="2"/>
  <c r="X16" i="2"/>
  <c r="X8" i="2"/>
  <c r="Z8" i="2" s="1"/>
  <c r="X49" i="2"/>
  <c r="X47" i="2"/>
  <c r="X39" i="2"/>
  <c r="X31" i="2"/>
  <c r="X23" i="2"/>
  <c r="X15" i="2"/>
  <c r="X7" i="2"/>
  <c r="Z7" i="2" s="1"/>
  <c r="Z6" i="2"/>
  <c r="AA6" i="2" s="1"/>
  <c r="S45" i="2"/>
  <c r="S37" i="2"/>
  <c r="S29" i="2"/>
  <c r="S21" i="2"/>
  <c r="S13" i="2"/>
  <c r="S52" i="2"/>
  <c r="S44" i="2"/>
  <c r="S36" i="2"/>
  <c r="S28" i="2"/>
  <c r="S20" i="2"/>
  <c r="S12" i="2"/>
  <c r="S38" i="2"/>
  <c r="S51" i="2"/>
  <c r="S43" i="2"/>
  <c r="S35" i="2"/>
  <c r="S27" i="2"/>
  <c r="S19" i="2"/>
  <c r="S11" i="2"/>
  <c r="S22" i="2"/>
  <c r="S50" i="2"/>
  <c r="S42" i="2"/>
  <c r="S34" i="2"/>
  <c r="S26" i="2"/>
  <c r="S18" i="2"/>
  <c r="S10" i="2"/>
  <c r="S30" i="2"/>
  <c r="S49" i="2"/>
  <c r="S41" i="2"/>
  <c r="S33" i="2"/>
  <c r="S25" i="2"/>
  <c r="S17" i="2"/>
  <c r="S9" i="2"/>
  <c r="S46" i="2"/>
  <c r="S48" i="2"/>
  <c r="S40" i="2"/>
  <c r="S32" i="2"/>
  <c r="S24" i="2"/>
  <c r="S16" i="2"/>
  <c r="S8" i="2"/>
  <c r="S14" i="2"/>
  <c r="S47" i="2"/>
  <c r="S39" i="2"/>
  <c r="S31" i="2"/>
  <c r="S23" i="2"/>
  <c r="S15" i="2"/>
  <c r="S7" i="2"/>
  <c r="U6" i="2"/>
  <c r="N14" i="2"/>
  <c r="N22" i="2"/>
  <c r="N30" i="2"/>
  <c r="N38" i="2"/>
  <c r="N46" i="2"/>
  <c r="N7" i="2"/>
  <c r="P7" i="2" s="1"/>
  <c r="N15" i="2"/>
  <c r="N23" i="2"/>
  <c r="N31" i="2"/>
  <c r="N39" i="2"/>
  <c r="N47" i="2"/>
  <c r="N8" i="2"/>
  <c r="P8" i="2" s="1"/>
  <c r="N16" i="2"/>
  <c r="N24" i="2"/>
  <c r="N32" i="2"/>
  <c r="N40" i="2"/>
  <c r="N48" i="2"/>
  <c r="N9" i="2"/>
  <c r="N17" i="2"/>
  <c r="N25" i="2"/>
  <c r="N33" i="2"/>
  <c r="N41" i="2"/>
  <c r="N49" i="2"/>
  <c r="N10" i="2"/>
  <c r="N18" i="2"/>
  <c r="N26" i="2"/>
  <c r="N34" i="2"/>
  <c r="N42" i="2"/>
  <c r="N50" i="2"/>
  <c r="N11" i="2"/>
  <c r="N19" i="2"/>
  <c r="N27" i="2"/>
  <c r="N35" i="2"/>
  <c r="N43" i="2"/>
  <c r="N51" i="2"/>
  <c r="N12" i="2"/>
  <c r="N20" i="2"/>
  <c r="N28" i="2"/>
  <c r="N36" i="2"/>
  <c r="N44" i="2"/>
  <c r="N52" i="2"/>
  <c r="N13" i="2"/>
  <c r="N21" i="2"/>
  <c r="N29" i="2"/>
  <c r="N37" i="2"/>
  <c r="N45" i="2"/>
  <c r="P6" i="2"/>
  <c r="Q6" i="2" s="1"/>
  <c r="I46" i="2"/>
  <c r="I22" i="2"/>
  <c r="I7" i="2"/>
  <c r="I15" i="2"/>
  <c r="I23" i="2"/>
  <c r="I31" i="2"/>
  <c r="I39" i="2"/>
  <c r="I47" i="2"/>
  <c r="I8" i="2"/>
  <c r="I16" i="2"/>
  <c r="I24" i="2"/>
  <c r="I32" i="2"/>
  <c r="I40" i="2"/>
  <c r="I48" i="2"/>
  <c r="I9" i="2"/>
  <c r="I17" i="2"/>
  <c r="I25" i="2"/>
  <c r="I33" i="2"/>
  <c r="I41" i="2"/>
  <c r="I49" i="2"/>
  <c r="I38" i="2"/>
  <c r="I10" i="2"/>
  <c r="I18" i="2"/>
  <c r="I26" i="2"/>
  <c r="I34" i="2"/>
  <c r="I42" i="2"/>
  <c r="I50" i="2"/>
  <c r="I11" i="2"/>
  <c r="I19" i="2"/>
  <c r="I27" i="2"/>
  <c r="I35" i="2"/>
  <c r="I43" i="2"/>
  <c r="I14" i="2"/>
  <c r="I12" i="2"/>
  <c r="I20" i="2"/>
  <c r="I28" i="2"/>
  <c r="I36" i="2"/>
  <c r="I44" i="2"/>
  <c r="I30" i="2"/>
  <c r="I13" i="2"/>
  <c r="I21" i="2"/>
  <c r="I29" i="2"/>
  <c r="I37" i="2"/>
  <c r="I45" i="2"/>
  <c r="K6" i="2"/>
  <c r="D39" i="2"/>
  <c r="D46" i="2"/>
  <c r="D38" i="2"/>
  <c r="D30" i="2"/>
  <c r="D22" i="2"/>
  <c r="D14" i="2"/>
  <c r="D45" i="2"/>
  <c r="D37" i="2"/>
  <c r="D29" i="2"/>
  <c r="D21" i="2"/>
  <c r="D13" i="2"/>
  <c r="D15" i="2"/>
  <c r="D52" i="2"/>
  <c r="D44" i="2"/>
  <c r="D36" i="2"/>
  <c r="D28" i="2"/>
  <c r="D20" i="2"/>
  <c r="D12" i="2"/>
  <c r="D51" i="2"/>
  <c r="D43" i="2"/>
  <c r="D35" i="2"/>
  <c r="D27" i="2"/>
  <c r="D19" i="2"/>
  <c r="D11" i="2"/>
  <c r="D31" i="2"/>
  <c r="D50" i="2"/>
  <c r="D42" i="2"/>
  <c r="D34" i="2"/>
  <c r="D26" i="2"/>
  <c r="D18" i="2"/>
  <c r="D23" i="2"/>
  <c r="D41" i="2"/>
  <c r="D33" i="2"/>
  <c r="D25" i="2"/>
  <c r="D17" i="2"/>
  <c r="D47" i="2"/>
  <c r="D49" i="2"/>
  <c r="D48" i="2"/>
  <c r="D40" i="2"/>
  <c r="D32" i="2"/>
  <c r="D24" i="2"/>
  <c r="D16" i="2"/>
  <c r="D10" i="2"/>
  <c r="D9" i="2"/>
  <c r="D8" i="2"/>
  <c r="D7" i="2"/>
  <c r="F6" i="2"/>
  <c r="G6" i="2" s="1"/>
  <c r="S53" i="2"/>
  <c r="X53" i="2"/>
  <c r="D53" i="2"/>
  <c r="N53" i="2"/>
  <c r="I53" i="2"/>
  <c r="I52" i="2"/>
  <c r="I51" i="2"/>
  <c r="L4" i="3" l="1"/>
  <c r="H5" i="3"/>
  <c r="I5" i="3" s="1"/>
  <c r="J5" i="3" s="1"/>
  <c r="V6" i="2"/>
  <c r="U7" i="2"/>
  <c r="U8" i="2" s="1"/>
  <c r="L6" i="2"/>
  <c r="F7" i="2"/>
  <c r="A7" i="2"/>
  <c r="H6" i="3" l="1"/>
  <c r="I6" i="3" s="1"/>
  <c r="J6" i="3" s="1"/>
  <c r="L5" i="3"/>
  <c r="AB6" i="2"/>
  <c r="K7" i="2"/>
  <c r="J7" i="2" s="1"/>
  <c r="F8" i="2"/>
  <c r="L6" i="3" l="1"/>
  <c r="H7" i="3"/>
  <c r="I7" i="3" s="1"/>
  <c r="J7" i="3" s="1"/>
  <c r="K8" i="2"/>
  <c r="J8" i="2" s="1"/>
  <c r="H8" i="3" l="1"/>
  <c r="I8" i="3" s="1"/>
  <c r="J8" i="3" s="1"/>
  <c r="L7" i="3"/>
  <c r="H9" i="3" l="1"/>
  <c r="I9" i="3" s="1"/>
  <c r="J9" i="3" s="1"/>
  <c r="L8" i="3"/>
  <c r="H10" i="3" l="1"/>
  <c r="I10" i="3" s="1"/>
  <c r="J10" i="3" s="1"/>
  <c r="L9" i="3"/>
  <c r="H11" i="3" l="1"/>
  <c r="I11" i="3" s="1"/>
  <c r="J11" i="3" s="1"/>
  <c r="L10" i="3"/>
  <c r="H12" i="3" l="1"/>
  <c r="L11" i="3"/>
  <c r="I12" i="3" l="1"/>
  <c r="J12" i="3" s="1"/>
  <c r="H13" i="3" l="1"/>
  <c r="I13" i="3" s="1"/>
  <c r="J13" i="3" s="1"/>
  <c r="L12" i="3"/>
  <c r="H14" i="3" l="1"/>
  <c r="I14" i="3" s="1"/>
  <c r="J14" i="3" s="1"/>
  <c r="L13" i="3"/>
  <c r="H15" i="3" l="1"/>
  <c r="I15" i="3" s="1"/>
  <c r="J15" i="3" s="1"/>
  <c r="L14" i="3"/>
  <c r="H16" i="3" l="1"/>
  <c r="I16" i="3" s="1"/>
  <c r="J16" i="3" s="1"/>
  <c r="L15" i="3"/>
  <c r="H17" i="3" l="1"/>
  <c r="I17" i="3" s="1"/>
  <c r="J17" i="3" s="1"/>
  <c r="L16" i="3"/>
  <c r="H18" i="3" l="1"/>
  <c r="I18" i="3" s="1"/>
  <c r="J18" i="3" s="1"/>
  <c r="L17" i="3"/>
  <c r="H19" i="3" l="1"/>
  <c r="I19" i="3" s="1"/>
  <c r="J19" i="3" s="1"/>
  <c r="L18" i="3"/>
  <c r="H20" i="3" l="1"/>
  <c r="I20" i="3" s="1"/>
  <c r="J20" i="3" s="1"/>
  <c r="L19" i="3"/>
  <c r="H21" i="3" l="1"/>
  <c r="I21" i="3" s="1"/>
  <c r="J21" i="3" s="1"/>
  <c r="L20" i="3"/>
  <c r="H22" i="3" l="1"/>
  <c r="I22" i="3" s="1"/>
  <c r="J22" i="3" s="1"/>
  <c r="L21" i="3"/>
  <c r="H23" i="3" l="1"/>
  <c r="I23" i="3" s="1"/>
  <c r="J23" i="3" s="1"/>
  <c r="L22" i="3"/>
  <c r="H24" i="3" l="1"/>
  <c r="I24" i="3" s="1"/>
  <c r="J24" i="3" s="1"/>
  <c r="L23" i="3"/>
  <c r="H25" i="3" l="1"/>
  <c r="I25" i="3" s="1"/>
  <c r="J25" i="3" s="1"/>
  <c r="L24" i="3"/>
  <c r="H26" i="3" l="1"/>
  <c r="I26" i="3" s="1"/>
  <c r="J26" i="3" s="1"/>
  <c r="L25" i="3"/>
  <c r="H27" i="3" l="1"/>
  <c r="I27" i="3" s="1"/>
  <c r="J27" i="3" s="1"/>
  <c r="L26" i="3"/>
  <c r="H28" i="3" l="1"/>
  <c r="I28" i="3" s="1"/>
  <c r="J28" i="3" s="1"/>
  <c r="L27" i="3"/>
  <c r="H29" i="3" l="1"/>
  <c r="I29" i="3" s="1"/>
  <c r="J29" i="3" s="1"/>
  <c r="L28" i="3"/>
  <c r="H30" i="3" l="1"/>
  <c r="I30" i="3" s="1"/>
  <c r="J30" i="3" s="1"/>
  <c r="L29" i="3"/>
  <c r="H31" i="3" l="1"/>
  <c r="I31" i="3" s="1"/>
  <c r="J31" i="3" s="1"/>
  <c r="L30" i="3"/>
  <c r="H32" i="3" l="1"/>
  <c r="I32" i="3" s="1"/>
  <c r="J32" i="3" s="1"/>
  <c r="L31" i="3"/>
  <c r="H33" i="3" l="1"/>
  <c r="I33" i="3" s="1"/>
  <c r="J33" i="3" s="1"/>
  <c r="L32" i="3"/>
  <c r="H34" i="3" l="1"/>
  <c r="I34" i="3" s="1"/>
  <c r="J34" i="3" s="1"/>
  <c r="L33" i="3"/>
  <c r="H35" i="3" l="1"/>
  <c r="I35" i="3" s="1"/>
  <c r="J35" i="3" s="1"/>
  <c r="L34" i="3"/>
  <c r="H36" i="3" l="1"/>
  <c r="I36" i="3" s="1"/>
  <c r="J36" i="3" s="1"/>
  <c r="L35" i="3"/>
  <c r="H37" i="3" l="1"/>
  <c r="I37" i="3" s="1"/>
  <c r="J37" i="3" s="1"/>
  <c r="L36" i="3"/>
  <c r="H38" i="3" l="1"/>
  <c r="I38" i="3" s="1"/>
  <c r="J38" i="3" s="1"/>
  <c r="L37" i="3"/>
  <c r="H39" i="3" l="1"/>
  <c r="I39" i="3" s="1"/>
  <c r="J39" i="3" s="1"/>
  <c r="L38" i="3"/>
  <c r="H40" i="3" l="1"/>
  <c r="I40" i="3" s="1"/>
  <c r="J40" i="3" s="1"/>
  <c r="L39" i="3"/>
  <c r="H41" i="3" l="1"/>
  <c r="I41" i="3" s="1"/>
  <c r="J41" i="3" s="1"/>
  <c r="L40" i="3"/>
  <c r="H42" i="3" l="1"/>
  <c r="I42" i="3" s="1"/>
  <c r="J42" i="3" s="1"/>
  <c r="L41" i="3"/>
  <c r="H43" i="3" l="1"/>
  <c r="I43" i="3" s="1"/>
  <c r="J43" i="3" s="1"/>
  <c r="L42" i="3"/>
  <c r="H44" i="3" l="1"/>
  <c r="I44" i="3" s="1"/>
  <c r="J44" i="3" s="1"/>
  <c r="L43" i="3"/>
  <c r="H45" i="3" l="1"/>
  <c r="I45" i="3" s="1"/>
  <c r="J45" i="3" s="1"/>
  <c r="L44" i="3"/>
  <c r="H46" i="3" l="1"/>
  <c r="I46" i="3" s="1"/>
  <c r="J46" i="3" s="1"/>
  <c r="L45" i="3"/>
  <c r="H47" i="3" l="1"/>
  <c r="I47" i="3" s="1"/>
  <c r="J47" i="3" s="1"/>
  <c r="L46" i="3"/>
  <c r="H48" i="3" l="1"/>
  <c r="I48" i="3" s="1"/>
  <c r="J48" i="3" s="1"/>
  <c r="L47" i="3"/>
  <c r="H49" i="3" l="1"/>
  <c r="I49" i="3" s="1"/>
  <c r="J49" i="3" s="1"/>
  <c r="L48" i="3"/>
  <c r="H50" i="3" l="1"/>
  <c r="I50" i="3" s="1"/>
  <c r="J50" i="3" s="1"/>
  <c r="L49" i="3"/>
  <c r="H51" i="3" l="1"/>
  <c r="I51" i="3" s="1"/>
  <c r="J51" i="3" s="1"/>
  <c r="L51" i="3" s="1"/>
  <c r="L50" i="3"/>
</calcChain>
</file>

<file path=xl/sharedStrings.xml><?xml version="1.0" encoding="utf-8"?>
<sst xmlns="http://schemas.openxmlformats.org/spreadsheetml/2006/main" count="60" uniqueCount="40">
  <si>
    <t>目的</t>
  </si>
  <si>
    <t>通过强者恒强原理提高</t>
  </si>
  <si>
    <t>测试数据</t>
  </si>
  <si>
    <t>2019年数据</t>
  </si>
  <si>
    <t>东方雨虹</t>
  </si>
  <si>
    <t>亨通光电</t>
  </si>
  <si>
    <t>指数数据、股票数据</t>
  </si>
  <si>
    <t>中联重科</t>
    <phoneticPr fontId="0" type="noConversion"/>
  </si>
  <si>
    <t>威孚高科</t>
    <phoneticPr fontId="0" type="noConversion"/>
  </si>
  <si>
    <t>分众传媒</t>
    <phoneticPr fontId="0" type="noConversion"/>
  </si>
  <si>
    <t>002271</t>
  </si>
  <si>
    <t>600487</t>
  </si>
  <si>
    <t>000157</t>
  </si>
  <si>
    <t>000581</t>
  </si>
  <si>
    <t>002027</t>
  </si>
  <si>
    <t>算法</t>
  </si>
  <si>
    <t>每周进行比较，将最大跌幅的减少仓位50%，直至只剩10%不动</t>
  </si>
  <si>
    <t>初始现金</t>
  </si>
  <si>
    <t>也可以根据均线来，免得波动太大</t>
  </si>
  <si>
    <t>仓位</t>
  </si>
  <si>
    <t>市值</t>
  </si>
  <si>
    <t>单价</t>
  </si>
  <si>
    <t>起始比例</t>
  </si>
  <si>
    <t>剩余现金</t>
  </si>
  <si>
    <t>总剩余现金</t>
  </si>
  <si>
    <t>涨跌幅</t>
  </si>
  <si>
    <t>收盘涨跌幅</t>
  </si>
  <si>
    <t>开盘总资金</t>
  </si>
  <si>
    <t>000300.SH</t>
    <phoneticPr fontId="3" type="noConversion"/>
  </si>
  <si>
    <t>000905.SH</t>
    <phoneticPr fontId="3" type="noConversion"/>
  </si>
  <si>
    <t>沪深300</t>
    <phoneticPr fontId="0" type="noConversion"/>
  </si>
  <si>
    <t>中证500</t>
    <phoneticPr fontId="0" type="noConversion"/>
  </si>
  <si>
    <t>涨跌</t>
    <phoneticPr fontId="3" type="noConversion"/>
  </si>
  <si>
    <t>调仓后仓位1</t>
    <phoneticPr fontId="3" type="noConversion"/>
  </si>
  <si>
    <t>调仓后仓位2</t>
    <phoneticPr fontId="3" type="noConversion"/>
  </si>
  <si>
    <t>期末调仓后市值</t>
    <phoneticPr fontId="3" type="noConversion"/>
  </si>
  <si>
    <t>期末总市值</t>
    <phoneticPr fontId="3" type="noConversion"/>
  </si>
  <si>
    <t>期初总市值</t>
    <phoneticPr fontId="3" type="noConversion"/>
  </si>
  <si>
    <t>期末不调仓市值</t>
    <phoneticPr fontId="3" type="noConversion"/>
  </si>
  <si>
    <t>盈亏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</si>
</sst>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%"/>
  </numFmts>
  <fonts count="4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6" applyNumberFormat="0" applyAlignment="0" applyProtection="0">
      <alignment vertical="center"/>
    </xf>
  </cellStyleXfs>
  <cellXfs count="20">
    <xf numFmtId="0" fontId="0" fillId="0" borderId="0" xfId="0"/>
    <xf numFmtId="0" fontId="0" fillId="0" borderId="1" xfId="0" applyBorder="1"/>
    <xf numFmtId="0" fontId="0" fillId="0" borderId="1" xfId="0" applyFill="1" applyBorder="1"/>
    <xf numFmtId="164" fontId="0" fillId="0" borderId="0" xfId="0" applyNumberFormat="1" applyAlignment="1"/>
    <xf numFmtId="9" fontId="0" fillId="0" borderId="0" xfId="1" applyFont="1"/>
    <xf numFmtId="0" fontId="0" fillId="0" borderId="2" xfId="0" applyBorder="1"/>
    <xf numFmtId="0" fontId="0" fillId="0" borderId="0" xfId="0" applyBorder="1"/>
    <xf numFmtId="0" fontId="0" fillId="0" borderId="3" xfId="0" applyBorder="1"/>
    <xf numFmtId="9" fontId="0" fillId="0" borderId="0" xfId="0" applyNumberFormat="1" applyBorder="1"/>
    <xf numFmtId="165" fontId="0" fillId="0" borderId="0" xfId="1" applyNumberFormat="1" applyFont="1" applyBorder="1"/>
    <xf numFmtId="0" fontId="0" fillId="0" borderId="4" xfId="0" applyBorder="1"/>
    <xf numFmtId="0" fontId="0" fillId="0" borderId="5" xfId="0" applyBorder="1"/>
    <xf numFmtId="49" fontId="2" fillId="2" borderId="6" xfId="2" applyNumberFormat="1" applyAlignment="1"/>
    <xf numFmtId="0" fontId="2" fillId="2" borderId="6" xfId="2" applyAlignment="1"/>
    <xf numFmtId="49" fontId="0" fillId="0" borderId="1" xfId="0" applyNumberFormat="1" applyBorder="1" applyAlignment="1"/>
    <xf numFmtId="164" fontId="0" fillId="0" borderId="1" xfId="0" applyNumberFormat="1" applyBorder="1" applyAlignment="1"/>
    <xf numFmtId="10" fontId="0" fillId="0" borderId="1" xfId="1" applyNumberFormat="1" applyFont="1" applyBorder="1"/>
    <xf numFmtId="14" fontId="0" fillId="0" borderId="1" xfId="0" applyNumberFormat="1" applyBorder="1"/>
    <xf numFmtId="1" fontId="0" fillId="0" borderId="0" xfId="0" applyNumberFormat="1"/>
    <xf numFmtId="1" fontId="0" fillId="0" borderId="1" xfId="0" applyNumberFormat="1" applyBorder="1"/>
  </cellXfs>
  <cellStyles count="3">
    <cellStyle name="百分比" xfId="1" builtinId="5"/>
    <cellStyle name="常规" xfId="0" builtinId="0"/>
    <cellStyle name="输入" xfId="2" builtin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em.rtf">
      <tp t="s">
        <v>Refreshing</v>
        <stp/>
        <stp>EM_I_WQ_CLOSE</stp>
        <stp>2</stp>
        <stp>000300.SH</stp>
        <stp>2018/12/28</stp>
        <tr r="B3" s="3"/>
      </tp>
      <tp t="s">
        <v>Refreshing</v>
        <stp/>
        <stp>EM_I_WQ_CLOSE</stp>
        <stp>2</stp>
        <stp>000905.SH</stp>
        <stp>2018/12/28</stp>
        <tr r="D3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股票测试!$C$3</c:f>
              <c:strCache>
                <c:ptCount val="1"/>
                <c:pt idx="0">
                  <c:v>东方雨虹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股票测试!$B$6:$B$50</c:f>
              <c:numCache>
                <c:formatCode>yyyy\-mm\-dd</c:formatCode>
                <c:ptCount val="45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43472</c:v>
                </c:pt>
                <c:pt idx="4">
                  <c:v>43473</c:v>
                </c:pt>
                <c:pt idx="5">
                  <c:v>43474</c:v>
                </c:pt>
                <c:pt idx="6">
                  <c:v>43475</c:v>
                </c:pt>
                <c:pt idx="7">
                  <c:v>43476</c:v>
                </c:pt>
                <c:pt idx="8">
                  <c:v>43479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43483</c:v>
                </c:pt>
                <c:pt idx="13">
                  <c:v>43486</c:v>
                </c:pt>
                <c:pt idx="14">
                  <c:v>43487</c:v>
                </c:pt>
                <c:pt idx="15">
                  <c:v>43488</c:v>
                </c:pt>
                <c:pt idx="16">
                  <c:v>43489</c:v>
                </c:pt>
                <c:pt idx="17">
                  <c:v>43490</c:v>
                </c:pt>
                <c:pt idx="18">
                  <c:v>43493</c:v>
                </c:pt>
                <c:pt idx="19">
                  <c:v>43494</c:v>
                </c:pt>
                <c:pt idx="20">
                  <c:v>43495</c:v>
                </c:pt>
                <c:pt idx="21">
                  <c:v>43496</c:v>
                </c:pt>
                <c:pt idx="22">
                  <c:v>43497</c:v>
                </c:pt>
                <c:pt idx="23">
                  <c:v>43507</c:v>
                </c:pt>
                <c:pt idx="24">
                  <c:v>43508</c:v>
                </c:pt>
                <c:pt idx="25">
                  <c:v>43509</c:v>
                </c:pt>
                <c:pt idx="26">
                  <c:v>43510</c:v>
                </c:pt>
                <c:pt idx="27">
                  <c:v>43511</c:v>
                </c:pt>
                <c:pt idx="28">
                  <c:v>43514</c:v>
                </c:pt>
                <c:pt idx="29">
                  <c:v>43515</c:v>
                </c:pt>
                <c:pt idx="30">
                  <c:v>43516</c:v>
                </c:pt>
                <c:pt idx="31">
                  <c:v>43517</c:v>
                </c:pt>
                <c:pt idx="32">
                  <c:v>43518</c:v>
                </c:pt>
                <c:pt idx="33">
                  <c:v>43521</c:v>
                </c:pt>
                <c:pt idx="34">
                  <c:v>43522</c:v>
                </c:pt>
                <c:pt idx="35">
                  <c:v>43523</c:v>
                </c:pt>
                <c:pt idx="36">
                  <c:v>43524</c:v>
                </c:pt>
                <c:pt idx="37">
                  <c:v>43525</c:v>
                </c:pt>
                <c:pt idx="38">
                  <c:v>43528</c:v>
                </c:pt>
                <c:pt idx="39">
                  <c:v>43529</c:v>
                </c:pt>
                <c:pt idx="40">
                  <c:v>43530</c:v>
                </c:pt>
                <c:pt idx="41">
                  <c:v>43531</c:v>
                </c:pt>
                <c:pt idx="42">
                  <c:v>43532</c:v>
                </c:pt>
                <c:pt idx="43">
                  <c:v>43535</c:v>
                </c:pt>
                <c:pt idx="44">
                  <c:v>43536</c:v>
                </c:pt>
              </c:numCache>
            </c:numRef>
          </c:cat>
          <c:val>
            <c:numRef>
              <c:f>股票测试!$C$6:$C$50</c:f>
              <c:numCache>
                <c:formatCode>General</c:formatCode>
                <c:ptCount val="45"/>
                <c:pt idx="0">
                  <c:v>12.854053989000001</c:v>
                </c:pt>
                <c:pt idx="1">
                  <c:v>12.2236636018</c:v>
                </c:pt>
                <c:pt idx="2">
                  <c:v>12.9131530878</c:v>
                </c:pt>
                <c:pt idx="3">
                  <c:v>13.198798732</c:v>
                </c:pt>
                <c:pt idx="4">
                  <c:v>13.1593993328</c:v>
                </c:pt>
                <c:pt idx="5">
                  <c:v>13.2775975304</c:v>
                </c:pt>
                <c:pt idx="6">
                  <c:v>13.2776</c:v>
                </c:pt>
                <c:pt idx="7">
                  <c:v>13.513993925599999</c:v>
                </c:pt>
                <c:pt idx="8">
                  <c:v>13.9178377674</c:v>
                </c:pt>
                <c:pt idx="9">
                  <c:v>14.5186786052</c:v>
                </c:pt>
                <c:pt idx="10">
                  <c:v>14.676276202</c:v>
                </c:pt>
                <c:pt idx="11">
                  <c:v>14.686126051800001</c:v>
                </c:pt>
                <c:pt idx="12">
                  <c:v>14.981621545799999</c:v>
                </c:pt>
                <c:pt idx="13">
                  <c:v>14.8043242494</c:v>
                </c:pt>
                <c:pt idx="14">
                  <c:v>14.735375300799999</c:v>
                </c:pt>
                <c:pt idx="15">
                  <c:v>15.552912834200001</c:v>
                </c:pt>
                <c:pt idx="16">
                  <c:v>15.4051650872</c:v>
                </c:pt>
                <c:pt idx="17">
                  <c:v>15.7499098302</c:v>
                </c:pt>
                <c:pt idx="18">
                  <c:v>15.9764563756</c:v>
                </c:pt>
                <c:pt idx="19">
                  <c:v>15.809008929000001</c:v>
                </c:pt>
                <c:pt idx="20">
                  <c:v>15.6218617828</c:v>
                </c:pt>
                <c:pt idx="21">
                  <c:v>15.907507427000001</c:v>
                </c:pt>
                <c:pt idx="22">
                  <c:v>16.203002921</c:v>
                </c:pt>
                <c:pt idx="23">
                  <c:v>16.271951869599999</c:v>
                </c:pt>
                <c:pt idx="24">
                  <c:v>16.074954873599999</c:v>
                </c:pt>
                <c:pt idx="25">
                  <c:v>16.232552470400002</c:v>
                </c:pt>
                <c:pt idx="26">
                  <c:v>15.917357276800001</c:v>
                </c:pt>
                <c:pt idx="27">
                  <c:v>15.6218617828</c:v>
                </c:pt>
                <c:pt idx="28">
                  <c:v>17.187987901</c:v>
                </c:pt>
                <c:pt idx="29">
                  <c:v>17.128888802199999</c:v>
                </c:pt>
                <c:pt idx="30">
                  <c:v>17.680480391</c:v>
                </c:pt>
                <c:pt idx="31">
                  <c:v>17.68</c:v>
                </c:pt>
                <c:pt idx="32">
                  <c:v>17.710029940399998</c:v>
                </c:pt>
                <c:pt idx="33">
                  <c:v>18.665465371</c:v>
                </c:pt>
                <c:pt idx="34">
                  <c:v>18.606366272199999</c:v>
                </c:pt>
                <c:pt idx="35">
                  <c:v>18.419219126000002</c:v>
                </c:pt>
                <c:pt idx="36">
                  <c:v>18.931411315599998</c:v>
                </c:pt>
                <c:pt idx="37">
                  <c:v>19.5421020032</c:v>
                </c:pt>
                <c:pt idx="38">
                  <c:v>19.699699599999999</c:v>
                </c:pt>
                <c:pt idx="39">
                  <c:v>19.847447346999999</c:v>
                </c:pt>
                <c:pt idx="40">
                  <c:v>19.739098999199999</c:v>
                </c:pt>
                <c:pt idx="41">
                  <c:v>19.246606509199999</c:v>
                </c:pt>
                <c:pt idx="42">
                  <c:v>18.527567473800001</c:v>
                </c:pt>
                <c:pt idx="43">
                  <c:v>19.226906809599999</c:v>
                </c:pt>
                <c:pt idx="44">
                  <c:v>19.295855758199998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8F-4100-A395-0C8990621329}"/>
            </c:ext>
          </c:extLst>
        </c:ser>
        <c:ser>
          <c:idx val="1"/>
          <c:order val="1"/>
          <c:tx>
            <c:strRef>
              <c:f>股票测试!$H$3</c:f>
              <c:strCache>
                <c:ptCount val="1"/>
                <c:pt idx="0">
                  <c:v>亨通光电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股票测试!$B$6:$B$50</c:f>
              <c:numCache>
                <c:formatCode>yyyy\-mm\-dd</c:formatCode>
                <c:ptCount val="45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43472</c:v>
                </c:pt>
                <c:pt idx="4">
                  <c:v>43473</c:v>
                </c:pt>
                <c:pt idx="5">
                  <c:v>43474</c:v>
                </c:pt>
                <c:pt idx="6">
                  <c:v>43475</c:v>
                </c:pt>
                <c:pt idx="7">
                  <c:v>43476</c:v>
                </c:pt>
                <c:pt idx="8">
                  <c:v>43479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43483</c:v>
                </c:pt>
                <c:pt idx="13">
                  <c:v>43486</c:v>
                </c:pt>
                <c:pt idx="14">
                  <c:v>43487</c:v>
                </c:pt>
                <c:pt idx="15">
                  <c:v>43488</c:v>
                </c:pt>
                <c:pt idx="16">
                  <c:v>43489</c:v>
                </c:pt>
                <c:pt idx="17">
                  <c:v>43490</c:v>
                </c:pt>
                <c:pt idx="18">
                  <c:v>43493</c:v>
                </c:pt>
                <c:pt idx="19">
                  <c:v>43494</c:v>
                </c:pt>
                <c:pt idx="20">
                  <c:v>43495</c:v>
                </c:pt>
                <c:pt idx="21">
                  <c:v>43496</c:v>
                </c:pt>
                <c:pt idx="22">
                  <c:v>43497</c:v>
                </c:pt>
                <c:pt idx="23">
                  <c:v>43507</c:v>
                </c:pt>
                <c:pt idx="24">
                  <c:v>43508</c:v>
                </c:pt>
                <c:pt idx="25">
                  <c:v>43509</c:v>
                </c:pt>
                <c:pt idx="26">
                  <c:v>43510</c:v>
                </c:pt>
                <c:pt idx="27">
                  <c:v>43511</c:v>
                </c:pt>
                <c:pt idx="28">
                  <c:v>43514</c:v>
                </c:pt>
                <c:pt idx="29">
                  <c:v>43515</c:v>
                </c:pt>
                <c:pt idx="30">
                  <c:v>43516</c:v>
                </c:pt>
                <c:pt idx="31">
                  <c:v>43517</c:v>
                </c:pt>
                <c:pt idx="32">
                  <c:v>43518</c:v>
                </c:pt>
                <c:pt idx="33">
                  <c:v>43521</c:v>
                </c:pt>
                <c:pt idx="34">
                  <c:v>43522</c:v>
                </c:pt>
                <c:pt idx="35">
                  <c:v>43523</c:v>
                </c:pt>
                <c:pt idx="36">
                  <c:v>43524</c:v>
                </c:pt>
                <c:pt idx="37">
                  <c:v>43525</c:v>
                </c:pt>
                <c:pt idx="38">
                  <c:v>43528</c:v>
                </c:pt>
                <c:pt idx="39">
                  <c:v>43529</c:v>
                </c:pt>
                <c:pt idx="40">
                  <c:v>43530</c:v>
                </c:pt>
                <c:pt idx="41">
                  <c:v>43531</c:v>
                </c:pt>
                <c:pt idx="42">
                  <c:v>43532</c:v>
                </c:pt>
                <c:pt idx="43">
                  <c:v>43535</c:v>
                </c:pt>
                <c:pt idx="44">
                  <c:v>43536</c:v>
                </c:pt>
              </c:numCache>
            </c:numRef>
          </c:cat>
          <c:val>
            <c:numRef>
              <c:f>股票测试!$H$6:$H$50</c:f>
              <c:numCache>
                <c:formatCode>General</c:formatCode>
                <c:ptCount val="45"/>
                <c:pt idx="0">
                  <c:v>16.997602564800001</c:v>
                </c:pt>
                <c:pt idx="1">
                  <c:v>16.304227168800001</c:v>
                </c:pt>
                <c:pt idx="2">
                  <c:v>16.700441680800001</c:v>
                </c:pt>
                <c:pt idx="3">
                  <c:v>17.423533165199999</c:v>
                </c:pt>
                <c:pt idx="4">
                  <c:v>17.383911714</c:v>
                </c:pt>
                <c:pt idx="5">
                  <c:v>17.403722439599999</c:v>
                </c:pt>
                <c:pt idx="6">
                  <c:v>18.473501622000001</c:v>
                </c:pt>
                <c:pt idx="7">
                  <c:v>18.523028436000001</c:v>
                </c:pt>
                <c:pt idx="8">
                  <c:v>18.186246100799998</c:v>
                </c:pt>
                <c:pt idx="9">
                  <c:v>18.631987426799999</c:v>
                </c:pt>
                <c:pt idx="10">
                  <c:v>18.503217710400001</c:v>
                </c:pt>
                <c:pt idx="11">
                  <c:v>18.186246100799998</c:v>
                </c:pt>
                <c:pt idx="12">
                  <c:v>18.275394366</c:v>
                </c:pt>
                <c:pt idx="13">
                  <c:v>18.651798152400001</c:v>
                </c:pt>
                <c:pt idx="14">
                  <c:v>18.166435375199999</c:v>
                </c:pt>
                <c:pt idx="15">
                  <c:v>18.107003198400001</c:v>
                </c:pt>
                <c:pt idx="16">
                  <c:v>18.2456782776</c:v>
                </c:pt>
                <c:pt idx="17">
                  <c:v>17.9980442076</c:v>
                </c:pt>
                <c:pt idx="18">
                  <c:v>18.087192472800002</c:v>
                </c:pt>
                <c:pt idx="19">
                  <c:v>17.681072598</c:v>
                </c:pt>
                <c:pt idx="20">
                  <c:v>16.898548936800001</c:v>
                </c:pt>
                <c:pt idx="21">
                  <c:v>17.136277644</c:v>
                </c:pt>
                <c:pt idx="22">
                  <c:v>17.552302881599999</c:v>
                </c:pt>
                <c:pt idx="23">
                  <c:v>18.364542631199999</c:v>
                </c:pt>
                <c:pt idx="24">
                  <c:v>18.374447994000001</c:v>
                </c:pt>
                <c:pt idx="25">
                  <c:v>19.582902255600001</c:v>
                </c:pt>
                <c:pt idx="26">
                  <c:v>19.345173548399998</c:v>
                </c:pt>
                <c:pt idx="27">
                  <c:v>19.176782380799999</c:v>
                </c:pt>
                <c:pt idx="28">
                  <c:v>20.1475079352</c:v>
                </c:pt>
                <c:pt idx="29">
                  <c:v>19.9989274932</c:v>
                </c:pt>
                <c:pt idx="30">
                  <c:v>19.8998738652</c:v>
                </c:pt>
                <c:pt idx="31">
                  <c:v>20.206940112000002</c:v>
                </c:pt>
                <c:pt idx="32">
                  <c:v>21.296530019999999</c:v>
                </c:pt>
                <c:pt idx="33">
                  <c:v>22.009716141599998</c:v>
                </c:pt>
                <c:pt idx="34">
                  <c:v>21.5738801784</c:v>
                </c:pt>
                <c:pt idx="35">
                  <c:v>21.5243533644</c:v>
                </c:pt>
                <c:pt idx="36">
                  <c:v>21.3559621968</c:v>
                </c:pt>
                <c:pt idx="37">
                  <c:v>21.593690903999999</c:v>
                </c:pt>
                <c:pt idx="38">
                  <c:v>21.7719874344</c:v>
                </c:pt>
                <c:pt idx="39">
                  <c:v>22.346498476800001</c:v>
                </c:pt>
                <c:pt idx="40">
                  <c:v>22.2672555744</c:v>
                </c:pt>
                <c:pt idx="41">
                  <c:v>21.791798159999999</c:v>
                </c:pt>
                <c:pt idx="42">
                  <c:v>21.7521767088</c:v>
                </c:pt>
                <c:pt idx="43">
                  <c:v>23.237981128800001</c:v>
                </c:pt>
                <c:pt idx="44">
                  <c:v>22.871482705199998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8F-4100-A395-0C8990621329}"/>
            </c:ext>
          </c:extLst>
        </c:ser>
        <c:ser>
          <c:idx val="2"/>
          <c:order val="2"/>
          <c:tx>
            <c:strRef>
              <c:f>股票测试!$M$3</c:f>
              <c:strCache>
                <c:ptCount val="1"/>
                <c:pt idx="0">
                  <c:v>中联重科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股票测试!$B$6:$B$50</c:f>
              <c:numCache>
                <c:formatCode>yyyy\-mm\-dd</c:formatCode>
                <c:ptCount val="45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43472</c:v>
                </c:pt>
                <c:pt idx="4">
                  <c:v>43473</c:v>
                </c:pt>
                <c:pt idx="5">
                  <c:v>43474</c:v>
                </c:pt>
                <c:pt idx="6">
                  <c:v>43475</c:v>
                </c:pt>
                <c:pt idx="7">
                  <c:v>43476</c:v>
                </c:pt>
                <c:pt idx="8">
                  <c:v>43479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43483</c:v>
                </c:pt>
                <c:pt idx="13">
                  <c:v>43486</c:v>
                </c:pt>
                <c:pt idx="14">
                  <c:v>43487</c:v>
                </c:pt>
                <c:pt idx="15">
                  <c:v>43488</c:v>
                </c:pt>
                <c:pt idx="16">
                  <c:v>43489</c:v>
                </c:pt>
                <c:pt idx="17">
                  <c:v>43490</c:v>
                </c:pt>
                <c:pt idx="18">
                  <c:v>43493</c:v>
                </c:pt>
                <c:pt idx="19">
                  <c:v>43494</c:v>
                </c:pt>
                <c:pt idx="20">
                  <c:v>43495</c:v>
                </c:pt>
                <c:pt idx="21">
                  <c:v>43496</c:v>
                </c:pt>
                <c:pt idx="22">
                  <c:v>43497</c:v>
                </c:pt>
                <c:pt idx="23">
                  <c:v>43507</c:v>
                </c:pt>
                <c:pt idx="24">
                  <c:v>43508</c:v>
                </c:pt>
                <c:pt idx="25">
                  <c:v>43509</c:v>
                </c:pt>
                <c:pt idx="26">
                  <c:v>43510</c:v>
                </c:pt>
                <c:pt idx="27">
                  <c:v>43511</c:v>
                </c:pt>
                <c:pt idx="28">
                  <c:v>43514</c:v>
                </c:pt>
                <c:pt idx="29">
                  <c:v>43515</c:v>
                </c:pt>
                <c:pt idx="30">
                  <c:v>43516</c:v>
                </c:pt>
                <c:pt idx="31">
                  <c:v>43517</c:v>
                </c:pt>
                <c:pt idx="32">
                  <c:v>43518</c:v>
                </c:pt>
                <c:pt idx="33">
                  <c:v>43521</c:v>
                </c:pt>
                <c:pt idx="34">
                  <c:v>43522</c:v>
                </c:pt>
                <c:pt idx="35">
                  <c:v>43523</c:v>
                </c:pt>
                <c:pt idx="36">
                  <c:v>43524</c:v>
                </c:pt>
                <c:pt idx="37">
                  <c:v>43525</c:v>
                </c:pt>
                <c:pt idx="38">
                  <c:v>43528</c:v>
                </c:pt>
                <c:pt idx="39">
                  <c:v>43529</c:v>
                </c:pt>
                <c:pt idx="40">
                  <c:v>43530</c:v>
                </c:pt>
                <c:pt idx="41">
                  <c:v>43531</c:v>
                </c:pt>
                <c:pt idx="42">
                  <c:v>43532</c:v>
                </c:pt>
                <c:pt idx="43">
                  <c:v>43535</c:v>
                </c:pt>
                <c:pt idx="44">
                  <c:v>43536</c:v>
                </c:pt>
              </c:numCache>
            </c:numRef>
          </c:cat>
          <c:val>
            <c:numRef>
              <c:f>股票测试!$M$6:$M$50</c:f>
              <c:numCache>
                <c:formatCode>General</c:formatCode>
                <c:ptCount val="45"/>
                <c:pt idx="0">
                  <c:v>3.3358655538000002</c:v>
                </c:pt>
                <c:pt idx="1">
                  <c:v>3.3839327807999999</c:v>
                </c:pt>
                <c:pt idx="2">
                  <c:v>3.4223865623999998</c:v>
                </c:pt>
                <c:pt idx="3">
                  <c:v>3.4704537894</c:v>
                </c:pt>
                <c:pt idx="4">
                  <c:v>3.4896806802000002</c:v>
                </c:pt>
                <c:pt idx="5">
                  <c:v>3.4992941256000001</c:v>
                </c:pt>
                <c:pt idx="6">
                  <c:v>3.4800672347999999</c:v>
                </c:pt>
                <c:pt idx="7">
                  <c:v>3.4896806802000002</c:v>
                </c:pt>
                <c:pt idx="8">
                  <c:v>3.5089075709999999</c:v>
                </c:pt>
                <c:pt idx="9">
                  <c:v>3.5185210163999998</c:v>
                </c:pt>
                <c:pt idx="10">
                  <c:v>3.5185210163999998</c:v>
                </c:pt>
                <c:pt idx="11">
                  <c:v>3.5281344618000001</c:v>
                </c:pt>
                <c:pt idx="12">
                  <c:v>3.5569747980000002</c:v>
                </c:pt>
                <c:pt idx="13">
                  <c:v>3.5473613525999999</c:v>
                </c:pt>
                <c:pt idx="14">
                  <c:v>3.5569747980000002</c:v>
                </c:pt>
                <c:pt idx="15">
                  <c:v>3.5377479072</c:v>
                </c:pt>
                <c:pt idx="16">
                  <c:v>3.5762016887999999</c:v>
                </c:pt>
                <c:pt idx="17">
                  <c:v>3.5954285796000001</c:v>
                </c:pt>
                <c:pt idx="18">
                  <c:v>3.5473613525999999</c:v>
                </c:pt>
                <c:pt idx="19">
                  <c:v>3.5858151342000002</c:v>
                </c:pt>
                <c:pt idx="20">
                  <c:v>3.5569747980000002</c:v>
                </c:pt>
                <c:pt idx="21">
                  <c:v>3.5762016887999999</c:v>
                </c:pt>
                <c:pt idx="22">
                  <c:v>3.6050420249999999</c:v>
                </c:pt>
                <c:pt idx="23">
                  <c:v>3.7011764789999999</c:v>
                </c:pt>
                <c:pt idx="24">
                  <c:v>3.7204033698000001</c:v>
                </c:pt>
                <c:pt idx="25">
                  <c:v>3.7780840422000002</c:v>
                </c:pt>
                <c:pt idx="26">
                  <c:v>3.8165378238000001</c:v>
                </c:pt>
                <c:pt idx="27">
                  <c:v>3.7973109329999999</c:v>
                </c:pt>
                <c:pt idx="28">
                  <c:v>3.9126722778</c:v>
                </c:pt>
                <c:pt idx="29">
                  <c:v>3.8838319416</c:v>
                </c:pt>
                <c:pt idx="30">
                  <c:v>3.8838319416</c:v>
                </c:pt>
                <c:pt idx="31">
                  <c:v>3.8838319416</c:v>
                </c:pt>
                <c:pt idx="32">
                  <c:v>3.9415126140000001</c:v>
                </c:pt>
                <c:pt idx="33">
                  <c:v>4.0857142949999998</c:v>
                </c:pt>
                <c:pt idx="34">
                  <c:v>4.0568739587999998</c:v>
                </c:pt>
                <c:pt idx="35">
                  <c:v>4.0280336225999998</c:v>
                </c:pt>
                <c:pt idx="36">
                  <c:v>4.0376470680000001</c:v>
                </c:pt>
                <c:pt idx="37">
                  <c:v>4.0664874042000001</c:v>
                </c:pt>
                <c:pt idx="38">
                  <c:v>4.1433949673999999</c:v>
                </c:pt>
                <c:pt idx="39">
                  <c:v>4.2106890852000003</c:v>
                </c:pt>
                <c:pt idx="40">
                  <c:v>4.2395294214000003</c:v>
                </c:pt>
                <c:pt idx="41">
                  <c:v>4.2203025305999997</c:v>
                </c:pt>
                <c:pt idx="42">
                  <c:v>4.0088067318</c:v>
                </c:pt>
                <c:pt idx="43">
                  <c:v>4.1241680766000002</c:v>
                </c:pt>
                <c:pt idx="44">
                  <c:v>4.1914621943999997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8F-4100-A395-0C8990621329}"/>
            </c:ext>
          </c:extLst>
        </c:ser>
        <c:ser>
          <c:idx val="3"/>
          <c:order val="3"/>
          <c:tx>
            <c:strRef>
              <c:f>股票测试!$R$3</c:f>
              <c:strCache>
                <c:ptCount val="1"/>
                <c:pt idx="0">
                  <c:v>威孚高科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股票测试!$B$6:$B$50</c:f>
              <c:numCache>
                <c:formatCode>yyyy\-mm\-dd</c:formatCode>
                <c:ptCount val="45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43472</c:v>
                </c:pt>
                <c:pt idx="4">
                  <c:v>43473</c:v>
                </c:pt>
                <c:pt idx="5">
                  <c:v>43474</c:v>
                </c:pt>
                <c:pt idx="6">
                  <c:v>43475</c:v>
                </c:pt>
                <c:pt idx="7">
                  <c:v>43476</c:v>
                </c:pt>
                <c:pt idx="8">
                  <c:v>43479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43483</c:v>
                </c:pt>
                <c:pt idx="13">
                  <c:v>43486</c:v>
                </c:pt>
                <c:pt idx="14">
                  <c:v>43487</c:v>
                </c:pt>
                <c:pt idx="15">
                  <c:v>43488</c:v>
                </c:pt>
                <c:pt idx="16">
                  <c:v>43489</c:v>
                </c:pt>
                <c:pt idx="17">
                  <c:v>43490</c:v>
                </c:pt>
                <c:pt idx="18">
                  <c:v>43493</c:v>
                </c:pt>
                <c:pt idx="19">
                  <c:v>43494</c:v>
                </c:pt>
                <c:pt idx="20">
                  <c:v>43495</c:v>
                </c:pt>
                <c:pt idx="21">
                  <c:v>43496</c:v>
                </c:pt>
                <c:pt idx="22">
                  <c:v>43497</c:v>
                </c:pt>
                <c:pt idx="23">
                  <c:v>43507</c:v>
                </c:pt>
                <c:pt idx="24">
                  <c:v>43508</c:v>
                </c:pt>
                <c:pt idx="25">
                  <c:v>43509</c:v>
                </c:pt>
                <c:pt idx="26">
                  <c:v>43510</c:v>
                </c:pt>
                <c:pt idx="27">
                  <c:v>43511</c:v>
                </c:pt>
                <c:pt idx="28">
                  <c:v>43514</c:v>
                </c:pt>
                <c:pt idx="29">
                  <c:v>43515</c:v>
                </c:pt>
                <c:pt idx="30">
                  <c:v>43516</c:v>
                </c:pt>
                <c:pt idx="31">
                  <c:v>43517</c:v>
                </c:pt>
                <c:pt idx="32">
                  <c:v>43518</c:v>
                </c:pt>
                <c:pt idx="33">
                  <c:v>43521</c:v>
                </c:pt>
                <c:pt idx="34">
                  <c:v>43522</c:v>
                </c:pt>
                <c:pt idx="35">
                  <c:v>43523</c:v>
                </c:pt>
                <c:pt idx="36">
                  <c:v>43524</c:v>
                </c:pt>
                <c:pt idx="37">
                  <c:v>43525</c:v>
                </c:pt>
                <c:pt idx="38">
                  <c:v>43528</c:v>
                </c:pt>
                <c:pt idx="39">
                  <c:v>43529</c:v>
                </c:pt>
                <c:pt idx="40">
                  <c:v>43530</c:v>
                </c:pt>
                <c:pt idx="41">
                  <c:v>43531</c:v>
                </c:pt>
                <c:pt idx="42">
                  <c:v>43532</c:v>
                </c:pt>
                <c:pt idx="43">
                  <c:v>43535</c:v>
                </c:pt>
                <c:pt idx="44">
                  <c:v>43536</c:v>
                </c:pt>
              </c:numCache>
            </c:numRef>
          </c:cat>
          <c:val>
            <c:numRef>
              <c:f>股票测试!$R$6:$R$50</c:f>
              <c:numCache>
                <c:formatCode>General</c:formatCode>
                <c:ptCount val="45"/>
                <c:pt idx="0">
                  <c:v>16.342695990900001</c:v>
                </c:pt>
                <c:pt idx="1">
                  <c:v>16.417964596499999</c:v>
                </c:pt>
                <c:pt idx="2">
                  <c:v>16.6155446862</c:v>
                </c:pt>
                <c:pt idx="3">
                  <c:v>16.587318959099999</c:v>
                </c:pt>
                <c:pt idx="4">
                  <c:v>16.502641777800001</c:v>
                </c:pt>
                <c:pt idx="5">
                  <c:v>16.596727534799999</c:v>
                </c:pt>
                <c:pt idx="6">
                  <c:v>16.4555988993</c:v>
                </c:pt>
                <c:pt idx="7">
                  <c:v>16.521458929200001</c:v>
                </c:pt>
                <c:pt idx="8">
                  <c:v>16.596727534799999</c:v>
                </c:pt>
                <c:pt idx="9">
                  <c:v>16.907210532899999</c:v>
                </c:pt>
                <c:pt idx="10">
                  <c:v>16.9542534114</c:v>
                </c:pt>
                <c:pt idx="11">
                  <c:v>16.926027684299999</c:v>
                </c:pt>
                <c:pt idx="12">
                  <c:v>16.9730705628</c:v>
                </c:pt>
                <c:pt idx="13">
                  <c:v>17.2929621366</c:v>
                </c:pt>
                <c:pt idx="14">
                  <c:v>17.029522017000001</c:v>
                </c:pt>
                <c:pt idx="15">
                  <c:v>17.085973471199999</c:v>
                </c:pt>
                <c:pt idx="16">
                  <c:v>17.227102106699999</c:v>
                </c:pt>
                <c:pt idx="17">
                  <c:v>17.4811336506</c:v>
                </c:pt>
                <c:pt idx="18">
                  <c:v>17.537585104800002</c:v>
                </c:pt>
                <c:pt idx="19">
                  <c:v>17.735165194499999</c:v>
                </c:pt>
                <c:pt idx="20">
                  <c:v>17.6410794375</c:v>
                </c:pt>
                <c:pt idx="21">
                  <c:v>17.8010252244</c:v>
                </c:pt>
                <c:pt idx="22">
                  <c:v>18.1397339496</c:v>
                </c:pt>
                <c:pt idx="23">
                  <c:v>18.215002555200002</c:v>
                </c:pt>
                <c:pt idx="24">
                  <c:v>18.412582644899999</c:v>
                </c:pt>
                <c:pt idx="25">
                  <c:v>18.4878512505</c:v>
                </c:pt>
                <c:pt idx="26">
                  <c:v>18.4878512505</c:v>
                </c:pt>
                <c:pt idx="27">
                  <c:v>18.177368252400001</c:v>
                </c:pt>
                <c:pt idx="28">
                  <c:v>18.6195713103</c:v>
                </c:pt>
                <c:pt idx="29">
                  <c:v>18.327905463600001</c:v>
                </c:pt>
                <c:pt idx="30">
                  <c:v>18.431399796299999</c:v>
                </c:pt>
                <c:pt idx="31">
                  <c:v>18.553711280400002</c:v>
                </c:pt>
                <c:pt idx="32">
                  <c:v>18.845377127100001</c:v>
                </c:pt>
                <c:pt idx="33">
                  <c:v>19.560428880300002</c:v>
                </c:pt>
                <c:pt idx="34">
                  <c:v>19.776826121399999</c:v>
                </c:pt>
                <c:pt idx="35">
                  <c:v>19.522794577500001</c:v>
                </c:pt>
                <c:pt idx="36">
                  <c:v>19.579246031699999</c:v>
                </c:pt>
                <c:pt idx="37">
                  <c:v>19.9932233625</c:v>
                </c:pt>
                <c:pt idx="38">
                  <c:v>20.1625777251</c:v>
                </c:pt>
                <c:pt idx="39">
                  <c:v>20.4918778746</c:v>
                </c:pt>
                <c:pt idx="40">
                  <c:v>20.698866540000001</c:v>
                </c:pt>
                <c:pt idx="41">
                  <c:v>20.237846330699998</c:v>
                </c:pt>
                <c:pt idx="42">
                  <c:v>19.7956432728</c:v>
                </c:pt>
                <c:pt idx="43">
                  <c:v>20.6518236615</c:v>
                </c:pt>
                <c:pt idx="44">
                  <c:v>21.056392416600001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8F-4100-A395-0C8990621329}"/>
            </c:ext>
          </c:extLst>
        </c:ser>
        <c:ser>
          <c:idx val="4"/>
          <c:order val="4"/>
          <c:tx>
            <c:strRef>
              <c:f>股票测试!$W$3</c:f>
              <c:strCache>
                <c:ptCount val="1"/>
                <c:pt idx="0">
                  <c:v>分众传媒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股票测试!$B$6:$B$50</c:f>
              <c:numCache>
                <c:formatCode>yyyy\-mm\-dd</c:formatCode>
                <c:ptCount val="45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43472</c:v>
                </c:pt>
                <c:pt idx="4">
                  <c:v>43473</c:v>
                </c:pt>
                <c:pt idx="5">
                  <c:v>43474</c:v>
                </c:pt>
                <c:pt idx="6">
                  <c:v>43475</c:v>
                </c:pt>
                <c:pt idx="7">
                  <c:v>43476</c:v>
                </c:pt>
                <c:pt idx="8">
                  <c:v>43479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43483</c:v>
                </c:pt>
                <c:pt idx="13">
                  <c:v>43486</c:v>
                </c:pt>
                <c:pt idx="14">
                  <c:v>43487</c:v>
                </c:pt>
                <c:pt idx="15">
                  <c:v>43488</c:v>
                </c:pt>
                <c:pt idx="16">
                  <c:v>43489</c:v>
                </c:pt>
                <c:pt idx="17">
                  <c:v>43490</c:v>
                </c:pt>
                <c:pt idx="18">
                  <c:v>43493</c:v>
                </c:pt>
                <c:pt idx="19">
                  <c:v>43494</c:v>
                </c:pt>
                <c:pt idx="20">
                  <c:v>43495</c:v>
                </c:pt>
                <c:pt idx="21">
                  <c:v>43496</c:v>
                </c:pt>
                <c:pt idx="22">
                  <c:v>43497</c:v>
                </c:pt>
                <c:pt idx="23">
                  <c:v>43507</c:v>
                </c:pt>
                <c:pt idx="24">
                  <c:v>43508</c:v>
                </c:pt>
                <c:pt idx="25">
                  <c:v>43509</c:v>
                </c:pt>
                <c:pt idx="26">
                  <c:v>43510</c:v>
                </c:pt>
                <c:pt idx="27">
                  <c:v>43511</c:v>
                </c:pt>
                <c:pt idx="28">
                  <c:v>43514</c:v>
                </c:pt>
                <c:pt idx="29">
                  <c:v>43515</c:v>
                </c:pt>
                <c:pt idx="30">
                  <c:v>43516</c:v>
                </c:pt>
                <c:pt idx="31">
                  <c:v>43517</c:v>
                </c:pt>
                <c:pt idx="32">
                  <c:v>43518</c:v>
                </c:pt>
                <c:pt idx="33">
                  <c:v>43521</c:v>
                </c:pt>
                <c:pt idx="34">
                  <c:v>43522</c:v>
                </c:pt>
                <c:pt idx="35">
                  <c:v>43523</c:v>
                </c:pt>
                <c:pt idx="36">
                  <c:v>43524</c:v>
                </c:pt>
                <c:pt idx="37">
                  <c:v>43525</c:v>
                </c:pt>
                <c:pt idx="38">
                  <c:v>43528</c:v>
                </c:pt>
                <c:pt idx="39">
                  <c:v>43529</c:v>
                </c:pt>
                <c:pt idx="40">
                  <c:v>43530</c:v>
                </c:pt>
                <c:pt idx="41">
                  <c:v>43531</c:v>
                </c:pt>
                <c:pt idx="42">
                  <c:v>43532</c:v>
                </c:pt>
                <c:pt idx="43">
                  <c:v>43535</c:v>
                </c:pt>
                <c:pt idx="44">
                  <c:v>43536</c:v>
                </c:pt>
              </c:numCache>
            </c:numRef>
          </c:cat>
          <c:val>
            <c:numRef>
              <c:f>股票测试!$W$6:$W$50</c:f>
              <c:numCache>
                <c:formatCode>General</c:formatCode>
                <c:ptCount val="45"/>
                <c:pt idx="0">
                  <c:v>4.9221442364000003</c:v>
                </c:pt>
                <c:pt idx="1">
                  <c:v>5.0005847819999998</c:v>
                </c:pt>
                <c:pt idx="2">
                  <c:v>5.1476608050000001</c:v>
                </c:pt>
                <c:pt idx="3">
                  <c:v>5.1966861460000002</c:v>
                </c:pt>
                <c:pt idx="4">
                  <c:v>5.4516179192000003</c:v>
                </c:pt>
                <c:pt idx="5">
                  <c:v>5.4418128509999999</c:v>
                </c:pt>
                <c:pt idx="6">
                  <c:v>5.5104483283999999</c:v>
                </c:pt>
                <c:pt idx="7">
                  <c:v>5.4810331237999996</c:v>
                </c:pt>
                <c:pt idx="8">
                  <c:v>5.2653216234000002</c:v>
                </c:pt>
                <c:pt idx="9">
                  <c:v>5.4025925782000002</c:v>
                </c:pt>
                <c:pt idx="10">
                  <c:v>5.5790838057999999</c:v>
                </c:pt>
                <c:pt idx="11">
                  <c:v>5.5692787376000004</c:v>
                </c:pt>
                <c:pt idx="12">
                  <c:v>5.6477192831999998</c:v>
                </c:pt>
                <c:pt idx="13">
                  <c:v>5.7751851698000003</c:v>
                </c:pt>
                <c:pt idx="14">
                  <c:v>5.6084990104000001</c:v>
                </c:pt>
                <c:pt idx="15">
                  <c:v>5.5006432602000004</c:v>
                </c:pt>
                <c:pt idx="16">
                  <c:v>5.5496686011999996</c:v>
                </c:pt>
                <c:pt idx="17">
                  <c:v>5.6673294195999997</c:v>
                </c:pt>
                <c:pt idx="18">
                  <c:v>5.6477192831999998</c:v>
                </c:pt>
                <c:pt idx="19">
                  <c:v>5.5496686011999996</c:v>
                </c:pt>
                <c:pt idx="20">
                  <c:v>5.5104483283999999</c:v>
                </c:pt>
                <c:pt idx="21">
                  <c:v>5.3339571008000002</c:v>
                </c:pt>
                <c:pt idx="22">
                  <c:v>5.5398635330000001</c:v>
                </c:pt>
                <c:pt idx="23">
                  <c:v>6.0791422839999996</c:v>
                </c:pt>
                <c:pt idx="24">
                  <c:v>6.2262183069999999</c:v>
                </c:pt>
                <c:pt idx="25">
                  <c:v>6.3144639207999997</c:v>
                </c:pt>
                <c:pt idx="26">
                  <c:v>6.5203703529999997</c:v>
                </c:pt>
                <c:pt idx="27">
                  <c:v>6.2164132388000004</c:v>
                </c:pt>
                <c:pt idx="28">
                  <c:v>6.4909551484000003</c:v>
                </c:pt>
                <c:pt idx="29">
                  <c:v>6.3242689890000001</c:v>
                </c:pt>
                <c:pt idx="30">
                  <c:v>6.4811500801999999</c:v>
                </c:pt>
                <c:pt idx="31">
                  <c:v>6.7556919897999999</c:v>
                </c:pt>
                <c:pt idx="32">
                  <c:v>6.8635477399999996</c:v>
                </c:pt>
                <c:pt idx="33">
                  <c:v>7.0792592403999999</c:v>
                </c:pt>
                <c:pt idx="34">
                  <c:v>6.9910136266</c:v>
                </c:pt>
                <c:pt idx="35">
                  <c:v>6.7753021261999997</c:v>
                </c:pt>
                <c:pt idx="36">
                  <c:v>6.6086159668000004</c:v>
                </c:pt>
                <c:pt idx="37">
                  <c:v>6.7458869216000004</c:v>
                </c:pt>
                <c:pt idx="38">
                  <c:v>6.7654970580000002</c:v>
                </c:pt>
                <c:pt idx="39">
                  <c:v>6.8537426718000001</c:v>
                </c:pt>
                <c:pt idx="40">
                  <c:v>6.7851071944000001</c:v>
                </c:pt>
                <c:pt idx="41">
                  <c:v>6.6772514442000004</c:v>
                </c:pt>
                <c:pt idx="42">
                  <c:v>6.3438791254</c:v>
                </c:pt>
                <c:pt idx="43">
                  <c:v>6.5105652848000002</c:v>
                </c:pt>
                <c:pt idx="44">
                  <c:v>6.8635477399999996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8F-4100-A395-0C8990621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106928"/>
        <c:axId val="651252592"/>
      </c:lineChart>
      <c:dateAx>
        <c:axId val="6131069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252592"/>
        <c:crosses val="autoZero"/>
        <c:auto val="1"/>
        <c:lblOffset val="100"/>
        <c:baseTimeUnit val="days"/>
      </c:dateAx>
      <c:valAx>
        <c:axId val="65125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0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股票测试!$C$3</c:f>
              <c:strCache>
                <c:ptCount val="1"/>
                <c:pt idx="0">
                  <c:v>东方雨虹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股票测试!$B$5:$B$230</c:f>
              <c:numCache>
                <c:formatCode>yyyy\-mm\-dd</c:formatCode>
                <c:ptCount val="226"/>
                <c:pt idx="0">
                  <c:v>43462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43472</c:v>
                </c:pt>
                <c:pt idx="5">
                  <c:v>43473</c:v>
                </c:pt>
                <c:pt idx="6">
                  <c:v>43474</c:v>
                </c:pt>
                <c:pt idx="7">
                  <c:v>43475</c:v>
                </c:pt>
                <c:pt idx="8">
                  <c:v>43476</c:v>
                </c:pt>
                <c:pt idx="9">
                  <c:v>43479</c:v>
                </c:pt>
                <c:pt idx="10">
                  <c:v>43480</c:v>
                </c:pt>
                <c:pt idx="11">
                  <c:v>43481</c:v>
                </c:pt>
                <c:pt idx="12">
                  <c:v>43482</c:v>
                </c:pt>
                <c:pt idx="13">
                  <c:v>43483</c:v>
                </c:pt>
                <c:pt idx="14">
                  <c:v>43486</c:v>
                </c:pt>
                <c:pt idx="15">
                  <c:v>43487</c:v>
                </c:pt>
                <c:pt idx="16">
                  <c:v>43488</c:v>
                </c:pt>
                <c:pt idx="17">
                  <c:v>43489</c:v>
                </c:pt>
                <c:pt idx="18">
                  <c:v>43490</c:v>
                </c:pt>
                <c:pt idx="19">
                  <c:v>43493</c:v>
                </c:pt>
                <c:pt idx="20">
                  <c:v>43494</c:v>
                </c:pt>
                <c:pt idx="21">
                  <c:v>43495</c:v>
                </c:pt>
                <c:pt idx="22">
                  <c:v>43496</c:v>
                </c:pt>
                <c:pt idx="23">
                  <c:v>43497</c:v>
                </c:pt>
                <c:pt idx="24">
                  <c:v>43507</c:v>
                </c:pt>
                <c:pt idx="25">
                  <c:v>43508</c:v>
                </c:pt>
                <c:pt idx="26">
                  <c:v>43509</c:v>
                </c:pt>
                <c:pt idx="27">
                  <c:v>43510</c:v>
                </c:pt>
                <c:pt idx="28">
                  <c:v>43511</c:v>
                </c:pt>
                <c:pt idx="29">
                  <c:v>43514</c:v>
                </c:pt>
                <c:pt idx="30">
                  <c:v>43515</c:v>
                </c:pt>
                <c:pt idx="31">
                  <c:v>43516</c:v>
                </c:pt>
                <c:pt idx="32">
                  <c:v>43517</c:v>
                </c:pt>
                <c:pt idx="33">
                  <c:v>43518</c:v>
                </c:pt>
                <c:pt idx="34">
                  <c:v>43521</c:v>
                </c:pt>
                <c:pt idx="35">
                  <c:v>43522</c:v>
                </c:pt>
                <c:pt idx="36">
                  <c:v>43523</c:v>
                </c:pt>
                <c:pt idx="37">
                  <c:v>43524</c:v>
                </c:pt>
                <c:pt idx="38">
                  <c:v>43525</c:v>
                </c:pt>
                <c:pt idx="39">
                  <c:v>43528</c:v>
                </c:pt>
                <c:pt idx="40">
                  <c:v>43529</c:v>
                </c:pt>
                <c:pt idx="41">
                  <c:v>43530</c:v>
                </c:pt>
                <c:pt idx="42">
                  <c:v>43531</c:v>
                </c:pt>
                <c:pt idx="43">
                  <c:v>43532</c:v>
                </c:pt>
                <c:pt idx="44">
                  <c:v>43535</c:v>
                </c:pt>
                <c:pt idx="45">
                  <c:v>43536</c:v>
                </c:pt>
                <c:pt idx="46">
                  <c:v>43537</c:v>
                </c:pt>
                <c:pt idx="47">
                  <c:v>43538</c:v>
                </c:pt>
                <c:pt idx="48">
                  <c:v>43539</c:v>
                </c:pt>
                <c:pt idx="49">
                  <c:v>43542</c:v>
                </c:pt>
                <c:pt idx="50">
                  <c:v>43543</c:v>
                </c:pt>
                <c:pt idx="51">
                  <c:v>43544</c:v>
                </c:pt>
                <c:pt idx="52">
                  <c:v>43545</c:v>
                </c:pt>
                <c:pt idx="53">
                  <c:v>43546</c:v>
                </c:pt>
                <c:pt idx="54">
                  <c:v>43549</c:v>
                </c:pt>
                <c:pt idx="55">
                  <c:v>43550</c:v>
                </c:pt>
                <c:pt idx="56">
                  <c:v>43551</c:v>
                </c:pt>
                <c:pt idx="57">
                  <c:v>43552</c:v>
                </c:pt>
                <c:pt idx="58">
                  <c:v>43553</c:v>
                </c:pt>
                <c:pt idx="59">
                  <c:v>43556</c:v>
                </c:pt>
                <c:pt idx="60">
                  <c:v>43557</c:v>
                </c:pt>
                <c:pt idx="61">
                  <c:v>43558</c:v>
                </c:pt>
                <c:pt idx="62">
                  <c:v>43559</c:v>
                </c:pt>
                <c:pt idx="63">
                  <c:v>43563</c:v>
                </c:pt>
                <c:pt idx="64">
                  <c:v>43564</c:v>
                </c:pt>
                <c:pt idx="65">
                  <c:v>43565</c:v>
                </c:pt>
                <c:pt idx="66">
                  <c:v>43566</c:v>
                </c:pt>
                <c:pt idx="67">
                  <c:v>43567</c:v>
                </c:pt>
                <c:pt idx="68">
                  <c:v>43570</c:v>
                </c:pt>
                <c:pt idx="69">
                  <c:v>43571</c:v>
                </c:pt>
                <c:pt idx="70">
                  <c:v>43572</c:v>
                </c:pt>
                <c:pt idx="71">
                  <c:v>43573</c:v>
                </c:pt>
                <c:pt idx="72">
                  <c:v>43574</c:v>
                </c:pt>
                <c:pt idx="73">
                  <c:v>43577</c:v>
                </c:pt>
                <c:pt idx="74">
                  <c:v>43578</c:v>
                </c:pt>
                <c:pt idx="75">
                  <c:v>43579</c:v>
                </c:pt>
                <c:pt idx="76">
                  <c:v>43580</c:v>
                </c:pt>
                <c:pt idx="77">
                  <c:v>43581</c:v>
                </c:pt>
                <c:pt idx="78">
                  <c:v>43584</c:v>
                </c:pt>
                <c:pt idx="79">
                  <c:v>43585</c:v>
                </c:pt>
                <c:pt idx="80">
                  <c:v>43591</c:v>
                </c:pt>
                <c:pt idx="81">
                  <c:v>43592</c:v>
                </c:pt>
                <c:pt idx="82">
                  <c:v>43593</c:v>
                </c:pt>
                <c:pt idx="83">
                  <c:v>43594</c:v>
                </c:pt>
                <c:pt idx="84">
                  <c:v>43595</c:v>
                </c:pt>
                <c:pt idx="85">
                  <c:v>43598</c:v>
                </c:pt>
                <c:pt idx="86">
                  <c:v>43599</c:v>
                </c:pt>
                <c:pt idx="87">
                  <c:v>43600</c:v>
                </c:pt>
                <c:pt idx="88">
                  <c:v>43601</c:v>
                </c:pt>
                <c:pt idx="89">
                  <c:v>43602</c:v>
                </c:pt>
                <c:pt idx="90">
                  <c:v>43605</c:v>
                </c:pt>
                <c:pt idx="91">
                  <c:v>43606</c:v>
                </c:pt>
                <c:pt idx="92">
                  <c:v>43607</c:v>
                </c:pt>
                <c:pt idx="93">
                  <c:v>43608</c:v>
                </c:pt>
                <c:pt idx="94">
                  <c:v>43609</c:v>
                </c:pt>
                <c:pt idx="95">
                  <c:v>43612</c:v>
                </c:pt>
                <c:pt idx="96">
                  <c:v>43613</c:v>
                </c:pt>
                <c:pt idx="97">
                  <c:v>43614</c:v>
                </c:pt>
                <c:pt idx="98">
                  <c:v>43615</c:v>
                </c:pt>
                <c:pt idx="99">
                  <c:v>43616</c:v>
                </c:pt>
                <c:pt idx="100">
                  <c:v>43619</c:v>
                </c:pt>
                <c:pt idx="101">
                  <c:v>43620</c:v>
                </c:pt>
                <c:pt idx="102">
                  <c:v>43621</c:v>
                </c:pt>
                <c:pt idx="103">
                  <c:v>43622</c:v>
                </c:pt>
                <c:pt idx="104">
                  <c:v>43626</c:v>
                </c:pt>
                <c:pt idx="105">
                  <c:v>43627</c:v>
                </c:pt>
                <c:pt idx="106">
                  <c:v>43628</c:v>
                </c:pt>
                <c:pt idx="107">
                  <c:v>43629</c:v>
                </c:pt>
                <c:pt idx="108">
                  <c:v>43630</c:v>
                </c:pt>
                <c:pt idx="109">
                  <c:v>43633</c:v>
                </c:pt>
                <c:pt idx="110">
                  <c:v>43634</c:v>
                </c:pt>
                <c:pt idx="111">
                  <c:v>43635</c:v>
                </c:pt>
                <c:pt idx="112">
                  <c:v>43636</c:v>
                </c:pt>
                <c:pt idx="113">
                  <c:v>43637</c:v>
                </c:pt>
                <c:pt idx="114">
                  <c:v>43640</c:v>
                </c:pt>
                <c:pt idx="115">
                  <c:v>43641</c:v>
                </c:pt>
                <c:pt idx="116">
                  <c:v>43642</c:v>
                </c:pt>
                <c:pt idx="117">
                  <c:v>43643</c:v>
                </c:pt>
                <c:pt idx="118">
                  <c:v>43644</c:v>
                </c:pt>
                <c:pt idx="119">
                  <c:v>43647</c:v>
                </c:pt>
                <c:pt idx="120">
                  <c:v>43648</c:v>
                </c:pt>
                <c:pt idx="121">
                  <c:v>43649</c:v>
                </c:pt>
                <c:pt idx="122">
                  <c:v>43650</c:v>
                </c:pt>
                <c:pt idx="123">
                  <c:v>43651</c:v>
                </c:pt>
                <c:pt idx="124">
                  <c:v>43654</c:v>
                </c:pt>
                <c:pt idx="125">
                  <c:v>43655</c:v>
                </c:pt>
                <c:pt idx="126">
                  <c:v>43656</c:v>
                </c:pt>
                <c:pt idx="127">
                  <c:v>43657</c:v>
                </c:pt>
                <c:pt idx="128">
                  <c:v>43658</c:v>
                </c:pt>
                <c:pt idx="129">
                  <c:v>43661</c:v>
                </c:pt>
                <c:pt idx="130">
                  <c:v>43662</c:v>
                </c:pt>
                <c:pt idx="131">
                  <c:v>43663</c:v>
                </c:pt>
                <c:pt idx="132">
                  <c:v>43664</c:v>
                </c:pt>
                <c:pt idx="133">
                  <c:v>43665</c:v>
                </c:pt>
                <c:pt idx="134">
                  <c:v>43668</c:v>
                </c:pt>
                <c:pt idx="135">
                  <c:v>43669</c:v>
                </c:pt>
                <c:pt idx="136">
                  <c:v>43670</c:v>
                </c:pt>
                <c:pt idx="137">
                  <c:v>43671</c:v>
                </c:pt>
                <c:pt idx="138">
                  <c:v>43672</c:v>
                </c:pt>
                <c:pt idx="139">
                  <c:v>43675</c:v>
                </c:pt>
                <c:pt idx="140">
                  <c:v>43676</c:v>
                </c:pt>
                <c:pt idx="141">
                  <c:v>43677</c:v>
                </c:pt>
                <c:pt idx="142">
                  <c:v>43678</c:v>
                </c:pt>
                <c:pt idx="143">
                  <c:v>43679</c:v>
                </c:pt>
                <c:pt idx="144">
                  <c:v>43682</c:v>
                </c:pt>
                <c:pt idx="145">
                  <c:v>43683</c:v>
                </c:pt>
                <c:pt idx="146">
                  <c:v>43684</c:v>
                </c:pt>
                <c:pt idx="147">
                  <c:v>43685</c:v>
                </c:pt>
                <c:pt idx="148">
                  <c:v>43686</c:v>
                </c:pt>
                <c:pt idx="149">
                  <c:v>43689</c:v>
                </c:pt>
                <c:pt idx="150">
                  <c:v>43690</c:v>
                </c:pt>
                <c:pt idx="151">
                  <c:v>43691</c:v>
                </c:pt>
                <c:pt idx="152">
                  <c:v>43692</c:v>
                </c:pt>
                <c:pt idx="153">
                  <c:v>43693</c:v>
                </c:pt>
                <c:pt idx="154">
                  <c:v>43696</c:v>
                </c:pt>
                <c:pt idx="155">
                  <c:v>43697</c:v>
                </c:pt>
                <c:pt idx="156">
                  <c:v>43698</c:v>
                </c:pt>
                <c:pt idx="157">
                  <c:v>43699</c:v>
                </c:pt>
                <c:pt idx="158">
                  <c:v>43700</c:v>
                </c:pt>
                <c:pt idx="159">
                  <c:v>43703</c:v>
                </c:pt>
                <c:pt idx="160">
                  <c:v>43704</c:v>
                </c:pt>
                <c:pt idx="161">
                  <c:v>43705</c:v>
                </c:pt>
                <c:pt idx="162">
                  <c:v>43706</c:v>
                </c:pt>
                <c:pt idx="163">
                  <c:v>43707</c:v>
                </c:pt>
                <c:pt idx="164">
                  <c:v>43710</c:v>
                </c:pt>
                <c:pt idx="165">
                  <c:v>43711</c:v>
                </c:pt>
                <c:pt idx="166">
                  <c:v>43712</c:v>
                </c:pt>
                <c:pt idx="167">
                  <c:v>43713</c:v>
                </c:pt>
                <c:pt idx="168">
                  <c:v>43714</c:v>
                </c:pt>
                <c:pt idx="169">
                  <c:v>43717</c:v>
                </c:pt>
                <c:pt idx="170">
                  <c:v>43718</c:v>
                </c:pt>
                <c:pt idx="171">
                  <c:v>43719</c:v>
                </c:pt>
                <c:pt idx="172">
                  <c:v>43720</c:v>
                </c:pt>
                <c:pt idx="173">
                  <c:v>43724</c:v>
                </c:pt>
                <c:pt idx="174">
                  <c:v>43725</c:v>
                </c:pt>
                <c:pt idx="175">
                  <c:v>43726</c:v>
                </c:pt>
                <c:pt idx="176">
                  <c:v>43727</c:v>
                </c:pt>
                <c:pt idx="177">
                  <c:v>43728</c:v>
                </c:pt>
                <c:pt idx="178">
                  <c:v>43731</c:v>
                </c:pt>
                <c:pt idx="179">
                  <c:v>43732</c:v>
                </c:pt>
                <c:pt idx="180">
                  <c:v>43733</c:v>
                </c:pt>
                <c:pt idx="181">
                  <c:v>43734</c:v>
                </c:pt>
                <c:pt idx="182">
                  <c:v>43735</c:v>
                </c:pt>
                <c:pt idx="183">
                  <c:v>43738</c:v>
                </c:pt>
                <c:pt idx="184">
                  <c:v>43746</c:v>
                </c:pt>
                <c:pt idx="185">
                  <c:v>43747</c:v>
                </c:pt>
                <c:pt idx="186">
                  <c:v>43748</c:v>
                </c:pt>
                <c:pt idx="187">
                  <c:v>43749</c:v>
                </c:pt>
                <c:pt idx="188">
                  <c:v>43752</c:v>
                </c:pt>
                <c:pt idx="189">
                  <c:v>43753</c:v>
                </c:pt>
                <c:pt idx="190">
                  <c:v>43754</c:v>
                </c:pt>
                <c:pt idx="191">
                  <c:v>43755</c:v>
                </c:pt>
                <c:pt idx="192">
                  <c:v>43756</c:v>
                </c:pt>
                <c:pt idx="193">
                  <c:v>43759</c:v>
                </c:pt>
                <c:pt idx="194">
                  <c:v>43760</c:v>
                </c:pt>
                <c:pt idx="195">
                  <c:v>43761</c:v>
                </c:pt>
                <c:pt idx="196">
                  <c:v>43762</c:v>
                </c:pt>
                <c:pt idx="197">
                  <c:v>43763</c:v>
                </c:pt>
                <c:pt idx="198">
                  <c:v>43766</c:v>
                </c:pt>
                <c:pt idx="199">
                  <c:v>43767</c:v>
                </c:pt>
                <c:pt idx="200">
                  <c:v>43768</c:v>
                </c:pt>
                <c:pt idx="201">
                  <c:v>43769</c:v>
                </c:pt>
                <c:pt idx="202">
                  <c:v>43770</c:v>
                </c:pt>
                <c:pt idx="203">
                  <c:v>43773</c:v>
                </c:pt>
                <c:pt idx="204">
                  <c:v>43774</c:v>
                </c:pt>
                <c:pt idx="205">
                  <c:v>43775</c:v>
                </c:pt>
                <c:pt idx="206">
                  <c:v>43776</c:v>
                </c:pt>
                <c:pt idx="207">
                  <c:v>43777</c:v>
                </c:pt>
                <c:pt idx="208">
                  <c:v>43780</c:v>
                </c:pt>
                <c:pt idx="209">
                  <c:v>43781</c:v>
                </c:pt>
                <c:pt idx="210">
                  <c:v>43782</c:v>
                </c:pt>
                <c:pt idx="211">
                  <c:v>43783</c:v>
                </c:pt>
                <c:pt idx="212">
                  <c:v>43784</c:v>
                </c:pt>
                <c:pt idx="213">
                  <c:v>43787</c:v>
                </c:pt>
                <c:pt idx="214">
                  <c:v>43788</c:v>
                </c:pt>
                <c:pt idx="215">
                  <c:v>43789</c:v>
                </c:pt>
                <c:pt idx="216">
                  <c:v>43790</c:v>
                </c:pt>
                <c:pt idx="217">
                  <c:v>43791</c:v>
                </c:pt>
                <c:pt idx="218">
                  <c:v>43794</c:v>
                </c:pt>
                <c:pt idx="219">
                  <c:v>43795</c:v>
                </c:pt>
                <c:pt idx="220">
                  <c:v>43796</c:v>
                </c:pt>
                <c:pt idx="221">
                  <c:v>43797</c:v>
                </c:pt>
                <c:pt idx="222">
                  <c:v>43798</c:v>
                </c:pt>
                <c:pt idx="223">
                  <c:v>43801</c:v>
                </c:pt>
                <c:pt idx="224">
                  <c:v>43802</c:v>
                </c:pt>
                <c:pt idx="225">
                  <c:v>43803</c:v>
                </c:pt>
              </c:numCache>
            </c:numRef>
          </c:cat>
          <c:val>
            <c:numRef>
              <c:f>股票测试!$C$5:$C$230</c:f>
              <c:numCache>
                <c:formatCode>General</c:formatCode>
                <c:ptCount val="226"/>
                <c:pt idx="0">
                  <c:v>12.755555491000001</c:v>
                </c:pt>
                <c:pt idx="1">
                  <c:v>12.854053989000001</c:v>
                </c:pt>
                <c:pt idx="2">
                  <c:v>12.2236636018</c:v>
                </c:pt>
                <c:pt idx="3">
                  <c:v>12.9131530878</c:v>
                </c:pt>
                <c:pt idx="4">
                  <c:v>13.198798732</c:v>
                </c:pt>
                <c:pt idx="5">
                  <c:v>13.1593993328</c:v>
                </c:pt>
                <c:pt idx="6">
                  <c:v>13.2775975304</c:v>
                </c:pt>
                <c:pt idx="7">
                  <c:v>13.2776</c:v>
                </c:pt>
                <c:pt idx="8">
                  <c:v>13.513993925599999</c:v>
                </c:pt>
                <c:pt idx="9">
                  <c:v>13.9178377674</c:v>
                </c:pt>
                <c:pt idx="10">
                  <c:v>14.5186786052</c:v>
                </c:pt>
                <c:pt idx="11">
                  <c:v>14.676276202</c:v>
                </c:pt>
                <c:pt idx="12">
                  <c:v>14.686126051800001</c:v>
                </c:pt>
                <c:pt idx="13">
                  <c:v>14.981621545799999</c:v>
                </c:pt>
                <c:pt idx="14">
                  <c:v>14.8043242494</c:v>
                </c:pt>
                <c:pt idx="15">
                  <c:v>14.735375300799999</c:v>
                </c:pt>
                <c:pt idx="16">
                  <c:v>15.552912834200001</c:v>
                </c:pt>
                <c:pt idx="17">
                  <c:v>15.4051650872</c:v>
                </c:pt>
                <c:pt idx="18">
                  <c:v>15.7499098302</c:v>
                </c:pt>
                <c:pt idx="19">
                  <c:v>15.9764563756</c:v>
                </c:pt>
                <c:pt idx="20">
                  <c:v>15.809008929000001</c:v>
                </c:pt>
                <c:pt idx="21">
                  <c:v>15.6218617828</c:v>
                </c:pt>
                <c:pt idx="22">
                  <c:v>15.907507427000001</c:v>
                </c:pt>
                <c:pt idx="23">
                  <c:v>16.203002921</c:v>
                </c:pt>
                <c:pt idx="24">
                  <c:v>16.271951869599999</c:v>
                </c:pt>
                <c:pt idx="25">
                  <c:v>16.074954873599999</c:v>
                </c:pt>
                <c:pt idx="26">
                  <c:v>16.232552470400002</c:v>
                </c:pt>
                <c:pt idx="27">
                  <c:v>15.917357276800001</c:v>
                </c:pt>
                <c:pt idx="28">
                  <c:v>15.6218617828</c:v>
                </c:pt>
                <c:pt idx="29">
                  <c:v>17.187987901</c:v>
                </c:pt>
                <c:pt idx="30">
                  <c:v>17.128888802199999</c:v>
                </c:pt>
                <c:pt idx="31">
                  <c:v>17.680480391</c:v>
                </c:pt>
                <c:pt idx="32">
                  <c:v>17.68</c:v>
                </c:pt>
                <c:pt idx="33">
                  <c:v>17.710029940399998</c:v>
                </c:pt>
                <c:pt idx="34">
                  <c:v>18.665465371</c:v>
                </c:pt>
                <c:pt idx="35">
                  <c:v>18.606366272199999</c:v>
                </c:pt>
                <c:pt idx="36">
                  <c:v>18.419219126000002</c:v>
                </c:pt>
                <c:pt idx="37">
                  <c:v>18.931411315599998</c:v>
                </c:pt>
                <c:pt idx="38">
                  <c:v>19.5421020032</c:v>
                </c:pt>
                <c:pt idx="39">
                  <c:v>19.699699599999999</c:v>
                </c:pt>
                <c:pt idx="40">
                  <c:v>19.847447346999999</c:v>
                </c:pt>
                <c:pt idx="41">
                  <c:v>19.739098999199999</c:v>
                </c:pt>
                <c:pt idx="42">
                  <c:v>19.246606509199999</c:v>
                </c:pt>
                <c:pt idx="43">
                  <c:v>18.527567473800001</c:v>
                </c:pt>
                <c:pt idx="44">
                  <c:v>19.226906809599999</c:v>
                </c:pt>
                <c:pt idx="45">
                  <c:v>19.295855758199998</c:v>
                </c:pt>
                <c:pt idx="46">
                  <c:v>18.635915821600001</c:v>
                </c:pt>
                <c:pt idx="47">
                  <c:v>18.7738137188</c:v>
                </c:pt>
                <c:pt idx="48">
                  <c:v>19.768648548600002</c:v>
                </c:pt>
                <c:pt idx="49">
                  <c:v>21.068828722199999</c:v>
                </c:pt>
                <c:pt idx="50">
                  <c:v>20.753633528600002</c:v>
                </c:pt>
                <c:pt idx="51">
                  <c:v>21.167327220200001</c:v>
                </c:pt>
                <c:pt idx="52">
                  <c:v>21.521921812999999</c:v>
                </c:pt>
                <c:pt idx="53">
                  <c:v>21.669669559999999</c:v>
                </c:pt>
                <c:pt idx="54">
                  <c:v>21.295375267600001</c:v>
                </c:pt>
                <c:pt idx="55">
                  <c:v>20.773333228199999</c:v>
                </c:pt>
                <c:pt idx="56">
                  <c:v>20.773333228199999</c:v>
                </c:pt>
                <c:pt idx="57">
                  <c:v>20.211891789599999</c:v>
                </c:pt>
                <c:pt idx="58">
                  <c:v>20.753633528600002</c:v>
                </c:pt>
                <c:pt idx="59">
                  <c:v>21.827267156800001</c:v>
                </c:pt>
                <c:pt idx="60">
                  <c:v>21.433273164799999</c:v>
                </c:pt>
                <c:pt idx="61">
                  <c:v>21.7484683584</c:v>
                </c:pt>
                <c:pt idx="62">
                  <c:v>21.610570461199998</c:v>
                </c:pt>
                <c:pt idx="63">
                  <c:v>22.950150034</c:v>
                </c:pt>
                <c:pt idx="64">
                  <c:v>21.620420311</c:v>
                </c:pt>
                <c:pt idx="65">
                  <c:v>21.541621512599999</c:v>
                </c:pt>
                <c:pt idx="66">
                  <c:v>21.265825718199999</c:v>
                </c:pt>
                <c:pt idx="67">
                  <c:v>20.044444342999999</c:v>
                </c:pt>
                <c:pt idx="68">
                  <c:v>19.591351252199999</c:v>
                </c:pt>
                <c:pt idx="69">
                  <c:v>19.995195094</c:v>
                </c:pt>
                <c:pt idx="70">
                  <c:v>20.005044943800002</c:v>
                </c:pt>
                <c:pt idx="71">
                  <c:v>20.192192089999999</c:v>
                </c:pt>
                <c:pt idx="72">
                  <c:v>20.103543441799999</c:v>
                </c:pt>
                <c:pt idx="73">
                  <c:v>19.217056959800001</c:v>
                </c:pt>
                <c:pt idx="74">
                  <c:v>19.118558461799999</c:v>
                </c:pt>
                <c:pt idx="75">
                  <c:v>19.059459362999998</c:v>
                </c:pt>
                <c:pt idx="76">
                  <c:v>18.399519426400001</c:v>
                </c:pt>
                <c:pt idx="77">
                  <c:v>18.990510414399999</c:v>
                </c:pt>
                <c:pt idx="78">
                  <c:v>18.695014920399998</c:v>
                </c:pt>
                <c:pt idx="79">
                  <c:v>19.315555457799999</c:v>
                </c:pt>
                <c:pt idx="80">
                  <c:v>18.862462366999999</c:v>
                </c:pt>
                <c:pt idx="81">
                  <c:v>19.581501402400001</c:v>
                </c:pt>
                <c:pt idx="82">
                  <c:v>19.4140539558</c:v>
                </c:pt>
                <c:pt idx="83">
                  <c:v>18.970810714799999</c:v>
                </c:pt>
                <c:pt idx="84">
                  <c:v>19.995195094</c:v>
                </c:pt>
                <c:pt idx="85">
                  <c:v>20.142942841</c:v>
                </c:pt>
                <c:pt idx="86">
                  <c:v>19.8671470466</c:v>
                </c:pt>
                <c:pt idx="87">
                  <c:v>19.985345244200001</c:v>
                </c:pt>
                <c:pt idx="88">
                  <c:v>19.98</c:v>
                </c:pt>
                <c:pt idx="89">
                  <c:v>20.192192089999999</c:v>
                </c:pt>
                <c:pt idx="90">
                  <c:v>19.798198098</c:v>
                </c:pt>
                <c:pt idx="91">
                  <c:v>20.369489386400002</c:v>
                </c:pt>
                <c:pt idx="92">
                  <c:v>20.093693592000001</c:v>
                </c:pt>
                <c:pt idx="93">
                  <c:v>19.591351252199999</c:v>
                </c:pt>
                <c:pt idx="94">
                  <c:v>19.611050951799999</c:v>
                </c:pt>
                <c:pt idx="95">
                  <c:v>19.808047947799999</c:v>
                </c:pt>
                <c:pt idx="96">
                  <c:v>19.837597497200001</c:v>
                </c:pt>
                <c:pt idx="97">
                  <c:v>19.679999900399999</c:v>
                </c:pt>
                <c:pt idx="98">
                  <c:v>19.39</c:v>
                </c:pt>
                <c:pt idx="99">
                  <c:v>19.190000000000001</c:v>
                </c:pt>
                <c:pt idx="100">
                  <c:v>19.100000000000001</c:v>
                </c:pt>
                <c:pt idx="101">
                  <c:v>18.78</c:v>
                </c:pt>
                <c:pt idx="102">
                  <c:v>19.03</c:v>
                </c:pt>
                <c:pt idx="103">
                  <c:v>19.14</c:v>
                </c:pt>
                <c:pt idx="104">
                  <c:v>19.87</c:v>
                </c:pt>
                <c:pt idx="105">
                  <c:v>20.99</c:v>
                </c:pt>
                <c:pt idx="106">
                  <c:v>20.74</c:v>
                </c:pt>
                <c:pt idx="107">
                  <c:v>20.52</c:v>
                </c:pt>
                <c:pt idx="108">
                  <c:v>20.51</c:v>
                </c:pt>
                <c:pt idx="109">
                  <c:v>20.51</c:v>
                </c:pt>
                <c:pt idx="110">
                  <c:v>20.52</c:v>
                </c:pt>
                <c:pt idx="111">
                  <c:v>20.52</c:v>
                </c:pt>
                <c:pt idx="112">
                  <c:v>21.31</c:v>
                </c:pt>
                <c:pt idx="113">
                  <c:v>21.16</c:v>
                </c:pt>
                <c:pt idx="114">
                  <c:v>21.75</c:v>
                </c:pt>
                <c:pt idx="115">
                  <c:v>21.75</c:v>
                </c:pt>
                <c:pt idx="116">
                  <c:v>21.98</c:v>
                </c:pt>
                <c:pt idx="117">
                  <c:v>22.8</c:v>
                </c:pt>
                <c:pt idx="118">
                  <c:v>22.66</c:v>
                </c:pt>
                <c:pt idx="119">
                  <c:v>23.12</c:v>
                </c:pt>
                <c:pt idx="120">
                  <c:v>23.95</c:v>
                </c:pt>
                <c:pt idx="121">
                  <c:v>23.8</c:v>
                </c:pt>
                <c:pt idx="122">
                  <c:v>23.02</c:v>
                </c:pt>
                <c:pt idx="123">
                  <c:v>23.14</c:v>
                </c:pt>
                <c:pt idx="124">
                  <c:v>22.6</c:v>
                </c:pt>
                <c:pt idx="125">
                  <c:v>22.6</c:v>
                </c:pt>
                <c:pt idx="126">
                  <c:v>22.63</c:v>
                </c:pt>
                <c:pt idx="127">
                  <c:v>22.47</c:v>
                </c:pt>
                <c:pt idx="128">
                  <c:v>22.54</c:v>
                </c:pt>
                <c:pt idx="129">
                  <c:v>22.59</c:v>
                </c:pt>
                <c:pt idx="130">
                  <c:v>22.59</c:v>
                </c:pt>
                <c:pt idx="131">
                  <c:v>22.35</c:v>
                </c:pt>
                <c:pt idx="132">
                  <c:v>22.36</c:v>
                </c:pt>
                <c:pt idx="133">
                  <c:v>22.41</c:v>
                </c:pt>
                <c:pt idx="134">
                  <c:v>22.5</c:v>
                </c:pt>
                <c:pt idx="135">
                  <c:v>22.46</c:v>
                </c:pt>
                <c:pt idx="136">
                  <c:v>22.7</c:v>
                </c:pt>
                <c:pt idx="137">
                  <c:v>23.1</c:v>
                </c:pt>
                <c:pt idx="138">
                  <c:v>23.89</c:v>
                </c:pt>
                <c:pt idx="139">
                  <c:v>24.11</c:v>
                </c:pt>
                <c:pt idx="140">
                  <c:v>24.11</c:v>
                </c:pt>
                <c:pt idx="141">
                  <c:v>23.12</c:v>
                </c:pt>
                <c:pt idx="142">
                  <c:v>22.57</c:v>
                </c:pt>
                <c:pt idx="143">
                  <c:v>22.43</c:v>
                </c:pt>
                <c:pt idx="144">
                  <c:v>22.43</c:v>
                </c:pt>
                <c:pt idx="145">
                  <c:v>22.33</c:v>
                </c:pt>
                <c:pt idx="146">
                  <c:v>22.9</c:v>
                </c:pt>
                <c:pt idx="147">
                  <c:v>23.32</c:v>
                </c:pt>
                <c:pt idx="148">
                  <c:v>22.55</c:v>
                </c:pt>
                <c:pt idx="149">
                  <c:v>22.78</c:v>
                </c:pt>
                <c:pt idx="150">
                  <c:v>21.58</c:v>
                </c:pt>
                <c:pt idx="151">
                  <c:v>21.15</c:v>
                </c:pt>
                <c:pt idx="152">
                  <c:v>21.04</c:v>
                </c:pt>
                <c:pt idx="153">
                  <c:v>21.77</c:v>
                </c:pt>
                <c:pt idx="154">
                  <c:v>22.6</c:v>
                </c:pt>
                <c:pt idx="155">
                  <c:v>22.6</c:v>
                </c:pt>
                <c:pt idx="156">
                  <c:v>22.12</c:v>
                </c:pt>
                <c:pt idx="157">
                  <c:v>21.45</c:v>
                </c:pt>
                <c:pt idx="158">
                  <c:v>21.32</c:v>
                </c:pt>
                <c:pt idx="159">
                  <c:v>20.87</c:v>
                </c:pt>
                <c:pt idx="160">
                  <c:v>20.87</c:v>
                </c:pt>
                <c:pt idx="161">
                  <c:v>20.87</c:v>
                </c:pt>
                <c:pt idx="162">
                  <c:v>20.38</c:v>
                </c:pt>
                <c:pt idx="163">
                  <c:v>20.27</c:v>
                </c:pt>
                <c:pt idx="164">
                  <c:v>20.56</c:v>
                </c:pt>
                <c:pt idx="165">
                  <c:v>20.69</c:v>
                </c:pt>
                <c:pt idx="166">
                  <c:v>20.69</c:v>
                </c:pt>
                <c:pt idx="167">
                  <c:v>21.66</c:v>
                </c:pt>
                <c:pt idx="168">
                  <c:v>21.55</c:v>
                </c:pt>
                <c:pt idx="169">
                  <c:v>21.55</c:v>
                </c:pt>
                <c:pt idx="170">
                  <c:v>21.95</c:v>
                </c:pt>
                <c:pt idx="171">
                  <c:v>21.59</c:v>
                </c:pt>
                <c:pt idx="172">
                  <c:v>22.06</c:v>
                </c:pt>
                <c:pt idx="173">
                  <c:v>21.58</c:v>
                </c:pt>
                <c:pt idx="174">
                  <c:v>21.36</c:v>
                </c:pt>
                <c:pt idx="175">
                  <c:v>21.36</c:v>
                </c:pt>
                <c:pt idx="176">
                  <c:v>21.38</c:v>
                </c:pt>
                <c:pt idx="177">
                  <c:v>21.49</c:v>
                </c:pt>
                <c:pt idx="178">
                  <c:v>21.15</c:v>
                </c:pt>
                <c:pt idx="179">
                  <c:v>21.74</c:v>
                </c:pt>
                <c:pt idx="180">
                  <c:v>21.23</c:v>
                </c:pt>
                <c:pt idx="181">
                  <c:v>20.91</c:v>
                </c:pt>
                <c:pt idx="182">
                  <c:v>20.86</c:v>
                </c:pt>
                <c:pt idx="183">
                  <c:v>21.02</c:v>
                </c:pt>
                <c:pt idx="184">
                  <c:v>21.7</c:v>
                </c:pt>
                <c:pt idx="185">
                  <c:v>21.5</c:v>
                </c:pt>
                <c:pt idx="186">
                  <c:v>21.5</c:v>
                </c:pt>
                <c:pt idx="187">
                  <c:v>22.17</c:v>
                </c:pt>
                <c:pt idx="188">
                  <c:v>22.57</c:v>
                </c:pt>
                <c:pt idx="189">
                  <c:v>22.57</c:v>
                </c:pt>
                <c:pt idx="190">
                  <c:v>22.27</c:v>
                </c:pt>
                <c:pt idx="191">
                  <c:v>22.64</c:v>
                </c:pt>
                <c:pt idx="192">
                  <c:v>21.62</c:v>
                </c:pt>
                <c:pt idx="193">
                  <c:v>21.8</c:v>
                </c:pt>
                <c:pt idx="194">
                  <c:v>21.92</c:v>
                </c:pt>
                <c:pt idx="195">
                  <c:v>21.89</c:v>
                </c:pt>
                <c:pt idx="196">
                  <c:v>21.45</c:v>
                </c:pt>
                <c:pt idx="197">
                  <c:v>22.2</c:v>
                </c:pt>
                <c:pt idx="198">
                  <c:v>22.45</c:v>
                </c:pt>
                <c:pt idx="199">
                  <c:v>23.17</c:v>
                </c:pt>
                <c:pt idx="200">
                  <c:v>23.26</c:v>
                </c:pt>
                <c:pt idx="201">
                  <c:v>23.45</c:v>
                </c:pt>
                <c:pt idx="202">
                  <c:v>24.46</c:v>
                </c:pt>
                <c:pt idx="203">
                  <c:v>24.59</c:v>
                </c:pt>
                <c:pt idx="204">
                  <c:v>24.45</c:v>
                </c:pt>
                <c:pt idx="205">
                  <c:v>24.31</c:v>
                </c:pt>
                <c:pt idx="206">
                  <c:v>24.78</c:v>
                </c:pt>
                <c:pt idx="207">
                  <c:v>24.26</c:v>
                </c:pt>
                <c:pt idx="208">
                  <c:v>23.68</c:v>
                </c:pt>
                <c:pt idx="209">
                  <c:v>23.68</c:v>
                </c:pt>
                <c:pt idx="210">
                  <c:v>23.95</c:v>
                </c:pt>
                <c:pt idx="211">
                  <c:v>23.85</c:v>
                </c:pt>
                <c:pt idx="212">
                  <c:v>23.6</c:v>
                </c:pt>
                <c:pt idx="213">
                  <c:v>24.24</c:v>
                </c:pt>
                <c:pt idx="214">
                  <c:v>24.64</c:v>
                </c:pt>
                <c:pt idx="215">
                  <c:v>24.2</c:v>
                </c:pt>
                <c:pt idx="216">
                  <c:v>24.25</c:v>
                </c:pt>
                <c:pt idx="217">
                  <c:v>24.01</c:v>
                </c:pt>
                <c:pt idx="218">
                  <c:v>25.35</c:v>
                </c:pt>
                <c:pt idx="219">
                  <c:v>24.94</c:v>
                </c:pt>
                <c:pt idx="220">
                  <c:v>24.64</c:v>
                </c:pt>
                <c:pt idx="221">
                  <c:v>24.69</c:v>
                </c:pt>
                <c:pt idx="222">
                  <c:v>24</c:v>
                </c:pt>
                <c:pt idx="223">
                  <c:v>23.7</c:v>
                </c:pt>
                <c:pt idx="224">
                  <c:v>23.48</c:v>
                </c:pt>
                <c:pt idx="225">
                  <c:v>23.48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D9-486E-9E0D-EEBC4F2E7142}"/>
            </c:ext>
          </c:extLst>
        </c:ser>
        <c:ser>
          <c:idx val="1"/>
          <c:order val="1"/>
          <c:tx>
            <c:strRef>
              <c:f>股票测试!$H$3</c:f>
              <c:strCache>
                <c:ptCount val="1"/>
                <c:pt idx="0">
                  <c:v>亨通光电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股票测试!$B$5:$B$230</c:f>
              <c:numCache>
                <c:formatCode>yyyy\-mm\-dd</c:formatCode>
                <c:ptCount val="226"/>
                <c:pt idx="0">
                  <c:v>43462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43472</c:v>
                </c:pt>
                <c:pt idx="5">
                  <c:v>43473</c:v>
                </c:pt>
                <c:pt idx="6">
                  <c:v>43474</c:v>
                </c:pt>
                <c:pt idx="7">
                  <c:v>43475</c:v>
                </c:pt>
                <c:pt idx="8">
                  <c:v>43476</c:v>
                </c:pt>
                <c:pt idx="9">
                  <c:v>43479</c:v>
                </c:pt>
                <c:pt idx="10">
                  <c:v>43480</c:v>
                </c:pt>
                <c:pt idx="11">
                  <c:v>43481</c:v>
                </c:pt>
                <c:pt idx="12">
                  <c:v>43482</c:v>
                </c:pt>
                <c:pt idx="13">
                  <c:v>43483</c:v>
                </c:pt>
                <c:pt idx="14">
                  <c:v>43486</c:v>
                </c:pt>
                <c:pt idx="15">
                  <c:v>43487</c:v>
                </c:pt>
                <c:pt idx="16">
                  <c:v>43488</c:v>
                </c:pt>
                <c:pt idx="17">
                  <c:v>43489</c:v>
                </c:pt>
                <c:pt idx="18">
                  <c:v>43490</c:v>
                </c:pt>
                <c:pt idx="19">
                  <c:v>43493</c:v>
                </c:pt>
                <c:pt idx="20">
                  <c:v>43494</c:v>
                </c:pt>
                <c:pt idx="21">
                  <c:v>43495</c:v>
                </c:pt>
                <c:pt idx="22">
                  <c:v>43496</c:v>
                </c:pt>
                <c:pt idx="23">
                  <c:v>43497</c:v>
                </c:pt>
                <c:pt idx="24">
                  <c:v>43507</c:v>
                </c:pt>
                <c:pt idx="25">
                  <c:v>43508</c:v>
                </c:pt>
                <c:pt idx="26">
                  <c:v>43509</c:v>
                </c:pt>
                <c:pt idx="27">
                  <c:v>43510</c:v>
                </c:pt>
                <c:pt idx="28">
                  <c:v>43511</c:v>
                </c:pt>
                <c:pt idx="29">
                  <c:v>43514</c:v>
                </c:pt>
                <c:pt idx="30">
                  <c:v>43515</c:v>
                </c:pt>
                <c:pt idx="31">
                  <c:v>43516</c:v>
                </c:pt>
                <c:pt idx="32">
                  <c:v>43517</c:v>
                </c:pt>
                <c:pt idx="33">
                  <c:v>43518</c:v>
                </c:pt>
                <c:pt idx="34">
                  <c:v>43521</c:v>
                </c:pt>
                <c:pt idx="35">
                  <c:v>43522</c:v>
                </c:pt>
                <c:pt idx="36">
                  <c:v>43523</c:v>
                </c:pt>
                <c:pt idx="37">
                  <c:v>43524</c:v>
                </c:pt>
                <c:pt idx="38">
                  <c:v>43525</c:v>
                </c:pt>
                <c:pt idx="39">
                  <c:v>43528</c:v>
                </c:pt>
                <c:pt idx="40">
                  <c:v>43529</c:v>
                </c:pt>
                <c:pt idx="41">
                  <c:v>43530</c:v>
                </c:pt>
                <c:pt idx="42">
                  <c:v>43531</c:v>
                </c:pt>
                <c:pt idx="43">
                  <c:v>43532</c:v>
                </c:pt>
                <c:pt idx="44">
                  <c:v>43535</c:v>
                </c:pt>
                <c:pt idx="45">
                  <c:v>43536</c:v>
                </c:pt>
                <c:pt idx="46">
                  <c:v>43537</c:v>
                </c:pt>
                <c:pt idx="47">
                  <c:v>43538</c:v>
                </c:pt>
                <c:pt idx="48">
                  <c:v>43539</c:v>
                </c:pt>
                <c:pt idx="49">
                  <c:v>43542</c:v>
                </c:pt>
                <c:pt idx="50">
                  <c:v>43543</c:v>
                </c:pt>
                <c:pt idx="51">
                  <c:v>43544</c:v>
                </c:pt>
                <c:pt idx="52">
                  <c:v>43545</c:v>
                </c:pt>
                <c:pt idx="53">
                  <c:v>43546</c:v>
                </c:pt>
                <c:pt idx="54">
                  <c:v>43549</c:v>
                </c:pt>
                <c:pt idx="55">
                  <c:v>43550</c:v>
                </c:pt>
                <c:pt idx="56">
                  <c:v>43551</c:v>
                </c:pt>
                <c:pt idx="57">
                  <c:v>43552</c:v>
                </c:pt>
                <c:pt idx="58">
                  <c:v>43553</c:v>
                </c:pt>
                <c:pt idx="59">
                  <c:v>43556</c:v>
                </c:pt>
                <c:pt idx="60">
                  <c:v>43557</c:v>
                </c:pt>
                <c:pt idx="61">
                  <c:v>43558</c:v>
                </c:pt>
                <c:pt idx="62">
                  <c:v>43559</c:v>
                </c:pt>
                <c:pt idx="63">
                  <c:v>43563</c:v>
                </c:pt>
                <c:pt idx="64">
                  <c:v>43564</c:v>
                </c:pt>
                <c:pt idx="65">
                  <c:v>43565</c:v>
                </c:pt>
                <c:pt idx="66">
                  <c:v>43566</c:v>
                </c:pt>
                <c:pt idx="67">
                  <c:v>43567</c:v>
                </c:pt>
                <c:pt idx="68">
                  <c:v>43570</c:v>
                </c:pt>
                <c:pt idx="69">
                  <c:v>43571</c:v>
                </c:pt>
                <c:pt idx="70">
                  <c:v>43572</c:v>
                </c:pt>
                <c:pt idx="71">
                  <c:v>43573</c:v>
                </c:pt>
                <c:pt idx="72">
                  <c:v>43574</c:v>
                </c:pt>
                <c:pt idx="73">
                  <c:v>43577</c:v>
                </c:pt>
                <c:pt idx="74">
                  <c:v>43578</c:v>
                </c:pt>
                <c:pt idx="75">
                  <c:v>43579</c:v>
                </c:pt>
                <c:pt idx="76">
                  <c:v>43580</c:v>
                </c:pt>
                <c:pt idx="77">
                  <c:v>43581</c:v>
                </c:pt>
                <c:pt idx="78">
                  <c:v>43584</c:v>
                </c:pt>
                <c:pt idx="79">
                  <c:v>43585</c:v>
                </c:pt>
                <c:pt idx="80">
                  <c:v>43591</c:v>
                </c:pt>
                <c:pt idx="81">
                  <c:v>43592</c:v>
                </c:pt>
                <c:pt idx="82">
                  <c:v>43593</c:v>
                </c:pt>
                <c:pt idx="83">
                  <c:v>43594</c:v>
                </c:pt>
                <c:pt idx="84">
                  <c:v>43595</c:v>
                </c:pt>
                <c:pt idx="85">
                  <c:v>43598</c:v>
                </c:pt>
                <c:pt idx="86">
                  <c:v>43599</c:v>
                </c:pt>
                <c:pt idx="87">
                  <c:v>43600</c:v>
                </c:pt>
                <c:pt idx="88">
                  <c:v>43601</c:v>
                </c:pt>
                <c:pt idx="89">
                  <c:v>43602</c:v>
                </c:pt>
                <c:pt idx="90">
                  <c:v>43605</c:v>
                </c:pt>
                <c:pt idx="91">
                  <c:v>43606</c:v>
                </c:pt>
                <c:pt idx="92">
                  <c:v>43607</c:v>
                </c:pt>
                <c:pt idx="93">
                  <c:v>43608</c:v>
                </c:pt>
                <c:pt idx="94">
                  <c:v>43609</c:v>
                </c:pt>
                <c:pt idx="95">
                  <c:v>43612</c:v>
                </c:pt>
                <c:pt idx="96">
                  <c:v>43613</c:v>
                </c:pt>
                <c:pt idx="97">
                  <c:v>43614</c:v>
                </c:pt>
                <c:pt idx="98">
                  <c:v>43615</c:v>
                </c:pt>
                <c:pt idx="99">
                  <c:v>43616</c:v>
                </c:pt>
                <c:pt idx="100">
                  <c:v>43619</c:v>
                </c:pt>
                <c:pt idx="101">
                  <c:v>43620</c:v>
                </c:pt>
                <c:pt idx="102">
                  <c:v>43621</c:v>
                </c:pt>
                <c:pt idx="103">
                  <c:v>43622</c:v>
                </c:pt>
                <c:pt idx="104">
                  <c:v>43626</c:v>
                </c:pt>
                <c:pt idx="105">
                  <c:v>43627</c:v>
                </c:pt>
                <c:pt idx="106">
                  <c:v>43628</c:v>
                </c:pt>
                <c:pt idx="107">
                  <c:v>43629</c:v>
                </c:pt>
                <c:pt idx="108">
                  <c:v>43630</c:v>
                </c:pt>
                <c:pt idx="109">
                  <c:v>43633</c:v>
                </c:pt>
                <c:pt idx="110">
                  <c:v>43634</c:v>
                </c:pt>
                <c:pt idx="111">
                  <c:v>43635</c:v>
                </c:pt>
                <c:pt idx="112">
                  <c:v>43636</c:v>
                </c:pt>
                <c:pt idx="113">
                  <c:v>43637</c:v>
                </c:pt>
                <c:pt idx="114">
                  <c:v>43640</c:v>
                </c:pt>
                <c:pt idx="115">
                  <c:v>43641</c:v>
                </c:pt>
                <c:pt idx="116">
                  <c:v>43642</c:v>
                </c:pt>
                <c:pt idx="117">
                  <c:v>43643</c:v>
                </c:pt>
                <c:pt idx="118">
                  <c:v>43644</c:v>
                </c:pt>
                <c:pt idx="119">
                  <c:v>43647</c:v>
                </c:pt>
                <c:pt idx="120">
                  <c:v>43648</c:v>
                </c:pt>
                <c:pt idx="121">
                  <c:v>43649</c:v>
                </c:pt>
                <c:pt idx="122">
                  <c:v>43650</c:v>
                </c:pt>
                <c:pt idx="123">
                  <c:v>43651</c:v>
                </c:pt>
                <c:pt idx="124">
                  <c:v>43654</c:v>
                </c:pt>
                <c:pt idx="125">
                  <c:v>43655</c:v>
                </c:pt>
                <c:pt idx="126">
                  <c:v>43656</c:v>
                </c:pt>
                <c:pt idx="127">
                  <c:v>43657</c:v>
                </c:pt>
                <c:pt idx="128">
                  <c:v>43658</c:v>
                </c:pt>
                <c:pt idx="129">
                  <c:v>43661</c:v>
                </c:pt>
                <c:pt idx="130">
                  <c:v>43662</c:v>
                </c:pt>
                <c:pt idx="131">
                  <c:v>43663</c:v>
                </c:pt>
                <c:pt idx="132">
                  <c:v>43664</c:v>
                </c:pt>
                <c:pt idx="133">
                  <c:v>43665</c:v>
                </c:pt>
                <c:pt idx="134">
                  <c:v>43668</c:v>
                </c:pt>
                <c:pt idx="135">
                  <c:v>43669</c:v>
                </c:pt>
                <c:pt idx="136">
                  <c:v>43670</c:v>
                </c:pt>
                <c:pt idx="137">
                  <c:v>43671</c:v>
                </c:pt>
                <c:pt idx="138">
                  <c:v>43672</c:v>
                </c:pt>
                <c:pt idx="139">
                  <c:v>43675</c:v>
                </c:pt>
                <c:pt idx="140">
                  <c:v>43676</c:v>
                </c:pt>
                <c:pt idx="141">
                  <c:v>43677</c:v>
                </c:pt>
                <c:pt idx="142">
                  <c:v>43678</c:v>
                </c:pt>
                <c:pt idx="143">
                  <c:v>43679</c:v>
                </c:pt>
                <c:pt idx="144">
                  <c:v>43682</c:v>
                </c:pt>
                <c:pt idx="145">
                  <c:v>43683</c:v>
                </c:pt>
                <c:pt idx="146">
                  <c:v>43684</c:v>
                </c:pt>
                <c:pt idx="147">
                  <c:v>43685</c:v>
                </c:pt>
                <c:pt idx="148">
                  <c:v>43686</c:v>
                </c:pt>
                <c:pt idx="149">
                  <c:v>43689</c:v>
                </c:pt>
                <c:pt idx="150">
                  <c:v>43690</c:v>
                </c:pt>
                <c:pt idx="151">
                  <c:v>43691</c:v>
                </c:pt>
                <c:pt idx="152">
                  <c:v>43692</c:v>
                </c:pt>
                <c:pt idx="153">
                  <c:v>43693</c:v>
                </c:pt>
                <c:pt idx="154">
                  <c:v>43696</c:v>
                </c:pt>
                <c:pt idx="155">
                  <c:v>43697</c:v>
                </c:pt>
                <c:pt idx="156">
                  <c:v>43698</c:v>
                </c:pt>
                <c:pt idx="157">
                  <c:v>43699</c:v>
                </c:pt>
                <c:pt idx="158">
                  <c:v>43700</c:v>
                </c:pt>
                <c:pt idx="159">
                  <c:v>43703</c:v>
                </c:pt>
                <c:pt idx="160">
                  <c:v>43704</c:v>
                </c:pt>
                <c:pt idx="161">
                  <c:v>43705</c:v>
                </c:pt>
                <c:pt idx="162">
                  <c:v>43706</c:v>
                </c:pt>
                <c:pt idx="163">
                  <c:v>43707</c:v>
                </c:pt>
                <c:pt idx="164">
                  <c:v>43710</c:v>
                </c:pt>
                <c:pt idx="165">
                  <c:v>43711</c:v>
                </c:pt>
                <c:pt idx="166">
                  <c:v>43712</c:v>
                </c:pt>
                <c:pt idx="167">
                  <c:v>43713</c:v>
                </c:pt>
                <c:pt idx="168">
                  <c:v>43714</c:v>
                </c:pt>
                <c:pt idx="169">
                  <c:v>43717</c:v>
                </c:pt>
                <c:pt idx="170">
                  <c:v>43718</c:v>
                </c:pt>
                <c:pt idx="171">
                  <c:v>43719</c:v>
                </c:pt>
                <c:pt idx="172">
                  <c:v>43720</c:v>
                </c:pt>
                <c:pt idx="173">
                  <c:v>43724</c:v>
                </c:pt>
                <c:pt idx="174">
                  <c:v>43725</c:v>
                </c:pt>
                <c:pt idx="175">
                  <c:v>43726</c:v>
                </c:pt>
                <c:pt idx="176">
                  <c:v>43727</c:v>
                </c:pt>
                <c:pt idx="177">
                  <c:v>43728</c:v>
                </c:pt>
                <c:pt idx="178">
                  <c:v>43731</c:v>
                </c:pt>
                <c:pt idx="179">
                  <c:v>43732</c:v>
                </c:pt>
                <c:pt idx="180">
                  <c:v>43733</c:v>
                </c:pt>
                <c:pt idx="181">
                  <c:v>43734</c:v>
                </c:pt>
                <c:pt idx="182">
                  <c:v>43735</c:v>
                </c:pt>
                <c:pt idx="183">
                  <c:v>43738</c:v>
                </c:pt>
                <c:pt idx="184">
                  <c:v>43746</c:v>
                </c:pt>
                <c:pt idx="185">
                  <c:v>43747</c:v>
                </c:pt>
                <c:pt idx="186">
                  <c:v>43748</c:v>
                </c:pt>
                <c:pt idx="187">
                  <c:v>43749</c:v>
                </c:pt>
                <c:pt idx="188">
                  <c:v>43752</c:v>
                </c:pt>
                <c:pt idx="189">
                  <c:v>43753</c:v>
                </c:pt>
                <c:pt idx="190">
                  <c:v>43754</c:v>
                </c:pt>
                <c:pt idx="191">
                  <c:v>43755</c:v>
                </c:pt>
                <c:pt idx="192">
                  <c:v>43756</c:v>
                </c:pt>
                <c:pt idx="193">
                  <c:v>43759</c:v>
                </c:pt>
                <c:pt idx="194">
                  <c:v>43760</c:v>
                </c:pt>
                <c:pt idx="195">
                  <c:v>43761</c:v>
                </c:pt>
                <c:pt idx="196">
                  <c:v>43762</c:v>
                </c:pt>
                <c:pt idx="197">
                  <c:v>43763</c:v>
                </c:pt>
                <c:pt idx="198">
                  <c:v>43766</c:v>
                </c:pt>
                <c:pt idx="199">
                  <c:v>43767</c:v>
                </c:pt>
                <c:pt idx="200">
                  <c:v>43768</c:v>
                </c:pt>
                <c:pt idx="201">
                  <c:v>43769</c:v>
                </c:pt>
                <c:pt idx="202">
                  <c:v>43770</c:v>
                </c:pt>
                <c:pt idx="203">
                  <c:v>43773</c:v>
                </c:pt>
                <c:pt idx="204">
                  <c:v>43774</c:v>
                </c:pt>
                <c:pt idx="205">
                  <c:v>43775</c:v>
                </c:pt>
                <c:pt idx="206">
                  <c:v>43776</c:v>
                </c:pt>
                <c:pt idx="207">
                  <c:v>43777</c:v>
                </c:pt>
                <c:pt idx="208">
                  <c:v>43780</c:v>
                </c:pt>
                <c:pt idx="209">
                  <c:v>43781</c:v>
                </c:pt>
                <c:pt idx="210">
                  <c:v>43782</c:v>
                </c:pt>
                <c:pt idx="211">
                  <c:v>43783</c:v>
                </c:pt>
                <c:pt idx="212">
                  <c:v>43784</c:v>
                </c:pt>
                <c:pt idx="213">
                  <c:v>43787</c:v>
                </c:pt>
                <c:pt idx="214">
                  <c:v>43788</c:v>
                </c:pt>
                <c:pt idx="215">
                  <c:v>43789</c:v>
                </c:pt>
                <c:pt idx="216">
                  <c:v>43790</c:v>
                </c:pt>
                <c:pt idx="217">
                  <c:v>43791</c:v>
                </c:pt>
                <c:pt idx="218">
                  <c:v>43794</c:v>
                </c:pt>
                <c:pt idx="219">
                  <c:v>43795</c:v>
                </c:pt>
                <c:pt idx="220">
                  <c:v>43796</c:v>
                </c:pt>
                <c:pt idx="221">
                  <c:v>43797</c:v>
                </c:pt>
                <c:pt idx="222">
                  <c:v>43798</c:v>
                </c:pt>
                <c:pt idx="223">
                  <c:v>43801</c:v>
                </c:pt>
                <c:pt idx="224">
                  <c:v>43802</c:v>
                </c:pt>
                <c:pt idx="225">
                  <c:v>43803</c:v>
                </c:pt>
              </c:numCache>
            </c:numRef>
          </c:cat>
          <c:val>
            <c:numRef>
              <c:f>股票测试!$H$5:$H$230</c:f>
              <c:numCache>
                <c:formatCode>General</c:formatCode>
                <c:ptCount val="226"/>
                <c:pt idx="0">
                  <c:v>16.888643574</c:v>
                </c:pt>
                <c:pt idx="1">
                  <c:v>16.997602564800001</c:v>
                </c:pt>
                <c:pt idx="2">
                  <c:v>16.304227168800001</c:v>
                </c:pt>
                <c:pt idx="3">
                  <c:v>16.700441680800001</c:v>
                </c:pt>
                <c:pt idx="4">
                  <c:v>17.423533165199999</c:v>
                </c:pt>
                <c:pt idx="5">
                  <c:v>17.383911714</c:v>
                </c:pt>
                <c:pt idx="6">
                  <c:v>17.403722439599999</c:v>
                </c:pt>
                <c:pt idx="7">
                  <c:v>18.473501622000001</c:v>
                </c:pt>
                <c:pt idx="8">
                  <c:v>18.523028436000001</c:v>
                </c:pt>
                <c:pt idx="9">
                  <c:v>18.186246100799998</c:v>
                </c:pt>
                <c:pt idx="10">
                  <c:v>18.631987426799999</c:v>
                </c:pt>
                <c:pt idx="11">
                  <c:v>18.503217710400001</c:v>
                </c:pt>
                <c:pt idx="12">
                  <c:v>18.186246100799998</c:v>
                </c:pt>
                <c:pt idx="13">
                  <c:v>18.275394366</c:v>
                </c:pt>
                <c:pt idx="14">
                  <c:v>18.651798152400001</c:v>
                </c:pt>
                <c:pt idx="15">
                  <c:v>18.166435375199999</c:v>
                </c:pt>
                <c:pt idx="16">
                  <c:v>18.107003198400001</c:v>
                </c:pt>
                <c:pt idx="17">
                  <c:v>18.2456782776</c:v>
                </c:pt>
                <c:pt idx="18">
                  <c:v>17.9980442076</c:v>
                </c:pt>
                <c:pt idx="19">
                  <c:v>18.087192472800002</c:v>
                </c:pt>
                <c:pt idx="20">
                  <c:v>17.681072598</c:v>
                </c:pt>
                <c:pt idx="21">
                  <c:v>16.898548936800001</c:v>
                </c:pt>
                <c:pt idx="22">
                  <c:v>17.136277644</c:v>
                </c:pt>
                <c:pt idx="23">
                  <c:v>17.552302881599999</c:v>
                </c:pt>
                <c:pt idx="24">
                  <c:v>18.364542631199999</c:v>
                </c:pt>
                <c:pt idx="25">
                  <c:v>18.374447994000001</c:v>
                </c:pt>
                <c:pt idx="26">
                  <c:v>19.582902255600001</c:v>
                </c:pt>
                <c:pt idx="27">
                  <c:v>19.345173548399998</c:v>
                </c:pt>
                <c:pt idx="28">
                  <c:v>19.176782380799999</c:v>
                </c:pt>
                <c:pt idx="29">
                  <c:v>20.1475079352</c:v>
                </c:pt>
                <c:pt idx="30">
                  <c:v>19.9989274932</c:v>
                </c:pt>
                <c:pt idx="31">
                  <c:v>19.8998738652</c:v>
                </c:pt>
                <c:pt idx="32">
                  <c:v>20.206940112000002</c:v>
                </c:pt>
                <c:pt idx="33">
                  <c:v>21.296530019999999</c:v>
                </c:pt>
                <c:pt idx="34">
                  <c:v>22.009716141599998</c:v>
                </c:pt>
                <c:pt idx="35">
                  <c:v>21.5738801784</c:v>
                </c:pt>
                <c:pt idx="36">
                  <c:v>21.5243533644</c:v>
                </c:pt>
                <c:pt idx="37">
                  <c:v>21.3559621968</c:v>
                </c:pt>
                <c:pt idx="38">
                  <c:v>21.593690903999999</c:v>
                </c:pt>
                <c:pt idx="39">
                  <c:v>21.7719874344</c:v>
                </c:pt>
                <c:pt idx="40">
                  <c:v>22.346498476800001</c:v>
                </c:pt>
                <c:pt idx="41">
                  <c:v>22.2672555744</c:v>
                </c:pt>
                <c:pt idx="42">
                  <c:v>21.791798159999999</c:v>
                </c:pt>
                <c:pt idx="43">
                  <c:v>21.7521767088</c:v>
                </c:pt>
                <c:pt idx="44">
                  <c:v>23.237981128800001</c:v>
                </c:pt>
                <c:pt idx="45">
                  <c:v>22.871482705199998</c:v>
                </c:pt>
                <c:pt idx="46">
                  <c:v>21.811608885599998</c:v>
                </c:pt>
                <c:pt idx="47">
                  <c:v>21.633312355200001</c:v>
                </c:pt>
                <c:pt idx="48">
                  <c:v>21.5045426388</c:v>
                </c:pt>
                <c:pt idx="49">
                  <c:v>21.8512303368</c:v>
                </c:pt>
                <c:pt idx="50">
                  <c:v>21.980000053200001</c:v>
                </c:pt>
                <c:pt idx="51">
                  <c:v>21.682839169200001</c:v>
                </c:pt>
                <c:pt idx="52">
                  <c:v>21.6729338064</c:v>
                </c:pt>
                <c:pt idx="53">
                  <c:v>21.5243533644</c:v>
                </c:pt>
                <c:pt idx="54">
                  <c:v>21.247003205999999</c:v>
                </c:pt>
                <c:pt idx="55">
                  <c:v>20.335709828399999</c:v>
                </c:pt>
                <c:pt idx="56">
                  <c:v>20.434763456399999</c:v>
                </c:pt>
                <c:pt idx="57">
                  <c:v>20.553627809999998</c:v>
                </c:pt>
                <c:pt idx="58">
                  <c:v>21.019179861600001</c:v>
                </c:pt>
                <c:pt idx="59">
                  <c:v>21.682839169200001</c:v>
                </c:pt>
                <c:pt idx="60">
                  <c:v>21.494637275999999</c:v>
                </c:pt>
                <c:pt idx="61">
                  <c:v>21.5045426388</c:v>
                </c:pt>
                <c:pt idx="62">
                  <c:v>21.5738801784</c:v>
                </c:pt>
                <c:pt idx="63">
                  <c:v>21.088517401200001</c:v>
                </c:pt>
                <c:pt idx="64">
                  <c:v>21.286624657200001</c:v>
                </c:pt>
                <c:pt idx="65">
                  <c:v>22.5644164584</c:v>
                </c:pt>
                <c:pt idx="66">
                  <c:v>21.6035962668</c:v>
                </c:pt>
                <c:pt idx="67">
                  <c:v>20.999369135999999</c:v>
                </c:pt>
                <c:pt idx="68">
                  <c:v>20.890410145200001</c:v>
                </c:pt>
                <c:pt idx="69">
                  <c:v>22.098864406800001</c:v>
                </c:pt>
                <c:pt idx="70">
                  <c:v>21.8017035228</c:v>
                </c:pt>
                <c:pt idx="71">
                  <c:v>22.2177287604</c:v>
                </c:pt>
                <c:pt idx="72">
                  <c:v>22.683280812</c:v>
                </c:pt>
                <c:pt idx="73">
                  <c:v>22.6139432724</c:v>
                </c:pt>
                <c:pt idx="74">
                  <c:v>21.9700946904</c:v>
                </c:pt>
                <c:pt idx="75">
                  <c:v>22.296971662800001</c:v>
                </c:pt>
                <c:pt idx="76">
                  <c:v>21.197476391999999</c:v>
                </c:pt>
                <c:pt idx="77">
                  <c:v>21.1083281268</c:v>
                </c:pt>
                <c:pt idx="78">
                  <c:v>19.909779228000001</c:v>
                </c:pt>
                <c:pt idx="79">
                  <c:v>19.889968502399999</c:v>
                </c:pt>
                <c:pt idx="80">
                  <c:v>17.8989905796</c:v>
                </c:pt>
                <c:pt idx="81">
                  <c:v>17.780126226</c:v>
                </c:pt>
                <c:pt idx="82">
                  <c:v>17.482965342</c:v>
                </c:pt>
                <c:pt idx="83">
                  <c:v>17.235331272</c:v>
                </c:pt>
                <c:pt idx="84">
                  <c:v>17.859369128400001</c:v>
                </c:pt>
                <c:pt idx="85">
                  <c:v>16.0764038244</c:v>
                </c:pt>
                <c:pt idx="86">
                  <c:v>15.541514233199999</c:v>
                </c:pt>
                <c:pt idx="87">
                  <c:v>16.106119912800001</c:v>
                </c:pt>
                <c:pt idx="88">
                  <c:v>15.8584858428</c:v>
                </c:pt>
                <c:pt idx="89">
                  <c:v>16.0268770104</c:v>
                </c:pt>
                <c:pt idx="90">
                  <c:v>15.640567861199999</c:v>
                </c:pt>
                <c:pt idx="91">
                  <c:v>15.888201931199999</c:v>
                </c:pt>
                <c:pt idx="92">
                  <c:v>16.046687735999999</c:v>
                </c:pt>
                <c:pt idx="93">
                  <c:v>15.6306624984</c:v>
                </c:pt>
                <c:pt idx="94">
                  <c:v>15.35331234</c:v>
                </c:pt>
                <c:pt idx="95">
                  <c:v>15.749526852000001</c:v>
                </c:pt>
                <c:pt idx="96">
                  <c:v>15.7198107636</c:v>
                </c:pt>
                <c:pt idx="97">
                  <c:v>15.739621489199999</c:v>
                </c:pt>
                <c:pt idx="98">
                  <c:v>15.333501614399999</c:v>
                </c:pt>
                <c:pt idx="99">
                  <c:v>15.700000038000001</c:v>
                </c:pt>
                <c:pt idx="100">
                  <c:v>15.700000038000001</c:v>
                </c:pt>
                <c:pt idx="101">
                  <c:v>15.700000038000001</c:v>
                </c:pt>
                <c:pt idx="102">
                  <c:v>15.700000038000001</c:v>
                </c:pt>
                <c:pt idx="103">
                  <c:v>15.700000038000001</c:v>
                </c:pt>
                <c:pt idx="104">
                  <c:v>15.700000038000001</c:v>
                </c:pt>
                <c:pt idx="105">
                  <c:v>15.7</c:v>
                </c:pt>
                <c:pt idx="106">
                  <c:v>15.7</c:v>
                </c:pt>
                <c:pt idx="107">
                  <c:v>15.7</c:v>
                </c:pt>
                <c:pt idx="108">
                  <c:v>15.7</c:v>
                </c:pt>
                <c:pt idx="109">
                  <c:v>15.7</c:v>
                </c:pt>
                <c:pt idx="110">
                  <c:v>16.54</c:v>
                </c:pt>
                <c:pt idx="111">
                  <c:v>16.62</c:v>
                </c:pt>
                <c:pt idx="112">
                  <c:v>16.78</c:v>
                </c:pt>
                <c:pt idx="113">
                  <c:v>16.940000000000001</c:v>
                </c:pt>
                <c:pt idx="114">
                  <c:v>16.809999999999999</c:v>
                </c:pt>
                <c:pt idx="115">
                  <c:v>16.489999999999998</c:v>
                </c:pt>
                <c:pt idx="116">
                  <c:v>16.52</c:v>
                </c:pt>
                <c:pt idx="117">
                  <c:v>16.87</c:v>
                </c:pt>
                <c:pt idx="118">
                  <c:v>16.760000000000002</c:v>
                </c:pt>
                <c:pt idx="119">
                  <c:v>17.239999999999998</c:v>
                </c:pt>
                <c:pt idx="120">
                  <c:v>17.53</c:v>
                </c:pt>
                <c:pt idx="121">
                  <c:v>17.309999999999999</c:v>
                </c:pt>
                <c:pt idx="122">
                  <c:v>17.22</c:v>
                </c:pt>
                <c:pt idx="123">
                  <c:v>17.11</c:v>
                </c:pt>
                <c:pt idx="124">
                  <c:v>16.399999999999999</c:v>
                </c:pt>
                <c:pt idx="125">
                  <c:v>16.309999999999999</c:v>
                </c:pt>
                <c:pt idx="126">
                  <c:v>16.28</c:v>
                </c:pt>
                <c:pt idx="127">
                  <c:v>16.21</c:v>
                </c:pt>
                <c:pt idx="128">
                  <c:v>16.190000000000001</c:v>
                </c:pt>
                <c:pt idx="129">
                  <c:v>16.07</c:v>
                </c:pt>
                <c:pt idx="130">
                  <c:v>16.14</c:v>
                </c:pt>
                <c:pt idx="131">
                  <c:v>16.190000000000001</c:v>
                </c:pt>
                <c:pt idx="132">
                  <c:v>15.87</c:v>
                </c:pt>
                <c:pt idx="133">
                  <c:v>15.84</c:v>
                </c:pt>
                <c:pt idx="134">
                  <c:v>15.36</c:v>
                </c:pt>
                <c:pt idx="135">
                  <c:v>15.65</c:v>
                </c:pt>
                <c:pt idx="136">
                  <c:v>16.04</c:v>
                </c:pt>
                <c:pt idx="137">
                  <c:v>16.12</c:v>
                </c:pt>
                <c:pt idx="138">
                  <c:v>16.14</c:v>
                </c:pt>
                <c:pt idx="139">
                  <c:v>16.07</c:v>
                </c:pt>
                <c:pt idx="140">
                  <c:v>16.14</c:v>
                </c:pt>
                <c:pt idx="141">
                  <c:v>16.09</c:v>
                </c:pt>
                <c:pt idx="142">
                  <c:v>15.92</c:v>
                </c:pt>
                <c:pt idx="143">
                  <c:v>15.66</c:v>
                </c:pt>
                <c:pt idx="144">
                  <c:v>15.28</c:v>
                </c:pt>
                <c:pt idx="145">
                  <c:v>14.62</c:v>
                </c:pt>
                <c:pt idx="146">
                  <c:v>14.5</c:v>
                </c:pt>
                <c:pt idx="147">
                  <c:v>14.53</c:v>
                </c:pt>
                <c:pt idx="148">
                  <c:v>14.05</c:v>
                </c:pt>
                <c:pt idx="149">
                  <c:v>14.66</c:v>
                </c:pt>
                <c:pt idx="150">
                  <c:v>14.39</c:v>
                </c:pt>
                <c:pt idx="151">
                  <c:v>14.51</c:v>
                </c:pt>
                <c:pt idx="152">
                  <c:v>14.52</c:v>
                </c:pt>
                <c:pt idx="153">
                  <c:v>14.73</c:v>
                </c:pt>
                <c:pt idx="154">
                  <c:v>15.26</c:v>
                </c:pt>
                <c:pt idx="155">
                  <c:v>15.28</c:v>
                </c:pt>
                <c:pt idx="156">
                  <c:v>15.2</c:v>
                </c:pt>
                <c:pt idx="157">
                  <c:v>15.09</c:v>
                </c:pt>
                <c:pt idx="158">
                  <c:v>14.88</c:v>
                </c:pt>
                <c:pt idx="159">
                  <c:v>14.55</c:v>
                </c:pt>
                <c:pt idx="160">
                  <c:v>14.78</c:v>
                </c:pt>
                <c:pt idx="161">
                  <c:v>14.6</c:v>
                </c:pt>
                <c:pt idx="162">
                  <c:v>14.54</c:v>
                </c:pt>
                <c:pt idx="163">
                  <c:v>14.32</c:v>
                </c:pt>
                <c:pt idx="164">
                  <c:v>14.74</c:v>
                </c:pt>
                <c:pt idx="165">
                  <c:v>15.26</c:v>
                </c:pt>
                <c:pt idx="166">
                  <c:v>15.33</c:v>
                </c:pt>
                <c:pt idx="167">
                  <c:v>15.36</c:v>
                </c:pt>
                <c:pt idx="168">
                  <c:v>16.29</c:v>
                </c:pt>
                <c:pt idx="169">
                  <c:v>16.87</c:v>
                </c:pt>
                <c:pt idx="170">
                  <c:v>16.46</c:v>
                </c:pt>
                <c:pt idx="171">
                  <c:v>16.239999999999998</c:v>
                </c:pt>
                <c:pt idx="172">
                  <c:v>16.350000000000001</c:v>
                </c:pt>
                <c:pt idx="173">
                  <c:v>16.350000000000001</c:v>
                </c:pt>
                <c:pt idx="174">
                  <c:v>15.88</c:v>
                </c:pt>
                <c:pt idx="175">
                  <c:v>15.81</c:v>
                </c:pt>
                <c:pt idx="176">
                  <c:v>16.690000000000001</c:v>
                </c:pt>
                <c:pt idx="177">
                  <c:v>16.82</c:v>
                </c:pt>
                <c:pt idx="178">
                  <c:v>16.45</c:v>
                </c:pt>
                <c:pt idx="179">
                  <c:v>16.45</c:v>
                </c:pt>
                <c:pt idx="180">
                  <c:v>16.03</c:v>
                </c:pt>
                <c:pt idx="181">
                  <c:v>15.56</c:v>
                </c:pt>
                <c:pt idx="182">
                  <c:v>15.69</c:v>
                </c:pt>
                <c:pt idx="183">
                  <c:v>15.56</c:v>
                </c:pt>
                <c:pt idx="184">
                  <c:v>15.43</c:v>
                </c:pt>
                <c:pt idx="185">
                  <c:v>15.47</c:v>
                </c:pt>
                <c:pt idx="186">
                  <c:v>15.66</c:v>
                </c:pt>
                <c:pt idx="187">
                  <c:v>15.53</c:v>
                </c:pt>
                <c:pt idx="188">
                  <c:v>15.75</c:v>
                </c:pt>
                <c:pt idx="189">
                  <c:v>15.6</c:v>
                </c:pt>
                <c:pt idx="190">
                  <c:v>15.6</c:v>
                </c:pt>
                <c:pt idx="191">
                  <c:v>15.42</c:v>
                </c:pt>
                <c:pt idx="192">
                  <c:v>15.15</c:v>
                </c:pt>
                <c:pt idx="193">
                  <c:v>14.89</c:v>
                </c:pt>
                <c:pt idx="194">
                  <c:v>15.09</c:v>
                </c:pt>
                <c:pt idx="195">
                  <c:v>14.89</c:v>
                </c:pt>
                <c:pt idx="196">
                  <c:v>14.66</c:v>
                </c:pt>
                <c:pt idx="197">
                  <c:v>14.76</c:v>
                </c:pt>
                <c:pt idx="198">
                  <c:v>15.16</c:v>
                </c:pt>
                <c:pt idx="199">
                  <c:v>14.87</c:v>
                </c:pt>
                <c:pt idx="200">
                  <c:v>14.57</c:v>
                </c:pt>
                <c:pt idx="201">
                  <c:v>14.72</c:v>
                </c:pt>
                <c:pt idx="202">
                  <c:v>14.75</c:v>
                </c:pt>
                <c:pt idx="203">
                  <c:v>16.03</c:v>
                </c:pt>
                <c:pt idx="204">
                  <c:v>16.010000000000002</c:v>
                </c:pt>
                <c:pt idx="205">
                  <c:v>15.94</c:v>
                </c:pt>
                <c:pt idx="206">
                  <c:v>15.84</c:v>
                </c:pt>
                <c:pt idx="207">
                  <c:v>15.6</c:v>
                </c:pt>
                <c:pt idx="208">
                  <c:v>15.12</c:v>
                </c:pt>
                <c:pt idx="209">
                  <c:v>15.13</c:v>
                </c:pt>
                <c:pt idx="210">
                  <c:v>15.15</c:v>
                </c:pt>
                <c:pt idx="211">
                  <c:v>15.69</c:v>
                </c:pt>
                <c:pt idx="212">
                  <c:v>15.39</c:v>
                </c:pt>
                <c:pt idx="213">
                  <c:v>15.95</c:v>
                </c:pt>
                <c:pt idx="214">
                  <c:v>16</c:v>
                </c:pt>
                <c:pt idx="215">
                  <c:v>15.67</c:v>
                </c:pt>
                <c:pt idx="216">
                  <c:v>15.69</c:v>
                </c:pt>
                <c:pt idx="217">
                  <c:v>15.5</c:v>
                </c:pt>
                <c:pt idx="218">
                  <c:v>15.34</c:v>
                </c:pt>
                <c:pt idx="219">
                  <c:v>15.65</c:v>
                </c:pt>
                <c:pt idx="220">
                  <c:v>15.73</c:v>
                </c:pt>
                <c:pt idx="221">
                  <c:v>15.68</c:v>
                </c:pt>
                <c:pt idx="222">
                  <c:v>15.48</c:v>
                </c:pt>
                <c:pt idx="223">
                  <c:v>15.34</c:v>
                </c:pt>
                <c:pt idx="224">
                  <c:v>15.21</c:v>
                </c:pt>
                <c:pt idx="225">
                  <c:v>15.21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D9-486E-9E0D-EEBC4F2E7142}"/>
            </c:ext>
          </c:extLst>
        </c:ser>
        <c:ser>
          <c:idx val="2"/>
          <c:order val="2"/>
          <c:tx>
            <c:strRef>
              <c:f>股票测试!$M$3</c:f>
              <c:strCache>
                <c:ptCount val="1"/>
                <c:pt idx="0">
                  <c:v>中联重科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股票测试!$B$5:$B$230</c:f>
              <c:numCache>
                <c:formatCode>yyyy\-mm\-dd</c:formatCode>
                <c:ptCount val="226"/>
                <c:pt idx="0">
                  <c:v>43462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43472</c:v>
                </c:pt>
                <c:pt idx="5">
                  <c:v>43473</c:v>
                </c:pt>
                <c:pt idx="6">
                  <c:v>43474</c:v>
                </c:pt>
                <c:pt idx="7">
                  <c:v>43475</c:v>
                </c:pt>
                <c:pt idx="8">
                  <c:v>43476</c:v>
                </c:pt>
                <c:pt idx="9">
                  <c:v>43479</c:v>
                </c:pt>
                <c:pt idx="10">
                  <c:v>43480</c:v>
                </c:pt>
                <c:pt idx="11">
                  <c:v>43481</c:v>
                </c:pt>
                <c:pt idx="12">
                  <c:v>43482</c:v>
                </c:pt>
                <c:pt idx="13">
                  <c:v>43483</c:v>
                </c:pt>
                <c:pt idx="14">
                  <c:v>43486</c:v>
                </c:pt>
                <c:pt idx="15">
                  <c:v>43487</c:v>
                </c:pt>
                <c:pt idx="16">
                  <c:v>43488</c:v>
                </c:pt>
                <c:pt idx="17">
                  <c:v>43489</c:v>
                </c:pt>
                <c:pt idx="18">
                  <c:v>43490</c:v>
                </c:pt>
                <c:pt idx="19">
                  <c:v>43493</c:v>
                </c:pt>
                <c:pt idx="20">
                  <c:v>43494</c:v>
                </c:pt>
                <c:pt idx="21">
                  <c:v>43495</c:v>
                </c:pt>
                <c:pt idx="22">
                  <c:v>43496</c:v>
                </c:pt>
                <c:pt idx="23">
                  <c:v>43497</c:v>
                </c:pt>
                <c:pt idx="24">
                  <c:v>43507</c:v>
                </c:pt>
                <c:pt idx="25">
                  <c:v>43508</c:v>
                </c:pt>
                <c:pt idx="26">
                  <c:v>43509</c:v>
                </c:pt>
                <c:pt idx="27">
                  <c:v>43510</c:v>
                </c:pt>
                <c:pt idx="28">
                  <c:v>43511</c:v>
                </c:pt>
                <c:pt idx="29">
                  <c:v>43514</c:v>
                </c:pt>
                <c:pt idx="30">
                  <c:v>43515</c:v>
                </c:pt>
                <c:pt idx="31">
                  <c:v>43516</c:v>
                </c:pt>
                <c:pt idx="32">
                  <c:v>43517</c:v>
                </c:pt>
                <c:pt idx="33">
                  <c:v>43518</c:v>
                </c:pt>
                <c:pt idx="34">
                  <c:v>43521</c:v>
                </c:pt>
                <c:pt idx="35">
                  <c:v>43522</c:v>
                </c:pt>
                <c:pt idx="36">
                  <c:v>43523</c:v>
                </c:pt>
                <c:pt idx="37">
                  <c:v>43524</c:v>
                </c:pt>
                <c:pt idx="38">
                  <c:v>43525</c:v>
                </c:pt>
                <c:pt idx="39">
                  <c:v>43528</c:v>
                </c:pt>
                <c:pt idx="40">
                  <c:v>43529</c:v>
                </c:pt>
                <c:pt idx="41">
                  <c:v>43530</c:v>
                </c:pt>
                <c:pt idx="42">
                  <c:v>43531</c:v>
                </c:pt>
                <c:pt idx="43">
                  <c:v>43532</c:v>
                </c:pt>
                <c:pt idx="44">
                  <c:v>43535</c:v>
                </c:pt>
                <c:pt idx="45">
                  <c:v>43536</c:v>
                </c:pt>
                <c:pt idx="46">
                  <c:v>43537</c:v>
                </c:pt>
                <c:pt idx="47">
                  <c:v>43538</c:v>
                </c:pt>
                <c:pt idx="48">
                  <c:v>43539</c:v>
                </c:pt>
                <c:pt idx="49">
                  <c:v>43542</c:v>
                </c:pt>
                <c:pt idx="50">
                  <c:v>43543</c:v>
                </c:pt>
                <c:pt idx="51">
                  <c:v>43544</c:v>
                </c:pt>
                <c:pt idx="52">
                  <c:v>43545</c:v>
                </c:pt>
                <c:pt idx="53">
                  <c:v>43546</c:v>
                </c:pt>
                <c:pt idx="54">
                  <c:v>43549</c:v>
                </c:pt>
                <c:pt idx="55">
                  <c:v>43550</c:v>
                </c:pt>
                <c:pt idx="56">
                  <c:v>43551</c:v>
                </c:pt>
                <c:pt idx="57">
                  <c:v>43552</c:v>
                </c:pt>
                <c:pt idx="58">
                  <c:v>43553</c:v>
                </c:pt>
                <c:pt idx="59">
                  <c:v>43556</c:v>
                </c:pt>
                <c:pt idx="60">
                  <c:v>43557</c:v>
                </c:pt>
                <c:pt idx="61">
                  <c:v>43558</c:v>
                </c:pt>
                <c:pt idx="62">
                  <c:v>43559</c:v>
                </c:pt>
                <c:pt idx="63">
                  <c:v>43563</c:v>
                </c:pt>
                <c:pt idx="64">
                  <c:v>43564</c:v>
                </c:pt>
                <c:pt idx="65">
                  <c:v>43565</c:v>
                </c:pt>
                <c:pt idx="66">
                  <c:v>43566</c:v>
                </c:pt>
                <c:pt idx="67">
                  <c:v>43567</c:v>
                </c:pt>
                <c:pt idx="68">
                  <c:v>43570</c:v>
                </c:pt>
                <c:pt idx="69">
                  <c:v>43571</c:v>
                </c:pt>
                <c:pt idx="70">
                  <c:v>43572</c:v>
                </c:pt>
                <c:pt idx="71">
                  <c:v>43573</c:v>
                </c:pt>
                <c:pt idx="72">
                  <c:v>43574</c:v>
                </c:pt>
                <c:pt idx="73">
                  <c:v>43577</c:v>
                </c:pt>
                <c:pt idx="74">
                  <c:v>43578</c:v>
                </c:pt>
                <c:pt idx="75">
                  <c:v>43579</c:v>
                </c:pt>
                <c:pt idx="76">
                  <c:v>43580</c:v>
                </c:pt>
                <c:pt idx="77">
                  <c:v>43581</c:v>
                </c:pt>
                <c:pt idx="78">
                  <c:v>43584</c:v>
                </c:pt>
                <c:pt idx="79">
                  <c:v>43585</c:v>
                </c:pt>
                <c:pt idx="80">
                  <c:v>43591</c:v>
                </c:pt>
                <c:pt idx="81">
                  <c:v>43592</c:v>
                </c:pt>
                <c:pt idx="82">
                  <c:v>43593</c:v>
                </c:pt>
                <c:pt idx="83">
                  <c:v>43594</c:v>
                </c:pt>
                <c:pt idx="84">
                  <c:v>43595</c:v>
                </c:pt>
                <c:pt idx="85">
                  <c:v>43598</c:v>
                </c:pt>
                <c:pt idx="86">
                  <c:v>43599</c:v>
                </c:pt>
                <c:pt idx="87">
                  <c:v>43600</c:v>
                </c:pt>
                <c:pt idx="88">
                  <c:v>43601</c:v>
                </c:pt>
                <c:pt idx="89">
                  <c:v>43602</c:v>
                </c:pt>
                <c:pt idx="90">
                  <c:v>43605</c:v>
                </c:pt>
                <c:pt idx="91">
                  <c:v>43606</c:v>
                </c:pt>
                <c:pt idx="92">
                  <c:v>43607</c:v>
                </c:pt>
                <c:pt idx="93">
                  <c:v>43608</c:v>
                </c:pt>
                <c:pt idx="94">
                  <c:v>43609</c:v>
                </c:pt>
                <c:pt idx="95">
                  <c:v>43612</c:v>
                </c:pt>
                <c:pt idx="96">
                  <c:v>43613</c:v>
                </c:pt>
                <c:pt idx="97">
                  <c:v>43614</c:v>
                </c:pt>
                <c:pt idx="98">
                  <c:v>43615</c:v>
                </c:pt>
                <c:pt idx="99">
                  <c:v>43616</c:v>
                </c:pt>
                <c:pt idx="100">
                  <c:v>43619</c:v>
                </c:pt>
                <c:pt idx="101">
                  <c:v>43620</c:v>
                </c:pt>
                <c:pt idx="102">
                  <c:v>43621</c:v>
                </c:pt>
                <c:pt idx="103">
                  <c:v>43622</c:v>
                </c:pt>
                <c:pt idx="104">
                  <c:v>43626</c:v>
                </c:pt>
                <c:pt idx="105">
                  <c:v>43627</c:v>
                </c:pt>
                <c:pt idx="106">
                  <c:v>43628</c:v>
                </c:pt>
                <c:pt idx="107">
                  <c:v>43629</c:v>
                </c:pt>
                <c:pt idx="108">
                  <c:v>43630</c:v>
                </c:pt>
                <c:pt idx="109">
                  <c:v>43633</c:v>
                </c:pt>
                <c:pt idx="110">
                  <c:v>43634</c:v>
                </c:pt>
                <c:pt idx="111">
                  <c:v>43635</c:v>
                </c:pt>
                <c:pt idx="112">
                  <c:v>43636</c:v>
                </c:pt>
                <c:pt idx="113">
                  <c:v>43637</c:v>
                </c:pt>
                <c:pt idx="114">
                  <c:v>43640</c:v>
                </c:pt>
                <c:pt idx="115">
                  <c:v>43641</c:v>
                </c:pt>
                <c:pt idx="116">
                  <c:v>43642</c:v>
                </c:pt>
                <c:pt idx="117">
                  <c:v>43643</c:v>
                </c:pt>
                <c:pt idx="118">
                  <c:v>43644</c:v>
                </c:pt>
                <c:pt idx="119">
                  <c:v>43647</c:v>
                </c:pt>
                <c:pt idx="120">
                  <c:v>43648</c:v>
                </c:pt>
                <c:pt idx="121">
                  <c:v>43649</c:v>
                </c:pt>
                <c:pt idx="122">
                  <c:v>43650</c:v>
                </c:pt>
                <c:pt idx="123">
                  <c:v>43651</c:v>
                </c:pt>
                <c:pt idx="124">
                  <c:v>43654</c:v>
                </c:pt>
                <c:pt idx="125">
                  <c:v>43655</c:v>
                </c:pt>
                <c:pt idx="126">
                  <c:v>43656</c:v>
                </c:pt>
                <c:pt idx="127">
                  <c:v>43657</c:v>
                </c:pt>
                <c:pt idx="128">
                  <c:v>43658</c:v>
                </c:pt>
                <c:pt idx="129">
                  <c:v>43661</c:v>
                </c:pt>
                <c:pt idx="130">
                  <c:v>43662</c:v>
                </c:pt>
                <c:pt idx="131">
                  <c:v>43663</c:v>
                </c:pt>
                <c:pt idx="132">
                  <c:v>43664</c:v>
                </c:pt>
                <c:pt idx="133">
                  <c:v>43665</c:v>
                </c:pt>
                <c:pt idx="134">
                  <c:v>43668</c:v>
                </c:pt>
                <c:pt idx="135">
                  <c:v>43669</c:v>
                </c:pt>
                <c:pt idx="136">
                  <c:v>43670</c:v>
                </c:pt>
                <c:pt idx="137">
                  <c:v>43671</c:v>
                </c:pt>
                <c:pt idx="138">
                  <c:v>43672</c:v>
                </c:pt>
                <c:pt idx="139">
                  <c:v>43675</c:v>
                </c:pt>
                <c:pt idx="140">
                  <c:v>43676</c:v>
                </c:pt>
                <c:pt idx="141">
                  <c:v>43677</c:v>
                </c:pt>
                <c:pt idx="142">
                  <c:v>43678</c:v>
                </c:pt>
                <c:pt idx="143">
                  <c:v>43679</c:v>
                </c:pt>
                <c:pt idx="144">
                  <c:v>43682</c:v>
                </c:pt>
                <c:pt idx="145">
                  <c:v>43683</c:v>
                </c:pt>
                <c:pt idx="146">
                  <c:v>43684</c:v>
                </c:pt>
                <c:pt idx="147">
                  <c:v>43685</c:v>
                </c:pt>
                <c:pt idx="148">
                  <c:v>43686</c:v>
                </c:pt>
                <c:pt idx="149">
                  <c:v>43689</c:v>
                </c:pt>
                <c:pt idx="150">
                  <c:v>43690</c:v>
                </c:pt>
                <c:pt idx="151">
                  <c:v>43691</c:v>
                </c:pt>
                <c:pt idx="152">
                  <c:v>43692</c:v>
                </c:pt>
                <c:pt idx="153">
                  <c:v>43693</c:v>
                </c:pt>
                <c:pt idx="154">
                  <c:v>43696</c:v>
                </c:pt>
                <c:pt idx="155">
                  <c:v>43697</c:v>
                </c:pt>
                <c:pt idx="156">
                  <c:v>43698</c:v>
                </c:pt>
                <c:pt idx="157">
                  <c:v>43699</c:v>
                </c:pt>
                <c:pt idx="158">
                  <c:v>43700</c:v>
                </c:pt>
                <c:pt idx="159">
                  <c:v>43703</c:v>
                </c:pt>
                <c:pt idx="160">
                  <c:v>43704</c:v>
                </c:pt>
                <c:pt idx="161">
                  <c:v>43705</c:v>
                </c:pt>
                <c:pt idx="162">
                  <c:v>43706</c:v>
                </c:pt>
                <c:pt idx="163">
                  <c:v>43707</c:v>
                </c:pt>
                <c:pt idx="164">
                  <c:v>43710</c:v>
                </c:pt>
                <c:pt idx="165">
                  <c:v>43711</c:v>
                </c:pt>
                <c:pt idx="166">
                  <c:v>43712</c:v>
                </c:pt>
                <c:pt idx="167">
                  <c:v>43713</c:v>
                </c:pt>
                <c:pt idx="168">
                  <c:v>43714</c:v>
                </c:pt>
                <c:pt idx="169">
                  <c:v>43717</c:v>
                </c:pt>
                <c:pt idx="170">
                  <c:v>43718</c:v>
                </c:pt>
                <c:pt idx="171">
                  <c:v>43719</c:v>
                </c:pt>
                <c:pt idx="172">
                  <c:v>43720</c:v>
                </c:pt>
                <c:pt idx="173">
                  <c:v>43724</c:v>
                </c:pt>
                <c:pt idx="174">
                  <c:v>43725</c:v>
                </c:pt>
                <c:pt idx="175">
                  <c:v>43726</c:v>
                </c:pt>
                <c:pt idx="176">
                  <c:v>43727</c:v>
                </c:pt>
                <c:pt idx="177">
                  <c:v>43728</c:v>
                </c:pt>
                <c:pt idx="178">
                  <c:v>43731</c:v>
                </c:pt>
                <c:pt idx="179">
                  <c:v>43732</c:v>
                </c:pt>
                <c:pt idx="180">
                  <c:v>43733</c:v>
                </c:pt>
                <c:pt idx="181">
                  <c:v>43734</c:v>
                </c:pt>
                <c:pt idx="182">
                  <c:v>43735</c:v>
                </c:pt>
                <c:pt idx="183">
                  <c:v>43738</c:v>
                </c:pt>
                <c:pt idx="184">
                  <c:v>43746</c:v>
                </c:pt>
                <c:pt idx="185">
                  <c:v>43747</c:v>
                </c:pt>
                <c:pt idx="186">
                  <c:v>43748</c:v>
                </c:pt>
                <c:pt idx="187">
                  <c:v>43749</c:v>
                </c:pt>
                <c:pt idx="188">
                  <c:v>43752</c:v>
                </c:pt>
                <c:pt idx="189">
                  <c:v>43753</c:v>
                </c:pt>
                <c:pt idx="190">
                  <c:v>43754</c:v>
                </c:pt>
                <c:pt idx="191">
                  <c:v>43755</c:v>
                </c:pt>
                <c:pt idx="192">
                  <c:v>43756</c:v>
                </c:pt>
                <c:pt idx="193">
                  <c:v>43759</c:v>
                </c:pt>
                <c:pt idx="194">
                  <c:v>43760</c:v>
                </c:pt>
                <c:pt idx="195">
                  <c:v>43761</c:v>
                </c:pt>
                <c:pt idx="196">
                  <c:v>43762</c:v>
                </c:pt>
                <c:pt idx="197">
                  <c:v>43763</c:v>
                </c:pt>
                <c:pt idx="198">
                  <c:v>43766</c:v>
                </c:pt>
                <c:pt idx="199">
                  <c:v>43767</c:v>
                </c:pt>
                <c:pt idx="200">
                  <c:v>43768</c:v>
                </c:pt>
                <c:pt idx="201">
                  <c:v>43769</c:v>
                </c:pt>
                <c:pt idx="202">
                  <c:v>43770</c:v>
                </c:pt>
                <c:pt idx="203">
                  <c:v>43773</c:v>
                </c:pt>
                <c:pt idx="204">
                  <c:v>43774</c:v>
                </c:pt>
                <c:pt idx="205">
                  <c:v>43775</c:v>
                </c:pt>
                <c:pt idx="206">
                  <c:v>43776</c:v>
                </c:pt>
                <c:pt idx="207">
                  <c:v>43777</c:v>
                </c:pt>
                <c:pt idx="208">
                  <c:v>43780</c:v>
                </c:pt>
                <c:pt idx="209">
                  <c:v>43781</c:v>
                </c:pt>
                <c:pt idx="210">
                  <c:v>43782</c:v>
                </c:pt>
                <c:pt idx="211">
                  <c:v>43783</c:v>
                </c:pt>
                <c:pt idx="212">
                  <c:v>43784</c:v>
                </c:pt>
                <c:pt idx="213">
                  <c:v>43787</c:v>
                </c:pt>
                <c:pt idx="214">
                  <c:v>43788</c:v>
                </c:pt>
                <c:pt idx="215">
                  <c:v>43789</c:v>
                </c:pt>
                <c:pt idx="216">
                  <c:v>43790</c:v>
                </c:pt>
                <c:pt idx="217">
                  <c:v>43791</c:v>
                </c:pt>
                <c:pt idx="218">
                  <c:v>43794</c:v>
                </c:pt>
                <c:pt idx="219">
                  <c:v>43795</c:v>
                </c:pt>
                <c:pt idx="220">
                  <c:v>43796</c:v>
                </c:pt>
                <c:pt idx="221">
                  <c:v>43797</c:v>
                </c:pt>
                <c:pt idx="222">
                  <c:v>43798</c:v>
                </c:pt>
                <c:pt idx="223">
                  <c:v>43801</c:v>
                </c:pt>
                <c:pt idx="224">
                  <c:v>43802</c:v>
                </c:pt>
                <c:pt idx="225">
                  <c:v>43803</c:v>
                </c:pt>
              </c:numCache>
            </c:numRef>
          </c:cat>
          <c:val>
            <c:numRef>
              <c:f>股票测试!$M$5:$M$230</c:f>
              <c:numCache>
                <c:formatCode>General</c:formatCode>
                <c:ptCount val="226"/>
                <c:pt idx="0">
                  <c:v>3.4223865623999998</c:v>
                </c:pt>
                <c:pt idx="1">
                  <c:v>3.3358655538000002</c:v>
                </c:pt>
                <c:pt idx="2">
                  <c:v>3.3839327807999999</c:v>
                </c:pt>
                <c:pt idx="3">
                  <c:v>3.4223865623999998</c:v>
                </c:pt>
                <c:pt idx="4">
                  <c:v>3.4704537894</c:v>
                </c:pt>
                <c:pt idx="5">
                  <c:v>3.4896806802000002</c:v>
                </c:pt>
                <c:pt idx="6">
                  <c:v>3.4992941256000001</c:v>
                </c:pt>
                <c:pt idx="7">
                  <c:v>3.4800672347999999</c:v>
                </c:pt>
                <c:pt idx="8">
                  <c:v>3.4896806802000002</c:v>
                </c:pt>
                <c:pt idx="9">
                  <c:v>3.5089075709999999</c:v>
                </c:pt>
                <c:pt idx="10">
                  <c:v>3.5185210163999998</c:v>
                </c:pt>
                <c:pt idx="11">
                  <c:v>3.5185210163999998</c:v>
                </c:pt>
                <c:pt idx="12">
                  <c:v>3.5281344618000001</c:v>
                </c:pt>
                <c:pt idx="13">
                  <c:v>3.5569747980000002</c:v>
                </c:pt>
                <c:pt idx="14">
                  <c:v>3.5473613525999999</c:v>
                </c:pt>
                <c:pt idx="15">
                  <c:v>3.5569747980000002</c:v>
                </c:pt>
                <c:pt idx="16">
                  <c:v>3.5377479072</c:v>
                </c:pt>
                <c:pt idx="17">
                  <c:v>3.5762016887999999</c:v>
                </c:pt>
                <c:pt idx="18">
                  <c:v>3.5954285796000001</c:v>
                </c:pt>
                <c:pt idx="19">
                  <c:v>3.5473613525999999</c:v>
                </c:pt>
                <c:pt idx="20">
                  <c:v>3.5858151342000002</c:v>
                </c:pt>
                <c:pt idx="21">
                  <c:v>3.5569747980000002</c:v>
                </c:pt>
                <c:pt idx="22">
                  <c:v>3.5762016887999999</c:v>
                </c:pt>
                <c:pt idx="23">
                  <c:v>3.6050420249999999</c:v>
                </c:pt>
                <c:pt idx="24">
                  <c:v>3.7011764789999999</c:v>
                </c:pt>
                <c:pt idx="25">
                  <c:v>3.7204033698000001</c:v>
                </c:pt>
                <c:pt idx="26">
                  <c:v>3.7780840422000002</c:v>
                </c:pt>
                <c:pt idx="27">
                  <c:v>3.8165378238000001</c:v>
                </c:pt>
                <c:pt idx="28">
                  <c:v>3.7973109329999999</c:v>
                </c:pt>
                <c:pt idx="29">
                  <c:v>3.9126722778</c:v>
                </c:pt>
                <c:pt idx="30">
                  <c:v>3.8838319416</c:v>
                </c:pt>
                <c:pt idx="31">
                  <c:v>3.8838319416</c:v>
                </c:pt>
                <c:pt idx="32">
                  <c:v>3.8838319416</c:v>
                </c:pt>
                <c:pt idx="33">
                  <c:v>3.9415126140000001</c:v>
                </c:pt>
                <c:pt idx="34">
                  <c:v>4.0857142949999998</c:v>
                </c:pt>
                <c:pt idx="35">
                  <c:v>4.0568739587999998</c:v>
                </c:pt>
                <c:pt idx="36">
                  <c:v>4.0280336225999998</c:v>
                </c:pt>
                <c:pt idx="37">
                  <c:v>4.0376470680000001</c:v>
                </c:pt>
                <c:pt idx="38">
                  <c:v>4.0664874042000001</c:v>
                </c:pt>
                <c:pt idx="39">
                  <c:v>4.1433949673999999</c:v>
                </c:pt>
                <c:pt idx="40">
                  <c:v>4.2106890852000003</c:v>
                </c:pt>
                <c:pt idx="41">
                  <c:v>4.2395294214000003</c:v>
                </c:pt>
                <c:pt idx="42">
                  <c:v>4.2203025305999997</c:v>
                </c:pt>
                <c:pt idx="43">
                  <c:v>4.0088067318</c:v>
                </c:pt>
                <c:pt idx="44">
                  <c:v>4.1241680766000002</c:v>
                </c:pt>
                <c:pt idx="45">
                  <c:v>4.1914621943999997</c:v>
                </c:pt>
                <c:pt idx="46">
                  <c:v>4.1241680766000002</c:v>
                </c:pt>
                <c:pt idx="47">
                  <c:v>4.0857142949999998</c:v>
                </c:pt>
                <c:pt idx="48">
                  <c:v>4.3068235391999998</c:v>
                </c:pt>
                <c:pt idx="49">
                  <c:v>4.4510252202</c:v>
                </c:pt>
                <c:pt idx="50">
                  <c:v>4.3548907661999996</c:v>
                </c:pt>
                <c:pt idx="51">
                  <c:v>4.3933445477999999</c:v>
                </c:pt>
                <c:pt idx="52">
                  <c:v>4.3837311023999996</c:v>
                </c:pt>
                <c:pt idx="53">
                  <c:v>4.3933445477999999</c:v>
                </c:pt>
                <c:pt idx="54">
                  <c:v>4.3548907661999996</c:v>
                </c:pt>
                <c:pt idx="55">
                  <c:v>4.2683697576000004</c:v>
                </c:pt>
                <c:pt idx="56">
                  <c:v>4.3068235391999998</c:v>
                </c:pt>
                <c:pt idx="57">
                  <c:v>4.2106890852000003</c:v>
                </c:pt>
                <c:pt idx="58">
                  <c:v>4.3068235391999998</c:v>
                </c:pt>
                <c:pt idx="59">
                  <c:v>4.4510252202</c:v>
                </c:pt>
                <c:pt idx="60">
                  <c:v>4.4894790018000004</c:v>
                </c:pt>
                <c:pt idx="61">
                  <c:v>4.8067226999999999</c:v>
                </c:pt>
                <c:pt idx="62">
                  <c:v>4.8547899269999997</c:v>
                </c:pt>
                <c:pt idx="63">
                  <c:v>5.2585546338000002</c:v>
                </c:pt>
                <c:pt idx="64">
                  <c:v>5.2393277429999996</c:v>
                </c:pt>
                <c:pt idx="65">
                  <c:v>5.3066218608</c:v>
                </c:pt>
                <c:pt idx="66">
                  <c:v>5.2008739614000001</c:v>
                </c:pt>
                <c:pt idx="67">
                  <c:v>5.1431932890000001</c:v>
                </c:pt>
                <c:pt idx="68">
                  <c:v>5.0374453896000002</c:v>
                </c:pt>
                <c:pt idx="69">
                  <c:v>5.1335798435999997</c:v>
                </c:pt>
                <c:pt idx="70">
                  <c:v>5.1720336252000001</c:v>
                </c:pt>
                <c:pt idx="71">
                  <c:v>5.1239663982000003</c:v>
                </c:pt>
                <c:pt idx="72">
                  <c:v>5.1143529528</c:v>
                </c:pt>
                <c:pt idx="73">
                  <c:v>4.9605378264000004</c:v>
                </c:pt>
                <c:pt idx="74">
                  <c:v>4.9413109355999998</c:v>
                </c:pt>
                <c:pt idx="75">
                  <c:v>4.9413109355999998</c:v>
                </c:pt>
                <c:pt idx="76">
                  <c:v>4.7490420275999998</c:v>
                </c:pt>
                <c:pt idx="77">
                  <c:v>4.6721344644</c:v>
                </c:pt>
                <c:pt idx="78">
                  <c:v>4.7490420275999998</c:v>
                </c:pt>
                <c:pt idx="79">
                  <c:v>4.7586554730000001</c:v>
                </c:pt>
                <c:pt idx="80">
                  <c:v>4.5087058926000001</c:v>
                </c:pt>
                <c:pt idx="81">
                  <c:v>4.6144537919999999</c:v>
                </c:pt>
                <c:pt idx="82">
                  <c:v>4.5471596741999996</c:v>
                </c:pt>
                <c:pt idx="83">
                  <c:v>4.422184884</c:v>
                </c:pt>
                <c:pt idx="84">
                  <c:v>4.5856134557999999</c:v>
                </c:pt>
                <c:pt idx="85">
                  <c:v>4.5760000103999996</c:v>
                </c:pt>
                <c:pt idx="86">
                  <c:v>4.8644033724</c:v>
                </c:pt>
                <c:pt idx="87">
                  <c:v>4.9220840448000001</c:v>
                </c:pt>
                <c:pt idx="88">
                  <c:v>5.1047395073999997</c:v>
                </c:pt>
                <c:pt idx="89">
                  <c:v>4.9220840448000001</c:v>
                </c:pt>
                <c:pt idx="90">
                  <c:v>4.9124705993999997</c:v>
                </c:pt>
                <c:pt idx="91">
                  <c:v>4.9797647172000001</c:v>
                </c:pt>
                <c:pt idx="92">
                  <c:v>5.0278319441999999</c:v>
                </c:pt>
                <c:pt idx="93">
                  <c:v>4.9605378264000004</c:v>
                </c:pt>
                <c:pt idx="94">
                  <c:v>5.1335798435999997</c:v>
                </c:pt>
                <c:pt idx="95">
                  <c:v>5.1816470706000004</c:v>
                </c:pt>
                <c:pt idx="96">
                  <c:v>5.1431932890000001</c:v>
                </c:pt>
                <c:pt idx="97">
                  <c:v>5.0662857258000003</c:v>
                </c:pt>
                <c:pt idx="98">
                  <c:v>5.0662857258000003</c:v>
                </c:pt>
                <c:pt idx="99">
                  <c:v>5.1624201797999998</c:v>
                </c:pt>
                <c:pt idx="100">
                  <c:v>5.0951260620000003</c:v>
                </c:pt>
                <c:pt idx="101">
                  <c:v>5.0758991711999997</c:v>
                </c:pt>
                <c:pt idx="102">
                  <c:v>5.0758991711999997</c:v>
                </c:pt>
                <c:pt idx="103">
                  <c:v>5.0182184987999996</c:v>
                </c:pt>
                <c:pt idx="104">
                  <c:v>5.0278319441999999</c:v>
                </c:pt>
                <c:pt idx="105">
                  <c:v>5.2297142976000002</c:v>
                </c:pt>
                <c:pt idx="106">
                  <c:v>5.2393277429999996</c:v>
                </c:pt>
                <c:pt idx="107">
                  <c:v>5.4123697601999998</c:v>
                </c:pt>
                <c:pt idx="108">
                  <c:v>5.335462197</c:v>
                </c:pt>
                <c:pt idx="109">
                  <c:v>5.4315966510000004</c:v>
                </c:pt>
                <c:pt idx="110">
                  <c:v>5.4700504325999999</c:v>
                </c:pt>
                <c:pt idx="111">
                  <c:v>5.5181176595999997</c:v>
                </c:pt>
                <c:pt idx="112">
                  <c:v>5.6623193405999999</c:v>
                </c:pt>
                <c:pt idx="113">
                  <c:v>5.7103865675999996</c:v>
                </c:pt>
                <c:pt idx="114">
                  <c:v>5.7296134584000002</c:v>
                </c:pt>
                <c:pt idx="115">
                  <c:v>5.7488403492</c:v>
                </c:pt>
                <c:pt idx="116">
                  <c:v>5.7584537946000003</c:v>
                </c:pt>
                <c:pt idx="117">
                  <c:v>5.8353613578000001</c:v>
                </c:pt>
                <c:pt idx="118">
                  <c:v>5.7776806854</c:v>
                </c:pt>
                <c:pt idx="119">
                  <c:v>5.5950252228000004</c:v>
                </c:pt>
                <c:pt idx="120">
                  <c:v>5.5469579957999997</c:v>
                </c:pt>
                <c:pt idx="121">
                  <c:v>5.5469579957999997</c:v>
                </c:pt>
                <c:pt idx="122">
                  <c:v>5.4219832056000001</c:v>
                </c:pt>
                <c:pt idx="123">
                  <c:v>5.4315966510000004</c:v>
                </c:pt>
                <c:pt idx="124">
                  <c:v>5.2777815245999999</c:v>
                </c:pt>
                <c:pt idx="125">
                  <c:v>5.3258487515999997</c:v>
                </c:pt>
                <c:pt idx="126">
                  <c:v>5.2393277429999996</c:v>
                </c:pt>
                <c:pt idx="127">
                  <c:v>5.2489411883999999</c:v>
                </c:pt>
                <c:pt idx="128">
                  <c:v>5.3835294239999998</c:v>
                </c:pt>
                <c:pt idx="129">
                  <c:v>5.6911596767999999</c:v>
                </c:pt>
                <c:pt idx="130">
                  <c:v>5.8834285847999999</c:v>
                </c:pt>
                <c:pt idx="131">
                  <c:v>5.8738151394000004</c:v>
                </c:pt>
                <c:pt idx="132">
                  <c:v>5.8930420302000002</c:v>
                </c:pt>
                <c:pt idx="133">
                  <c:v>5.9507227026000002</c:v>
                </c:pt>
                <c:pt idx="134">
                  <c:v>5.9026554755999996</c:v>
                </c:pt>
                <c:pt idx="135">
                  <c:v>5.9218823664000002</c:v>
                </c:pt>
                <c:pt idx="136">
                  <c:v>6.0853109382000001</c:v>
                </c:pt>
                <c:pt idx="137">
                  <c:v>6.0276302658000001</c:v>
                </c:pt>
                <c:pt idx="138">
                  <c:v>6.2006722830000003</c:v>
                </c:pt>
                <c:pt idx="139">
                  <c:v>5.8834285847999999</c:v>
                </c:pt>
                <c:pt idx="140">
                  <c:v>5.9218823664000002</c:v>
                </c:pt>
                <c:pt idx="141">
                  <c:v>5.9314958117999996</c:v>
                </c:pt>
                <c:pt idx="142">
                  <c:v>5.8930420302000002</c:v>
                </c:pt>
                <c:pt idx="143">
                  <c:v>5.7200000129999999</c:v>
                </c:pt>
                <c:pt idx="144">
                  <c:v>5.56</c:v>
                </c:pt>
                <c:pt idx="145">
                  <c:v>5.46</c:v>
                </c:pt>
                <c:pt idx="146">
                  <c:v>5.44</c:v>
                </c:pt>
                <c:pt idx="147">
                  <c:v>5.48</c:v>
                </c:pt>
                <c:pt idx="148">
                  <c:v>5.37</c:v>
                </c:pt>
                <c:pt idx="149">
                  <c:v>5.54</c:v>
                </c:pt>
                <c:pt idx="150">
                  <c:v>5.42</c:v>
                </c:pt>
                <c:pt idx="151">
                  <c:v>5.41</c:v>
                </c:pt>
                <c:pt idx="152">
                  <c:v>5.35</c:v>
                </c:pt>
                <c:pt idx="153">
                  <c:v>5.35</c:v>
                </c:pt>
                <c:pt idx="154">
                  <c:v>5.49</c:v>
                </c:pt>
                <c:pt idx="155">
                  <c:v>5.52</c:v>
                </c:pt>
                <c:pt idx="156">
                  <c:v>5.44</c:v>
                </c:pt>
                <c:pt idx="157">
                  <c:v>5.43</c:v>
                </c:pt>
                <c:pt idx="158">
                  <c:v>5.55</c:v>
                </c:pt>
                <c:pt idx="159">
                  <c:v>5.36</c:v>
                </c:pt>
                <c:pt idx="160">
                  <c:v>5.42</c:v>
                </c:pt>
                <c:pt idx="161">
                  <c:v>5.4</c:v>
                </c:pt>
                <c:pt idx="162">
                  <c:v>5.36</c:v>
                </c:pt>
                <c:pt idx="163">
                  <c:v>5.3</c:v>
                </c:pt>
                <c:pt idx="164">
                  <c:v>5.67</c:v>
                </c:pt>
                <c:pt idx="165">
                  <c:v>5.79</c:v>
                </c:pt>
                <c:pt idx="166">
                  <c:v>5.84</c:v>
                </c:pt>
                <c:pt idx="167">
                  <c:v>5.92</c:v>
                </c:pt>
                <c:pt idx="168">
                  <c:v>5.99</c:v>
                </c:pt>
                <c:pt idx="169">
                  <c:v>5.93</c:v>
                </c:pt>
                <c:pt idx="170">
                  <c:v>5.97</c:v>
                </c:pt>
                <c:pt idx="171">
                  <c:v>5.97</c:v>
                </c:pt>
                <c:pt idx="172">
                  <c:v>5.95</c:v>
                </c:pt>
                <c:pt idx="173">
                  <c:v>5.86</c:v>
                </c:pt>
                <c:pt idx="174">
                  <c:v>5.76</c:v>
                </c:pt>
                <c:pt idx="175">
                  <c:v>5.85</c:v>
                </c:pt>
                <c:pt idx="176">
                  <c:v>5.82</c:v>
                </c:pt>
                <c:pt idx="177">
                  <c:v>5.91</c:v>
                </c:pt>
                <c:pt idx="178">
                  <c:v>5.74</c:v>
                </c:pt>
                <c:pt idx="179">
                  <c:v>5.76</c:v>
                </c:pt>
                <c:pt idx="180">
                  <c:v>5.78</c:v>
                </c:pt>
                <c:pt idx="181">
                  <c:v>5.7</c:v>
                </c:pt>
                <c:pt idx="182">
                  <c:v>5.69</c:v>
                </c:pt>
                <c:pt idx="183">
                  <c:v>5.7</c:v>
                </c:pt>
                <c:pt idx="184">
                  <c:v>6.02</c:v>
                </c:pt>
                <c:pt idx="185">
                  <c:v>6.02</c:v>
                </c:pt>
                <c:pt idx="186">
                  <c:v>6.06</c:v>
                </c:pt>
                <c:pt idx="187">
                  <c:v>6.09</c:v>
                </c:pt>
                <c:pt idx="188">
                  <c:v>6.08</c:v>
                </c:pt>
                <c:pt idx="189">
                  <c:v>6.03</c:v>
                </c:pt>
                <c:pt idx="190">
                  <c:v>6.02</c:v>
                </c:pt>
                <c:pt idx="191">
                  <c:v>5.98</c:v>
                </c:pt>
                <c:pt idx="192">
                  <c:v>5.94</c:v>
                </c:pt>
                <c:pt idx="193">
                  <c:v>5.89</c:v>
                </c:pt>
                <c:pt idx="194">
                  <c:v>5.94</c:v>
                </c:pt>
                <c:pt idx="195">
                  <c:v>5.96</c:v>
                </c:pt>
                <c:pt idx="196">
                  <c:v>5.86</c:v>
                </c:pt>
                <c:pt idx="197">
                  <c:v>6.01</c:v>
                </c:pt>
                <c:pt idx="198">
                  <c:v>6.02</c:v>
                </c:pt>
                <c:pt idx="199">
                  <c:v>5.94</c:v>
                </c:pt>
                <c:pt idx="200">
                  <c:v>5.84</c:v>
                </c:pt>
                <c:pt idx="201">
                  <c:v>5.85</c:v>
                </c:pt>
                <c:pt idx="202">
                  <c:v>5.93</c:v>
                </c:pt>
                <c:pt idx="203">
                  <c:v>5.93</c:v>
                </c:pt>
                <c:pt idx="204">
                  <c:v>5.93</c:v>
                </c:pt>
                <c:pt idx="205">
                  <c:v>6.05</c:v>
                </c:pt>
                <c:pt idx="206">
                  <c:v>6.08</c:v>
                </c:pt>
                <c:pt idx="207">
                  <c:v>5.97</c:v>
                </c:pt>
                <c:pt idx="208">
                  <c:v>5.79</c:v>
                </c:pt>
                <c:pt idx="209">
                  <c:v>5.88</c:v>
                </c:pt>
                <c:pt idx="210">
                  <c:v>5.93</c:v>
                </c:pt>
                <c:pt idx="211">
                  <c:v>6.06</c:v>
                </c:pt>
                <c:pt idx="212">
                  <c:v>5.99</c:v>
                </c:pt>
                <c:pt idx="213">
                  <c:v>6.12</c:v>
                </c:pt>
                <c:pt idx="214">
                  <c:v>6.15</c:v>
                </c:pt>
                <c:pt idx="215">
                  <c:v>6.06</c:v>
                </c:pt>
                <c:pt idx="216">
                  <c:v>5.99</c:v>
                </c:pt>
                <c:pt idx="217">
                  <c:v>5.93</c:v>
                </c:pt>
                <c:pt idx="218">
                  <c:v>6.1</c:v>
                </c:pt>
                <c:pt idx="219">
                  <c:v>6.11</c:v>
                </c:pt>
                <c:pt idx="220">
                  <c:v>6.06</c:v>
                </c:pt>
                <c:pt idx="221">
                  <c:v>5.98</c:v>
                </c:pt>
                <c:pt idx="222">
                  <c:v>5.95</c:v>
                </c:pt>
                <c:pt idx="223">
                  <c:v>5.96</c:v>
                </c:pt>
                <c:pt idx="224">
                  <c:v>5.99</c:v>
                </c:pt>
                <c:pt idx="225">
                  <c:v>5.99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D9-486E-9E0D-EEBC4F2E7142}"/>
            </c:ext>
          </c:extLst>
        </c:ser>
        <c:ser>
          <c:idx val="3"/>
          <c:order val="3"/>
          <c:tx>
            <c:strRef>
              <c:f>股票测试!$R$3</c:f>
              <c:strCache>
                <c:ptCount val="1"/>
                <c:pt idx="0">
                  <c:v>威孚高科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股票测试!$B$5:$B$230</c:f>
              <c:numCache>
                <c:formatCode>yyyy\-mm\-dd</c:formatCode>
                <c:ptCount val="226"/>
                <c:pt idx="0">
                  <c:v>43462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43472</c:v>
                </c:pt>
                <c:pt idx="5">
                  <c:v>43473</c:v>
                </c:pt>
                <c:pt idx="6">
                  <c:v>43474</c:v>
                </c:pt>
                <c:pt idx="7">
                  <c:v>43475</c:v>
                </c:pt>
                <c:pt idx="8">
                  <c:v>43476</c:v>
                </c:pt>
                <c:pt idx="9">
                  <c:v>43479</c:v>
                </c:pt>
                <c:pt idx="10">
                  <c:v>43480</c:v>
                </c:pt>
                <c:pt idx="11">
                  <c:v>43481</c:v>
                </c:pt>
                <c:pt idx="12">
                  <c:v>43482</c:v>
                </c:pt>
                <c:pt idx="13">
                  <c:v>43483</c:v>
                </c:pt>
                <c:pt idx="14">
                  <c:v>43486</c:v>
                </c:pt>
                <c:pt idx="15">
                  <c:v>43487</c:v>
                </c:pt>
                <c:pt idx="16">
                  <c:v>43488</c:v>
                </c:pt>
                <c:pt idx="17">
                  <c:v>43489</c:v>
                </c:pt>
                <c:pt idx="18">
                  <c:v>43490</c:v>
                </c:pt>
                <c:pt idx="19">
                  <c:v>43493</c:v>
                </c:pt>
                <c:pt idx="20">
                  <c:v>43494</c:v>
                </c:pt>
                <c:pt idx="21">
                  <c:v>43495</c:v>
                </c:pt>
                <c:pt idx="22">
                  <c:v>43496</c:v>
                </c:pt>
                <c:pt idx="23">
                  <c:v>43497</c:v>
                </c:pt>
                <c:pt idx="24">
                  <c:v>43507</c:v>
                </c:pt>
                <c:pt idx="25">
                  <c:v>43508</c:v>
                </c:pt>
                <c:pt idx="26">
                  <c:v>43509</c:v>
                </c:pt>
                <c:pt idx="27">
                  <c:v>43510</c:v>
                </c:pt>
                <c:pt idx="28">
                  <c:v>43511</c:v>
                </c:pt>
                <c:pt idx="29">
                  <c:v>43514</c:v>
                </c:pt>
                <c:pt idx="30">
                  <c:v>43515</c:v>
                </c:pt>
                <c:pt idx="31">
                  <c:v>43516</c:v>
                </c:pt>
                <c:pt idx="32">
                  <c:v>43517</c:v>
                </c:pt>
                <c:pt idx="33">
                  <c:v>43518</c:v>
                </c:pt>
                <c:pt idx="34">
                  <c:v>43521</c:v>
                </c:pt>
                <c:pt idx="35">
                  <c:v>43522</c:v>
                </c:pt>
                <c:pt idx="36">
                  <c:v>43523</c:v>
                </c:pt>
                <c:pt idx="37">
                  <c:v>43524</c:v>
                </c:pt>
                <c:pt idx="38">
                  <c:v>43525</c:v>
                </c:pt>
                <c:pt idx="39">
                  <c:v>43528</c:v>
                </c:pt>
                <c:pt idx="40">
                  <c:v>43529</c:v>
                </c:pt>
                <c:pt idx="41">
                  <c:v>43530</c:v>
                </c:pt>
                <c:pt idx="42">
                  <c:v>43531</c:v>
                </c:pt>
                <c:pt idx="43">
                  <c:v>43532</c:v>
                </c:pt>
                <c:pt idx="44">
                  <c:v>43535</c:v>
                </c:pt>
                <c:pt idx="45">
                  <c:v>43536</c:v>
                </c:pt>
                <c:pt idx="46">
                  <c:v>43537</c:v>
                </c:pt>
                <c:pt idx="47">
                  <c:v>43538</c:v>
                </c:pt>
                <c:pt idx="48">
                  <c:v>43539</c:v>
                </c:pt>
                <c:pt idx="49">
                  <c:v>43542</c:v>
                </c:pt>
                <c:pt idx="50">
                  <c:v>43543</c:v>
                </c:pt>
                <c:pt idx="51">
                  <c:v>43544</c:v>
                </c:pt>
                <c:pt idx="52">
                  <c:v>43545</c:v>
                </c:pt>
                <c:pt idx="53">
                  <c:v>43546</c:v>
                </c:pt>
                <c:pt idx="54">
                  <c:v>43549</c:v>
                </c:pt>
                <c:pt idx="55">
                  <c:v>43550</c:v>
                </c:pt>
                <c:pt idx="56">
                  <c:v>43551</c:v>
                </c:pt>
                <c:pt idx="57">
                  <c:v>43552</c:v>
                </c:pt>
                <c:pt idx="58">
                  <c:v>43553</c:v>
                </c:pt>
                <c:pt idx="59">
                  <c:v>43556</c:v>
                </c:pt>
                <c:pt idx="60">
                  <c:v>43557</c:v>
                </c:pt>
                <c:pt idx="61">
                  <c:v>43558</c:v>
                </c:pt>
                <c:pt idx="62">
                  <c:v>43559</c:v>
                </c:pt>
                <c:pt idx="63">
                  <c:v>43563</c:v>
                </c:pt>
                <c:pt idx="64">
                  <c:v>43564</c:v>
                </c:pt>
                <c:pt idx="65">
                  <c:v>43565</c:v>
                </c:pt>
                <c:pt idx="66">
                  <c:v>43566</c:v>
                </c:pt>
                <c:pt idx="67">
                  <c:v>43567</c:v>
                </c:pt>
                <c:pt idx="68">
                  <c:v>43570</c:v>
                </c:pt>
                <c:pt idx="69">
                  <c:v>43571</c:v>
                </c:pt>
                <c:pt idx="70">
                  <c:v>43572</c:v>
                </c:pt>
                <c:pt idx="71">
                  <c:v>43573</c:v>
                </c:pt>
                <c:pt idx="72">
                  <c:v>43574</c:v>
                </c:pt>
                <c:pt idx="73">
                  <c:v>43577</c:v>
                </c:pt>
                <c:pt idx="74">
                  <c:v>43578</c:v>
                </c:pt>
                <c:pt idx="75">
                  <c:v>43579</c:v>
                </c:pt>
                <c:pt idx="76">
                  <c:v>43580</c:v>
                </c:pt>
                <c:pt idx="77">
                  <c:v>43581</c:v>
                </c:pt>
                <c:pt idx="78">
                  <c:v>43584</c:v>
                </c:pt>
                <c:pt idx="79">
                  <c:v>43585</c:v>
                </c:pt>
                <c:pt idx="80">
                  <c:v>43591</c:v>
                </c:pt>
                <c:pt idx="81">
                  <c:v>43592</c:v>
                </c:pt>
                <c:pt idx="82">
                  <c:v>43593</c:v>
                </c:pt>
                <c:pt idx="83">
                  <c:v>43594</c:v>
                </c:pt>
                <c:pt idx="84">
                  <c:v>43595</c:v>
                </c:pt>
                <c:pt idx="85">
                  <c:v>43598</c:v>
                </c:pt>
                <c:pt idx="86">
                  <c:v>43599</c:v>
                </c:pt>
                <c:pt idx="87">
                  <c:v>43600</c:v>
                </c:pt>
                <c:pt idx="88">
                  <c:v>43601</c:v>
                </c:pt>
                <c:pt idx="89">
                  <c:v>43602</c:v>
                </c:pt>
                <c:pt idx="90">
                  <c:v>43605</c:v>
                </c:pt>
                <c:pt idx="91">
                  <c:v>43606</c:v>
                </c:pt>
                <c:pt idx="92">
                  <c:v>43607</c:v>
                </c:pt>
                <c:pt idx="93">
                  <c:v>43608</c:v>
                </c:pt>
                <c:pt idx="94">
                  <c:v>43609</c:v>
                </c:pt>
                <c:pt idx="95">
                  <c:v>43612</c:v>
                </c:pt>
                <c:pt idx="96">
                  <c:v>43613</c:v>
                </c:pt>
                <c:pt idx="97">
                  <c:v>43614</c:v>
                </c:pt>
                <c:pt idx="98">
                  <c:v>43615</c:v>
                </c:pt>
                <c:pt idx="99">
                  <c:v>43616</c:v>
                </c:pt>
                <c:pt idx="100">
                  <c:v>43619</c:v>
                </c:pt>
                <c:pt idx="101">
                  <c:v>43620</c:v>
                </c:pt>
                <c:pt idx="102">
                  <c:v>43621</c:v>
                </c:pt>
                <c:pt idx="103">
                  <c:v>43622</c:v>
                </c:pt>
                <c:pt idx="104">
                  <c:v>43626</c:v>
                </c:pt>
                <c:pt idx="105">
                  <c:v>43627</c:v>
                </c:pt>
                <c:pt idx="106">
                  <c:v>43628</c:v>
                </c:pt>
                <c:pt idx="107">
                  <c:v>43629</c:v>
                </c:pt>
                <c:pt idx="108">
                  <c:v>43630</c:v>
                </c:pt>
                <c:pt idx="109">
                  <c:v>43633</c:v>
                </c:pt>
                <c:pt idx="110">
                  <c:v>43634</c:v>
                </c:pt>
                <c:pt idx="111">
                  <c:v>43635</c:v>
                </c:pt>
                <c:pt idx="112">
                  <c:v>43636</c:v>
                </c:pt>
                <c:pt idx="113">
                  <c:v>43637</c:v>
                </c:pt>
                <c:pt idx="114">
                  <c:v>43640</c:v>
                </c:pt>
                <c:pt idx="115">
                  <c:v>43641</c:v>
                </c:pt>
                <c:pt idx="116">
                  <c:v>43642</c:v>
                </c:pt>
                <c:pt idx="117">
                  <c:v>43643</c:v>
                </c:pt>
                <c:pt idx="118">
                  <c:v>43644</c:v>
                </c:pt>
                <c:pt idx="119">
                  <c:v>43647</c:v>
                </c:pt>
                <c:pt idx="120">
                  <c:v>43648</c:v>
                </c:pt>
                <c:pt idx="121">
                  <c:v>43649</c:v>
                </c:pt>
                <c:pt idx="122">
                  <c:v>43650</c:v>
                </c:pt>
                <c:pt idx="123">
                  <c:v>43651</c:v>
                </c:pt>
                <c:pt idx="124">
                  <c:v>43654</c:v>
                </c:pt>
                <c:pt idx="125">
                  <c:v>43655</c:v>
                </c:pt>
                <c:pt idx="126">
                  <c:v>43656</c:v>
                </c:pt>
                <c:pt idx="127">
                  <c:v>43657</c:v>
                </c:pt>
                <c:pt idx="128">
                  <c:v>43658</c:v>
                </c:pt>
                <c:pt idx="129">
                  <c:v>43661</c:v>
                </c:pt>
                <c:pt idx="130">
                  <c:v>43662</c:v>
                </c:pt>
                <c:pt idx="131">
                  <c:v>43663</c:v>
                </c:pt>
                <c:pt idx="132">
                  <c:v>43664</c:v>
                </c:pt>
                <c:pt idx="133">
                  <c:v>43665</c:v>
                </c:pt>
                <c:pt idx="134">
                  <c:v>43668</c:v>
                </c:pt>
                <c:pt idx="135">
                  <c:v>43669</c:v>
                </c:pt>
                <c:pt idx="136">
                  <c:v>43670</c:v>
                </c:pt>
                <c:pt idx="137">
                  <c:v>43671</c:v>
                </c:pt>
                <c:pt idx="138">
                  <c:v>43672</c:v>
                </c:pt>
                <c:pt idx="139">
                  <c:v>43675</c:v>
                </c:pt>
                <c:pt idx="140">
                  <c:v>43676</c:v>
                </c:pt>
                <c:pt idx="141">
                  <c:v>43677</c:v>
                </c:pt>
                <c:pt idx="142">
                  <c:v>43678</c:v>
                </c:pt>
                <c:pt idx="143">
                  <c:v>43679</c:v>
                </c:pt>
                <c:pt idx="144">
                  <c:v>43682</c:v>
                </c:pt>
                <c:pt idx="145">
                  <c:v>43683</c:v>
                </c:pt>
                <c:pt idx="146">
                  <c:v>43684</c:v>
                </c:pt>
                <c:pt idx="147">
                  <c:v>43685</c:v>
                </c:pt>
                <c:pt idx="148">
                  <c:v>43686</c:v>
                </c:pt>
                <c:pt idx="149">
                  <c:v>43689</c:v>
                </c:pt>
                <c:pt idx="150">
                  <c:v>43690</c:v>
                </c:pt>
                <c:pt idx="151">
                  <c:v>43691</c:v>
                </c:pt>
                <c:pt idx="152">
                  <c:v>43692</c:v>
                </c:pt>
                <c:pt idx="153">
                  <c:v>43693</c:v>
                </c:pt>
                <c:pt idx="154">
                  <c:v>43696</c:v>
                </c:pt>
                <c:pt idx="155">
                  <c:v>43697</c:v>
                </c:pt>
                <c:pt idx="156">
                  <c:v>43698</c:v>
                </c:pt>
                <c:pt idx="157">
                  <c:v>43699</c:v>
                </c:pt>
                <c:pt idx="158">
                  <c:v>43700</c:v>
                </c:pt>
                <c:pt idx="159">
                  <c:v>43703</c:v>
                </c:pt>
                <c:pt idx="160">
                  <c:v>43704</c:v>
                </c:pt>
                <c:pt idx="161">
                  <c:v>43705</c:v>
                </c:pt>
                <c:pt idx="162">
                  <c:v>43706</c:v>
                </c:pt>
                <c:pt idx="163">
                  <c:v>43707</c:v>
                </c:pt>
                <c:pt idx="164">
                  <c:v>43710</c:v>
                </c:pt>
                <c:pt idx="165">
                  <c:v>43711</c:v>
                </c:pt>
                <c:pt idx="166">
                  <c:v>43712</c:v>
                </c:pt>
                <c:pt idx="167">
                  <c:v>43713</c:v>
                </c:pt>
                <c:pt idx="168">
                  <c:v>43714</c:v>
                </c:pt>
                <c:pt idx="169">
                  <c:v>43717</c:v>
                </c:pt>
                <c:pt idx="170">
                  <c:v>43718</c:v>
                </c:pt>
                <c:pt idx="171">
                  <c:v>43719</c:v>
                </c:pt>
                <c:pt idx="172">
                  <c:v>43720</c:v>
                </c:pt>
                <c:pt idx="173">
                  <c:v>43724</c:v>
                </c:pt>
                <c:pt idx="174">
                  <c:v>43725</c:v>
                </c:pt>
                <c:pt idx="175">
                  <c:v>43726</c:v>
                </c:pt>
                <c:pt idx="176">
                  <c:v>43727</c:v>
                </c:pt>
                <c:pt idx="177">
                  <c:v>43728</c:v>
                </c:pt>
                <c:pt idx="178">
                  <c:v>43731</c:v>
                </c:pt>
                <c:pt idx="179">
                  <c:v>43732</c:v>
                </c:pt>
                <c:pt idx="180">
                  <c:v>43733</c:v>
                </c:pt>
                <c:pt idx="181">
                  <c:v>43734</c:v>
                </c:pt>
                <c:pt idx="182">
                  <c:v>43735</c:v>
                </c:pt>
                <c:pt idx="183">
                  <c:v>43738</c:v>
                </c:pt>
                <c:pt idx="184">
                  <c:v>43746</c:v>
                </c:pt>
                <c:pt idx="185">
                  <c:v>43747</c:v>
                </c:pt>
                <c:pt idx="186">
                  <c:v>43748</c:v>
                </c:pt>
                <c:pt idx="187">
                  <c:v>43749</c:v>
                </c:pt>
                <c:pt idx="188">
                  <c:v>43752</c:v>
                </c:pt>
                <c:pt idx="189">
                  <c:v>43753</c:v>
                </c:pt>
                <c:pt idx="190">
                  <c:v>43754</c:v>
                </c:pt>
                <c:pt idx="191">
                  <c:v>43755</c:v>
                </c:pt>
                <c:pt idx="192">
                  <c:v>43756</c:v>
                </c:pt>
                <c:pt idx="193">
                  <c:v>43759</c:v>
                </c:pt>
                <c:pt idx="194">
                  <c:v>43760</c:v>
                </c:pt>
                <c:pt idx="195">
                  <c:v>43761</c:v>
                </c:pt>
                <c:pt idx="196">
                  <c:v>43762</c:v>
                </c:pt>
                <c:pt idx="197">
                  <c:v>43763</c:v>
                </c:pt>
                <c:pt idx="198">
                  <c:v>43766</c:v>
                </c:pt>
                <c:pt idx="199">
                  <c:v>43767</c:v>
                </c:pt>
                <c:pt idx="200">
                  <c:v>43768</c:v>
                </c:pt>
                <c:pt idx="201">
                  <c:v>43769</c:v>
                </c:pt>
                <c:pt idx="202">
                  <c:v>43770</c:v>
                </c:pt>
                <c:pt idx="203">
                  <c:v>43773</c:v>
                </c:pt>
                <c:pt idx="204">
                  <c:v>43774</c:v>
                </c:pt>
                <c:pt idx="205">
                  <c:v>43775</c:v>
                </c:pt>
                <c:pt idx="206">
                  <c:v>43776</c:v>
                </c:pt>
                <c:pt idx="207">
                  <c:v>43777</c:v>
                </c:pt>
                <c:pt idx="208">
                  <c:v>43780</c:v>
                </c:pt>
                <c:pt idx="209">
                  <c:v>43781</c:v>
                </c:pt>
                <c:pt idx="210">
                  <c:v>43782</c:v>
                </c:pt>
                <c:pt idx="211">
                  <c:v>43783</c:v>
                </c:pt>
                <c:pt idx="212">
                  <c:v>43784</c:v>
                </c:pt>
                <c:pt idx="213">
                  <c:v>43787</c:v>
                </c:pt>
                <c:pt idx="214">
                  <c:v>43788</c:v>
                </c:pt>
                <c:pt idx="215">
                  <c:v>43789</c:v>
                </c:pt>
                <c:pt idx="216">
                  <c:v>43790</c:v>
                </c:pt>
                <c:pt idx="217">
                  <c:v>43791</c:v>
                </c:pt>
                <c:pt idx="218">
                  <c:v>43794</c:v>
                </c:pt>
                <c:pt idx="219">
                  <c:v>43795</c:v>
                </c:pt>
                <c:pt idx="220">
                  <c:v>43796</c:v>
                </c:pt>
                <c:pt idx="221">
                  <c:v>43797</c:v>
                </c:pt>
                <c:pt idx="222">
                  <c:v>43798</c:v>
                </c:pt>
                <c:pt idx="223">
                  <c:v>43801</c:v>
                </c:pt>
                <c:pt idx="224">
                  <c:v>43802</c:v>
                </c:pt>
                <c:pt idx="225">
                  <c:v>43803</c:v>
                </c:pt>
              </c:numCache>
            </c:numRef>
          </c:cat>
          <c:val>
            <c:numRef>
              <c:f>股票测试!$R$5:$R$230</c:f>
              <c:numCache>
                <c:formatCode>General</c:formatCode>
                <c:ptCount val="226"/>
                <c:pt idx="0">
                  <c:v>16.6155446862</c:v>
                </c:pt>
                <c:pt idx="1">
                  <c:v>16.342695990900001</c:v>
                </c:pt>
                <c:pt idx="2">
                  <c:v>16.417964596499999</c:v>
                </c:pt>
                <c:pt idx="3">
                  <c:v>16.6155446862</c:v>
                </c:pt>
                <c:pt idx="4">
                  <c:v>16.587318959099999</c:v>
                </c:pt>
                <c:pt idx="5">
                  <c:v>16.502641777800001</c:v>
                </c:pt>
                <c:pt idx="6">
                  <c:v>16.596727534799999</c:v>
                </c:pt>
                <c:pt idx="7">
                  <c:v>16.4555988993</c:v>
                </c:pt>
                <c:pt idx="8">
                  <c:v>16.521458929200001</c:v>
                </c:pt>
                <c:pt idx="9">
                  <c:v>16.596727534799999</c:v>
                </c:pt>
                <c:pt idx="10">
                  <c:v>16.907210532899999</c:v>
                </c:pt>
                <c:pt idx="11">
                  <c:v>16.9542534114</c:v>
                </c:pt>
                <c:pt idx="12">
                  <c:v>16.926027684299999</c:v>
                </c:pt>
                <c:pt idx="13">
                  <c:v>16.9730705628</c:v>
                </c:pt>
                <c:pt idx="14">
                  <c:v>17.2929621366</c:v>
                </c:pt>
                <c:pt idx="15">
                  <c:v>17.029522017000001</c:v>
                </c:pt>
                <c:pt idx="16">
                  <c:v>17.085973471199999</c:v>
                </c:pt>
                <c:pt idx="17">
                  <c:v>17.227102106699999</c:v>
                </c:pt>
                <c:pt idx="18">
                  <c:v>17.4811336506</c:v>
                </c:pt>
                <c:pt idx="19">
                  <c:v>17.537585104800002</c:v>
                </c:pt>
                <c:pt idx="20">
                  <c:v>17.735165194499999</c:v>
                </c:pt>
                <c:pt idx="21">
                  <c:v>17.6410794375</c:v>
                </c:pt>
                <c:pt idx="22">
                  <c:v>17.8010252244</c:v>
                </c:pt>
                <c:pt idx="23">
                  <c:v>18.1397339496</c:v>
                </c:pt>
                <c:pt idx="24">
                  <c:v>18.215002555200002</c:v>
                </c:pt>
                <c:pt idx="25">
                  <c:v>18.412582644899999</c:v>
                </c:pt>
                <c:pt idx="26">
                  <c:v>18.4878512505</c:v>
                </c:pt>
                <c:pt idx="27">
                  <c:v>18.4878512505</c:v>
                </c:pt>
                <c:pt idx="28">
                  <c:v>18.177368252400001</c:v>
                </c:pt>
                <c:pt idx="29">
                  <c:v>18.6195713103</c:v>
                </c:pt>
                <c:pt idx="30">
                  <c:v>18.327905463600001</c:v>
                </c:pt>
                <c:pt idx="31">
                  <c:v>18.431399796299999</c:v>
                </c:pt>
                <c:pt idx="32">
                  <c:v>18.553711280400002</c:v>
                </c:pt>
                <c:pt idx="33">
                  <c:v>18.845377127100001</c:v>
                </c:pt>
                <c:pt idx="34">
                  <c:v>19.560428880300002</c:v>
                </c:pt>
                <c:pt idx="35">
                  <c:v>19.776826121399999</c:v>
                </c:pt>
                <c:pt idx="36">
                  <c:v>19.522794577500001</c:v>
                </c:pt>
                <c:pt idx="37">
                  <c:v>19.579246031699999</c:v>
                </c:pt>
                <c:pt idx="38">
                  <c:v>19.9932233625</c:v>
                </c:pt>
                <c:pt idx="39">
                  <c:v>20.1625777251</c:v>
                </c:pt>
                <c:pt idx="40">
                  <c:v>20.4918778746</c:v>
                </c:pt>
                <c:pt idx="41">
                  <c:v>20.698866540000001</c:v>
                </c:pt>
                <c:pt idx="42">
                  <c:v>20.237846330699998</c:v>
                </c:pt>
                <c:pt idx="43">
                  <c:v>19.7956432728</c:v>
                </c:pt>
                <c:pt idx="44">
                  <c:v>20.6518236615</c:v>
                </c:pt>
                <c:pt idx="45">
                  <c:v>21.056392416600001</c:v>
                </c:pt>
                <c:pt idx="46">
                  <c:v>20.8399951755</c:v>
                </c:pt>
                <c:pt idx="47">
                  <c:v>20.943489508199999</c:v>
                </c:pt>
                <c:pt idx="48">
                  <c:v>20.915263781099998</c:v>
                </c:pt>
                <c:pt idx="49">
                  <c:v>21.865529926800001</c:v>
                </c:pt>
                <c:pt idx="50">
                  <c:v>21.602089807199999</c:v>
                </c:pt>
                <c:pt idx="51">
                  <c:v>22.204238652000001</c:v>
                </c:pt>
                <c:pt idx="52">
                  <c:v>22.8252046482</c:v>
                </c:pt>
                <c:pt idx="53">
                  <c:v>23.220364827600001</c:v>
                </c:pt>
                <c:pt idx="54">
                  <c:v>22.279507257599999</c:v>
                </c:pt>
                <c:pt idx="55">
                  <c:v>22.016067138</c:v>
                </c:pt>
                <c:pt idx="56">
                  <c:v>21.799669896899999</c:v>
                </c:pt>
                <c:pt idx="57">
                  <c:v>21.545638353000001</c:v>
                </c:pt>
                <c:pt idx="58">
                  <c:v>21.724401291300001</c:v>
                </c:pt>
                <c:pt idx="59">
                  <c:v>22.128970046399999</c:v>
                </c:pt>
                <c:pt idx="60">
                  <c:v>22.806387496799999</c:v>
                </c:pt>
                <c:pt idx="61">
                  <c:v>22.561764528600001</c:v>
                </c:pt>
                <c:pt idx="62">
                  <c:v>23.135687646299999</c:v>
                </c:pt>
                <c:pt idx="63">
                  <c:v>22.938107556599999</c:v>
                </c:pt>
                <c:pt idx="64">
                  <c:v>22.796978921099999</c:v>
                </c:pt>
                <c:pt idx="65">
                  <c:v>24.180039549</c:v>
                </c:pt>
                <c:pt idx="66">
                  <c:v>23.399127765900001</c:v>
                </c:pt>
                <c:pt idx="67">
                  <c:v>23.52143925</c:v>
                </c:pt>
                <c:pt idx="68">
                  <c:v>23.210956251900001</c:v>
                </c:pt>
                <c:pt idx="69">
                  <c:v>23.5308478257</c:v>
                </c:pt>
                <c:pt idx="70">
                  <c:v>23.888373702300001</c:v>
                </c:pt>
                <c:pt idx="71">
                  <c:v>23.060419040700001</c:v>
                </c:pt>
                <c:pt idx="72">
                  <c:v>23.333267736</c:v>
                </c:pt>
                <c:pt idx="73">
                  <c:v>22.787570345399999</c:v>
                </c:pt>
                <c:pt idx="74">
                  <c:v>20.9999409624</c:v>
                </c:pt>
                <c:pt idx="75">
                  <c:v>20.887038054000001</c:v>
                </c:pt>
                <c:pt idx="76">
                  <c:v>20.096717695199999</c:v>
                </c:pt>
                <c:pt idx="77">
                  <c:v>19.701557515800001</c:v>
                </c:pt>
                <c:pt idx="78">
                  <c:v>19.287580184999999</c:v>
                </c:pt>
                <c:pt idx="79">
                  <c:v>19.3346230635</c:v>
                </c:pt>
                <c:pt idx="80">
                  <c:v>18.055056768299998</c:v>
                </c:pt>
                <c:pt idx="81">
                  <c:v>18.393765493499998</c:v>
                </c:pt>
                <c:pt idx="82">
                  <c:v>18.3090883122</c:v>
                </c:pt>
                <c:pt idx="83">
                  <c:v>17.9515624356</c:v>
                </c:pt>
                <c:pt idx="84">
                  <c:v>18.431399796299999</c:v>
                </c:pt>
                <c:pt idx="85">
                  <c:v>18.1491425253</c:v>
                </c:pt>
                <c:pt idx="86">
                  <c:v>17.7916166487</c:v>
                </c:pt>
                <c:pt idx="87">
                  <c:v>18.1491425253</c:v>
                </c:pt>
                <c:pt idx="88">
                  <c:v>18.403174069199999</c:v>
                </c:pt>
                <c:pt idx="89">
                  <c:v>17.782208073</c:v>
                </c:pt>
                <c:pt idx="90">
                  <c:v>17.7916166487</c:v>
                </c:pt>
                <c:pt idx="91">
                  <c:v>18.008013889800001</c:v>
                </c:pt>
                <c:pt idx="92">
                  <c:v>17.998605314100001</c:v>
                </c:pt>
                <c:pt idx="93">
                  <c:v>17.669305164600001</c:v>
                </c:pt>
                <c:pt idx="94">
                  <c:v>17.9891967384</c:v>
                </c:pt>
                <c:pt idx="95">
                  <c:v>18.3184968879</c:v>
                </c:pt>
                <c:pt idx="96">
                  <c:v>18.3184968879</c:v>
                </c:pt>
                <c:pt idx="97">
                  <c:v>18.6195713103</c:v>
                </c:pt>
                <c:pt idx="98">
                  <c:v>18.685431340200001</c:v>
                </c:pt>
                <c:pt idx="99">
                  <c:v>18.497259826200001</c:v>
                </c:pt>
                <c:pt idx="100">
                  <c:v>18.243228282299999</c:v>
                </c:pt>
                <c:pt idx="101">
                  <c:v>18.111508222499999</c:v>
                </c:pt>
                <c:pt idx="102">
                  <c:v>18.271454009399999</c:v>
                </c:pt>
                <c:pt idx="103">
                  <c:v>17.904519557099999</c:v>
                </c:pt>
                <c:pt idx="104">
                  <c:v>18.017422465500001</c:v>
                </c:pt>
                <c:pt idx="105">
                  <c:v>18.6195713103</c:v>
                </c:pt>
                <c:pt idx="106">
                  <c:v>18.553711280400002</c:v>
                </c:pt>
                <c:pt idx="107">
                  <c:v>18.591345583199999</c:v>
                </c:pt>
                <c:pt idx="108">
                  <c:v>18.233819706599999</c:v>
                </c:pt>
                <c:pt idx="109">
                  <c:v>18.252636857999999</c:v>
                </c:pt>
                <c:pt idx="110">
                  <c:v>18.224411130899998</c:v>
                </c:pt>
                <c:pt idx="111">
                  <c:v>18.854785702800001</c:v>
                </c:pt>
                <c:pt idx="112">
                  <c:v>19.071182943899998</c:v>
                </c:pt>
                <c:pt idx="113">
                  <c:v>19.1464515495</c:v>
                </c:pt>
                <c:pt idx="114">
                  <c:v>19.099408670999999</c:v>
                </c:pt>
                <c:pt idx="115">
                  <c:v>19.090000095299999</c:v>
                </c:pt>
                <c:pt idx="116">
                  <c:v>18.71</c:v>
                </c:pt>
                <c:pt idx="117">
                  <c:v>18.739999999999998</c:v>
                </c:pt>
                <c:pt idx="118">
                  <c:v>18.559999999999999</c:v>
                </c:pt>
                <c:pt idx="119">
                  <c:v>18.88</c:v>
                </c:pt>
                <c:pt idx="120">
                  <c:v>18.88</c:v>
                </c:pt>
                <c:pt idx="121">
                  <c:v>18.75</c:v>
                </c:pt>
                <c:pt idx="122">
                  <c:v>18.670000000000002</c:v>
                </c:pt>
                <c:pt idx="123">
                  <c:v>18.72</c:v>
                </c:pt>
                <c:pt idx="124">
                  <c:v>18.170000000000002</c:v>
                </c:pt>
                <c:pt idx="125">
                  <c:v>18.190000000000001</c:v>
                </c:pt>
                <c:pt idx="126">
                  <c:v>18.14</c:v>
                </c:pt>
                <c:pt idx="127">
                  <c:v>18.07</c:v>
                </c:pt>
                <c:pt idx="128">
                  <c:v>18.18</c:v>
                </c:pt>
                <c:pt idx="129">
                  <c:v>18.47</c:v>
                </c:pt>
                <c:pt idx="130">
                  <c:v>18.7</c:v>
                </c:pt>
                <c:pt idx="131">
                  <c:v>18.75</c:v>
                </c:pt>
                <c:pt idx="132">
                  <c:v>18.5</c:v>
                </c:pt>
                <c:pt idx="133">
                  <c:v>18.54</c:v>
                </c:pt>
                <c:pt idx="134">
                  <c:v>18.18</c:v>
                </c:pt>
                <c:pt idx="135">
                  <c:v>18.3</c:v>
                </c:pt>
                <c:pt idx="136">
                  <c:v>18.3</c:v>
                </c:pt>
                <c:pt idx="137">
                  <c:v>18.399999999999999</c:v>
                </c:pt>
                <c:pt idx="138">
                  <c:v>18.29</c:v>
                </c:pt>
                <c:pt idx="139">
                  <c:v>18.18</c:v>
                </c:pt>
                <c:pt idx="140">
                  <c:v>18.28</c:v>
                </c:pt>
                <c:pt idx="141">
                  <c:v>18.190000000000001</c:v>
                </c:pt>
                <c:pt idx="142">
                  <c:v>17.96</c:v>
                </c:pt>
                <c:pt idx="143">
                  <c:v>17.61</c:v>
                </c:pt>
                <c:pt idx="144">
                  <c:v>17.170000000000002</c:v>
                </c:pt>
                <c:pt idx="145">
                  <c:v>16.760000000000002</c:v>
                </c:pt>
                <c:pt idx="146">
                  <c:v>16.61</c:v>
                </c:pt>
                <c:pt idx="147">
                  <c:v>16.63</c:v>
                </c:pt>
                <c:pt idx="148">
                  <c:v>16.420000000000002</c:v>
                </c:pt>
                <c:pt idx="149">
                  <c:v>16.61</c:v>
                </c:pt>
                <c:pt idx="150">
                  <c:v>16.559999999999999</c:v>
                </c:pt>
                <c:pt idx="151">
                  <c:v>16.600000000000001</c:v>
                </c:pt>
                <c:pt idx="152">
                  <c:v>16.84</c:v>
                </c:pt>
                <c:pt idx="153">
                  <c:v>16.87</c:v>
                </c:pt>
                <c:pt idx="154">
                  <c:v>17.309999999999999</c:v>
                </c:pt>
                <c:pt idx="155">
                  <c:v>17.25</c:v>
                </c:pt>
                <c:pt idx="156">
                  <c:v>17.13</c:v>
                </c:pt>
                <c:pt idx="157">
                  <c:v>17.25</c:v>
                </c:pt>
                <c:pt idx="158">
                  <c:v>17.149999999999999</c:v>
                </c:pt>
                <c:pt idx="159">
                  <c:v>17.059999999999999</c:v>
                </c:pt>
                <c:pt idx="160">
                  <c:v>17.37</c:v>
                </c:pt>
                <c:pt idx="161">
                  <c:v>17.41</c:v>
                </c:pt>
                <c:pt idx="162">
                  <c:v>17.09</c:v>
                </c:pt>
                <c:pt idx="163">
                  <c:v>16.91</c:v>
                </c:pt>
                <c:pt idx="164">
                  <c:v>17.2</c:v>
                </c:pt>
                <c:pt idx="165">
                  <c:v>17.190000000000001</c:v>
                </c:pt>
                <c:pt idx="166">
                  <c:v>17.28</c:v>
                </c:pt>
                <c:pt idx="167">
                  <c:v>17.329999999999998</c:v>
                </c:pt>
                <c:pt idx="168">
                  <c:v>17.440000000000001</c:v>
                </c:pt>
                <c:pt idx="169">
                  <c:v>17.600000000000001</c:v>
                </c:pt>
                <c:pt idx="170">
                  <c:v>17.46</c:v>
                </c:pt>
                <c:pt idx="171">
                  <c:v>17.38</c:v>
                </c:pt>
                <c:pt idx="172">
                  <c:v>17.399999999999999</c:v>
                </c:pt>
                <c:pt idx="173">
                  <c:v>17.37</c:v>
                </c:pt>
                <c:pt idx="174">
                  <c:v>16.89</c:v>
                </c:pt>
                <c:pt idx="175">
                  <c:v>16.899999999999999</c:v>
                </c:pt>
                <c:pt idx="176">
                  <c:v>16.93</c:v>
                </c:pt>
                <c:pt idx="177">
                  <c:v>16.95</c:v>
                </c:pt>
                <c:pt idx="178">
                  <c:v>16.75</c:v>
                </c:pt>
                <c:pt idx="179">
                  <c:v>16.78</c:v>
                </c:pt>
                <c:pt idx="180">
                  <c:v>16.579999999999998</c:v>
                </c:pt>
                <c:pt idx="181">
                  <c:v>16.5</c:v>
                </c:pt>
                <c:pt idx="182">
                  <c:v>16.5</c:v>
                </c:pt>
                <c:pt idx="183">
                  <c:v>16.38</c:v>
                </c:pt>
                <c:pt idx="184">
                  <c:v>16.53</c:v>
                </c:pt>
                <c:pt idx="185">
                  <c:v>16.64</c:v>
                </c:pt>
                <c:pt idx="186">
                  <c:v>16.73</c:v>
                </c:pt>
                <c:pt idx="187">
                  <c:v>16.71</c:v>
                </c:pt>
                <c:pt idx="188">
                  <c:v>17.04</c:v>
                </c:pt>
                <c:pt idx="189">
                  <c:v>16.77</c:v>
                </c:pt>
                <c:pt idx="190">
                  <c:v>16.760000000000002</c:v>
                </c:pt>
                <c:pt idx="191">
                  <c:v>16.93</c:v>
                </c:pt>
                <c:pt idx="192">
                  <c:v>16.71</c:v>
                </c:pt>
                <c:pt idx="193">
                  <c:v>16.600000000000001</c:v>
                </c:pt>
                <c:pt idx="194">
                  <c:v>16.54</c:v>
                </c:pt>
                <c:pt idx="195">
                  <c:v>16.53</c:v>
                </c:pt>
                <c:pt idx="196">
                  <c:v>16.55</c:v>
                </c:pt>
                <c:pt idx="197">
                  <c:v>16.53</c:v>
                </c:pt>
                <c:pt idx="198">
                  <c:v>16.54</c:v>
                </c:pt>
                <c:pt idx="199">
                  <c:v>16.420000000000002</c:v>
                </c:pt>
                <c:pt idx="200">
                  <c:v>16.809999999999999</c:v>
                </c:pt>
                <c:pt idx="201">
                  <c:v>16.78</c:v>
                </c:pt>
                <c:pt idx="202">
                  <c:v>17.41</c:v>
                </c:pt>
                <c:pt idx="203">
                  <c:v>18.12</c:v>
                </c:pt>
                <c:pt idx="204">
                  <c:v>18.2</c:v>
                </c:pt>
                <c:pt idx="205">
                  <c:v>17.940000000000001</c:v>
                </c:pt>
                <c:pt idx="206">
                  <c:v>17.940000000000001</c:v>
                </c:pt>
                <c:pt idx="207">
                  <c:v>17.88</c:v>
                </c:pt>
                <c:pt idx="208">
                  <c:v>17.329999999999998</c:v>
                </c:pt>
                <c:pt idx="209">
                  <c:v>17.399999999999999</c:v>
                </c:pt>
                <c:pt idx="210">
                  <c:v>17.260000000000002</c:v>
                </c:pt>
                <c:pt idx="211">
                  <c:v>17.260000000000002</c:v>
                </c:pt>
                <c:pt idx="212">
                  <c:v>17.25</c:v>
                </c:pt>
                <c:pt idx="213">
                  <c:v>17.28</c:v>
                </c:pt>
                <c:pt idx="214">
                  <c:v>17.79</c:v>
                </c:pt>
                <c:pt idx="215">
                  <c:v>17.84</c:v>
                </c:pt>
                <c:pt idx="216">
                  <c:v>17.829999999999998</c:v>
                </c:pt>
                <c:pt idx="217">
                  <c:v>17.96</c:v>
                </c:pt>
                <c:pt idx="218">
                  <c:v>18.68</c:v>
                </c:pt>
                <c:pt idx="219">
                  <c:v>18.399999999999999</c:v>
                </c:pt>
                <c:pt idx="220">
                  <c:v>18.600000000000001</c:v>
                </c:pt>
                <c:pt idx="221">
                  <c:v>18.48</c:v>
                </c:pt>
                <c:pt idx="222">
                  <c:v>18.600000000000001</c:v>
                </c:pt>
                <c:pt idx="223">
                  <c:v>18.78</c:v>
                </c:pt>
                <c:pt idx="224">
                  <c:v>18.79</c:v>
                </c:pt>
                <c:pt idx="225">
                  <c:v>18.79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D9-486E-9E0D-EEBC4F2E7142}"/>
            </c:ext>
          </c:extLst>
        </c:ser>
        <c:ser>
          <c:idx val="4"/>
          <c:order val="4"/>
          <c:tx>
            <c:strRef>
              <c:f>股票测试!$W$3</c:f>
              <c:strCache>
                <c:ptCount val="1"/>
                <c:pt idx="0">
                  <c:v>分众传媒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股票测试!$B$5:$B$230</c:f>
              <c:numCache>
                <c:formatCode>yyyy\-mm\-dd</c:formatCode>
                <c:ptCount val="226"/>
                <c:pt idx="0">
                  <c:v>43462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43472</c:v>
                </c:pt>
                <c:pt idx="5">
                  <c:v>43473</c:v>
                </c:pt>
                <c:pt idx="6">
                  <c:v>43474</c:v>
                </c:pt>
                <c:pt idx="7">
                  <c:v>43475</c:v>
                </c:pt>
                <c:pt idx="8">
                  <c:v>43476</c:v>
                </c:pt>
                <c:pt idx="9">
                  <c:v>43479</c:v>
                </c:pt>
                <c:pt idx="10">
                  <c:v>43480</c:v>
                </c:pt>
                <c:pt idx="11">
                  <c:v>43481</c:v>
                </c:pt>
                <c:pt idx="12">
                  <c:v>43482</c:v>
                </c:pt>
                <c:pt idx="13">
                  <c:v>43483</c:v>
                </c:pt>
                <c:pt idx="14">
                  <c:v>43486</c:v>
                </c:pt>
                <c:pt idx="15">
                  <c:v>43487</c:v>
                </c:pt>
                <c:pt idx="16">
                  <c:v>43488</c:v>
                </c:pt>
                <c:pt idx="17">
                  <c:v>43489</c:v>
                </c:pt>
                <c:pt idx="18">
                  <c:v>43490</c:v>
                </c:pt>
                <c:pt idx="19">
                  <c:v>43493</c:v>
                </c:pt>
                <c:pt idx="20">
                  <c:v>43494</c:v>
                </c:pt>
                <c:pt idx="21">
                  <c:v>43495</c:v>
                </c:pt>
                <c:pt idx="22">
                  <c:v>43496</c:v>
                </c:pt>
                <c:pt idx="23">
                  <c:v>43497</c:v>
                </c:pt>
                <c:pt idx="24">
                  <c:v>43507</c:v>
                </c:pt>
                <c:pt idx="25">
                  <c:v>43508</c:v>
                </c:pt>
                <c:pt idx="26">
                  <c:v>43509</c:v>
                </c:pt>
                <c:pt idx="27">
                  <c:v>43510</c:v>
                </c:pt>
                <c:pt idx="28">
                  <c:v>43511</c:v>
                </c:pt>
                <c:pt idx="29">
                  <c:v>43514</c:v>
                </c:pt>
                <c:pt idx="30">
                  <c:v>43515</c:v>
                </c:pt>
                <c:pt idx="31">
                  <c:v>43516</c:v>
                </c:pt>
                <c:pt idx="32">
                  <c:v>43517</c:v>
                </c:pt>
                <c:pt idx="33">
                  <c:v>43518</c:v>
                </c:pt>
                <c:pt idx="34">
                  <c:v>43521</c:v>
                </c:pt>
                <c:pt idx="35">
                  <c:v>43522</c:v>
                </c:pt>
                <c:pt idx="36">
                  <c:v>43523</c:v>
                </c:pt>
                <c:pt idx="37">
                  <c:v>43524</c:v>
                </c:pt>
                <c:pt idx="38">
                  <c:v>43525</c:v>
                </c:pt>
                <c:pt idx="39">
                  <c:v>43528</c:v>
                </c:pt>
                <c:pt idx="40">
                  <c:v>43529</c:v>
                </c:pt>
                <c:pt idx="41">
                  <c:v>43530</c:v>
                </c:pt>
                <c:pt idx="42">
                  <c:v>43531</c:v>
                </c:pt>
                <c:pt idx="43">
                  <c:v>43532</c:v>
                </c:pt>
                <c:pt idx="44">
                  <c:v>43535</c:v>
                </c:pt>
                <c:pt idx="45">
                  <c:v>43536</c:v>
                </c:pt>
                <c:pt idx="46">
                  <c:v>43537</c:v>
                </c:pt>
                <c:pt idx="47">
                  <c:v>43538</c:v>
                </c:pt>
                <c:pt idx="48">
                  <c:v>43539</c:v>
                </c:pt>
                <c:pt idx="49">
                  <c:v>43542</c:v>
                </c:pt>
                <c:pt idx="50">
                  <c:v>43543</c:v>
                </c:pt>
                <c:pt idx="51">
                  <c:v>43544</c:v>
                </c:pt>
                <c:pt idx="52">
                  <c:v>43545</c:v>
                </c:pt>
                <c:pt idx="53">
                  <c:v>43546</c:v>
                </c:pt>
                <c:pt idx="54">
                  <c:v>43549</c:v>
                </c:pt>
                <c:pt idx="55">
                  <c:v>43550</c:v>
                </c:pt>
                <c:pt idx="56">
                  <c:v>43551</c:v>
                </c:pt>
                <c:pt idx="57">
                  <c:v>43552</c:v>
                </c:pt>
                <c:pt idx="58">
                  <c:v>43553</c:v>
                </c:pt>
                <c:pt idx="59">
                  <c:v>43556</c:v>
                </c:pt>
                <c:pt idx="60">
                  <c:v>43557</c:v>
                </c:pt>
                <c:pt idx="61">
                  <c:v>43558</c:v>
                </c:pt>
                <c:pt idx="62">
                  <c:v>43559</c:v>
                </c:pt>
                <c:pt idx="63">
                  <c:v>43563</c:v>
                </c:pt>
                <c:pt idx="64">
                  <c:v>43564</c:v>
                </c:pt>
                <c:pt idx="65">
                  <c:v>43565</c:v>
                </c:pt>
                <c:pt idx="66">
                  <c:v>43566</c:v>
                </c:pt>
                <c:pt idx="67">
                  <c:v>43567</c:v>
                </c:pt>
                <c:pt idx="68">
                  <c:v>43570</c:v>
                </c:pt>
                <c:pt idx="69">
                  <c:v>43571</c:v>
                </c:pt>
                <c:pt idx="70">
                  <c:v>43572</c:v>
                </c:pt>
                <c:pt idx="71">
                  <c:v>43573</c:v>
                </c:pt>
                <c:pt idx="72">
                  <c:v>43574</c:v>
                </c:pt>
                <c:pt idx="73">
                  <c:v>43577</c:v>
                </c:pt>
                <c:pt idx="74">
                  <c:v>43578</c:v>
                </c:pt>
                <c:pt idx="75">
                  <c:v>43579</c:v>
                </c:pt>
                <c:pt idx="76">
                  <c:v>43580</c:v>
                </c:pt>
                <c:pt idx="77">
                  <c:v>43581</c:v>
                </c:pt>
                <c:pt idx="78">
                  <c:v>43584</c:v>
                </c:pt>
                <c:pt idx="79">
                  <c:v>43585</c:v>
                </c:pt>
                <c:pt idx="80">
                  <c:v>43591</c:v>
                </c:pt>
                <c:pt idx="81">
                  <c:v>43592</c:v>
                </c:pt>
                <c:pt idx="82">
                  <c:v>43593</c:v>
                </c:pt>
                <c:pt idx="83">
                  <c:v>43594</c:v>
                </c:pt>
                <c:pt idx="84">
                  <c:v>43595</c:v>
                </c:pt>
                <c:pt idx="85">
                  <c:v>43598</c:v>
                </c:pt>
                <c:pt idx="86">
                  <c:v>43599</c:v>
                </c:pt>
                <c:pt idx="87">
                  <c:v>43600</c:v>
                </c:pt>
                <c:pt idx="88">
                  <c:v>43601</c:v>
                </c:pt>
                <c:pt idx="89">
                  <c:v>43602</c:v>
                </c:pt>
                <c:pt idx="90">
                  <c:v>43605</c:v>
                </c:pt>
                <c:pt idx="91">
                  <c:v>43606</c:v>
                </c:pt>
                <c:pt idx="92">
                  <c:v>43607</c:v>
                </c:pt>
                <c:pt idx="93">
                  <c:v>43608</c:v>
                </c:pt>
                <c:pt idx="94">
                  <c:v>43609</c:v>
                </c:pt>
                <c:pt idx="95">
                  <c:v>43612</c:v>
                </c:pt>
                <c:pt idx="96">
                  <c:v>43613</c:v>
                </c:pt>
                <c:pt idx="97">
                  <c:v>43614</c:v>
                </c:pt>
                <c:pt idx="98">
                  <c:v>43615</c:v>
                </c:pt>
                <c:pt idx="99">
                  <c:v>43616</c:v>
                </c:pt>
                <c:pt idx="100">
                  <c:v>43619</c:v>
                </c:pt>
                <c:pt idx="101">
                  <c:v>43620</c:v>
                </c:pt>
                <c:pt idx="102">
                  <c:v>43621</c:v>
                </c:pt>
                <c:pt idx="103">
                  <c:v>43622</c:v>
                </c:pt>
                <c:pt idx="104">
                  <c:v>43626</c:v>
                </c:pt>
                <c:pt idx="105">
                  <c:v>43627</c:v>
                </c:pt>
                <c:pt idx="106">
                  <c:v>43628</c:v>
                </c:pt>
                <c:pt idx="107">
                  <c:v>43629</c:v>
                </c:pt>
                <c:pt idx="108">
                  <c:v>43630</c:v>
                </c:pt>
                <c:pt idx="109">
                  <c:v>43633</c:v>
                </c:pt>
                <c:pt idx="110">
                  <c:v>43634</c:v>
                </c:pt>
                <c:pt idx="111">
                  <c:v>43635</c:v>
                </c:pt>
                <c:pt idx="112">
                  <c:v>43636</c:v>
                </c:pt>
                <c:pt idx="113">
                  <c:v>43637</c:v>
                </c:pt>
                <c:pt idx="114">
                  <c:v>43640</c:v>
                </c:pt>
                <c:pt idx="115">
                  <c:v>43641</c:v>
                </c:pt>
                <c:pt idx="116">
                  <c:v>43642</c:v>
                </c:pt>
                <c:pt idx="117">
                  <c:v>43643</c:v>
                </c:pt>
                <c:pt idx="118">
                  <c:v>43644</c:v>
                </c:pt>
                <c:pt idx="119">
                  <c:v>43647</c:v>
                </c:pt>
                <c:pt idx="120">
                  <c:v>43648</c:v>
                </c:pt>
                <c:pt idx="121">
                  <c:v>43649</c:v>
                </c:pt>
                <c:pt idx="122">
                  <c:v>43650</c:v>
                </c:pt>
                <c:pt idx="123">
                  <c:v>43651</c:v>
                </c:pt>
                <c:pt idx="124">
                  <c:v>43654</c:v>
                </c:pt>
                <c:pt idx="125">
                  <c:v>43655</c:v>
                </c:pt>
                <c:pt idx="126">
                  <c:v>43656</c:v>
                </c:pt>
                <c:pt idx="127">
                  <c:v>43657</c:v>
                </c:pt>
                <c:pt idx="128">
                  <c:v>43658</c:v>
                </c:pt>
                <c:pt idx="129">
                  <c:v>43661</c:v>
                </c:pt>
                <c:pt idx="130">
                  <c:v>43662</c:v>
                </c:pt>
                <c:pt idx="131">
                  <c:v>43663</c:v>
                </c:pt>
                <c:pt idx="132">
                  <c:v>43664</c:v>
                </c:pt>
                <c:pt idx="133">
                  <c:v>43665</c:v>
                </c:pt>
                <c:pt idx="134">
                  <c:v>43668</c:v>
                </c:pt>
                <c:pt idx="135">
                  <c:v>43669</c:v>
                </c:pt>
                <c:pt idx="136">
                  <c:v>43670</c:v>
                </c:pt>
                <c:pt idx="137">
                  <c:v>43671</c:v>
                </c:pt>
                <c:pt idx="138">
                  <c:v>43672</c:v>
                </c:pt>
                <c:pt idx="139">
                  <c:v>43675</c:v>
                </c:pt>
                <c:pt idx="140">
                  <c:v>43676</c:v>
                </c:pt>
                <c:pt idx="141">
                  <c:v>43677</c:v>
                </c:pt>
                <c:pt idx="142">
                  <c:v>43678</c:v>
                </c:pt>
                <c:pt idx="143">
                  <c:v>43679</c:v>
                </c:pt>
                <c:pt idx="144">
                  <c:v>43682</c:v>
                </c:pt>
                <c:pt idx="145">
                  <c:v>43683</c:v>
                </c:pt>
                <c:pt idx="146">
                  <c:v>43684</c:v>
                </c:pt>
                <c:pt idx="147">
                  <c:v>43685</c:v>
                </c:pt>
                <c:pt idx="148">
                  <c:v>43686</c:v>
                </c:pt>
                <c:pt idx="149">
                  <c:v>43689</c:v>
                </c:pt>
                <c:pt idx="150">
                  <c:v>43690</c:v>
                </c:pt>
                <c:pt idx="151">
                  <c:v>43691</c:v>
                </c:pt>
                <c:pt idx="152">
                  <c:v>43692</c:v>
                </c:pt>
                <c:pt idx="153">
                  <c:v>43693</c:v>
                </c:pt>
                <c:pt idx="154">
                  <c:v>43696</c:v>
                </c:pt>
                <c:pt idx="155">
                  <c:v>43697</c:v>
                </c:pt>
                <c:pt idx="156">
                  <c:v>43698</c:v>
                </c:pt>
                <c:pt idx="157">
                  <c:v>43699</c:v>
                </c:pt>
                <c:pt idx="158">
                  <c:v>43700</c:v>
                </c:pt>
                <c:pt idx="159">
                  <c:v>43703</c:v>
                </c:pt>
                <c:pt idx="160">
                  <c:v>43704</c:v>
                </c:pt>
                <c:pt idx="161">
                  <c:v>43705</c:v>
                </c:pt>
                <c:pt idx="162">
                  <c:v>43706</c:v>
                </c:pt>
                <c:pt idx="163">
                  <c:v>43707</c:v>
                </c:pt>
                <c:pt idx="164">
                  <c:v>43710</c:v>
                </c:pt>
                <c:pt idx="165">
                  <c:v>43711</c:v>
                </c:pt>
                <c:pt idx="166">
                  <c:v>43712</c:v>
                </c:pt>
                <c:pt idx="167">
                  <c:v>43713</c:v>
                </c:pt>
                <c:pt idx="168">
                  <c:v>43714</c:v>
                </c:pt>
                <c:pt idx="169">
                  <c:v>43717</c:v>
                </c:pt>
                <c:pt idx="170">
                  <c:v>43718</c:v>
                </c:pt>
                <c:pt idx="171">
                  <c:v>43719</c:v>
                </c:pt>
                <c:pt idx="172">
                  <c:v>43720</c:v>
                </c:pt>
                <c:pt idx="173">
                  <c:v>43724</c:v>
                </c:pt>
                <c:pt idx="174">
                  <c:v>43725</c:v>
                </c:pt>
                <c:pt idx="175">
                  <c:v>43726</c:v>
                </c:pt>
                <c:pt idx="176">
                  <c:v>43727</c:v>
                </c:pt>
                <c:pt idx="177">
                  <c:v>43728</c:v>
                </c:pt>
                <c:pt idx="178">
                  <c:v>43731</c:v>
                </c:pt>
                <c:pt idx="179">
                  <c:v>43732</c:v>
                </c:pt>
                <c:pt idx="180">
                  <c:v>43733</c:v>
                </c:pt>
                <c:pt idx="181">
                  <c:v>43734</c:v>
                </c:pt>
                <c:pt idx="182">
                  <c:v>43735</c:v>
                </c:pt>
                <c:pt idx="183">
                  <c:v>43738</c:v>
                </c:pt>
                <c:pt idx="184">
                  <c:v>43746</c:v>
                </c:pt>
                <c:pt idx="185">
                  <c:v>43747</c:v>
                </c:pt>
                <c:pt idx="186">
                  <c:v>43748</c:v>
                </c:pt>
                <c:pt idx="187">
                  <c:v>43749</c:v>
                </c:pt>
                <c:pt idx="188">
                  <c:v>43752</c:v>
                </c:pt>
                <c:pt idx="189">
                  <c:v>43753</c:v>
                </c:pt>
                <c:pt idx="190">
                  <c:v>43754</c:v>
                </c:pt>
                <c:pt idx="191">
                  <c:v>43755</c:v>
                </c:pt>
                <c:pt idx="192">
                  <c:v>43756</c:v>
                </c:pt>
                <c:pt idx="193">
                  <c:v>43759</c:v>
                </c:pt>
                <c:pt idx="194">
                  <c:v>43760</c:v>
                </c:pt>
                <c:pt idx="195">
                  <c:v>43761</c:v>
                </c:pt>
                <c:pt idx="196">
                  <c:v>43762</c:v>
                </c:pt>
                <c:pt idx="197">
                  <c:v>43763</c:v>
                </c:pt>
                <c:pt idx="198">
                  <c:v>43766</c:v>
                </c:pt>
                <c:pt idx="199">
                  <c:v>43767</c:v>
                </c:pt>
                <c:pt idx="200">
                  <c:v>43768</c:v>
                </c:pt>
                <c:pt idx="201">
                  <c:v>43769</c:v>
                </c:pt>
                <c:pt idx="202">
                  <c:v>43770</c:v>
                </c:pt>
                <c:pt idx="203">
                  <c:v>43773</c:v>
                </c:pt>
                <c:pt idx="204">
                  <c:v>43774</c:v>
                </c:pt>
                <c:pt idx="205">
                  <c:v>43775</c:v>
                </c:pt>
                <c:pt idx="206">
                  <c:v>43776</c:v>
                </c:pt>
                <c:pt idx="207">
                  <c:v>43777</c:v>
                </c:pt>
                <c:pt idx="208">
                  <c:v>43780</c:v>
                </c:pt>
                <c:pt idx="209">
                  <c:v>43781</c:v>
                </c:pt>
                <c:pt idx="210">
                  <c:v>43782</c:v>
                </c:pt>
                <c:pt idx="211">
                  <c:v>43783</c:v>
                </c:pt>
                <c:pt idx="212">
                  <c:v>43784</c:v>
                </c:pt>
                <c:pt idx="213">
                  <c:v>43787</c:v>
                </c:pt>
                <c:pt idx="214">
                  <c:v>43788</c:v>
                </c:pt>
                <c:pt idx="215">
                  <c:v>43789</c:v>
                </c:pt>
                <c:pt idx="216">
                  <c:v>43790</c:v>
                </c:pt>
                <c:pt idx="217">
                  <c:v>43791</c:v>
                </c:pt>
                <c:pt idx="218">
                  <c:v>43794</c:v>
                </c:pt>
                <c:pt idx="219">
                  <c:v>43795</c:v>
                </c:pt>
                <c:pt idx="220">
                  <c:v>43796</c:v>
                </c:pt>
                <c:pt idx="221">
                  <c:v>43797</c:v>
                </c:pt>
                <c:pt idx="222">
                  <c:v>43798</c:v>
                </c:pt>
                <c:pt idx="223">
                  <c:v>43801</c:v>
                </c:pt>
                <c:pt idx="224">
                  <c:v>43802</c:v>
                </c:pt>
                <c:pt idx="225">
                  <c:v>43803</c:v>
                </c:pt>
              </c:numCache>
            </c:numRef>
          </c:cat>
          <c:val>
            <c:numRef>
              <c:f>股票测试!$W$5:$W$230</c:f>
              <c:numCache>
                <c:formatCode>General</c:formatCode>
                <c:ptCount val="226"/>
                <c:pt idx="0">
                  <c:v>5.1378557367999997</c:v>
                </c:pt>
                <c:pt idx="1">
                  <c:v>4.9221442364000003</c:v>
                </c:pt>
                <c:pt idx="2">
                  <c:v>5.0005847819999998</c:v>
                </c:pt>
                <c:pt idx="3">
                  <c:v>5.1476608050000001</c:v>
                </c:pt>
                <c:pt idx="4">
                  <c:v>5.1966861460000002</c:v>
                </c:pt>
                <c:pt idx="5">
                  <c:v>5.4516179192000003</c:v>
                </c:pt>
                <c:pt idx="6">
                  <c:v>5.4418128509999999</c:v>
                </c:pt>
                <c:pt idx="7">
                  <c:v>5.5104483283999999</c:v>
                </c:pt>
                <c:pt idx="8">
                  <c:v>5.4810331237999996</c:v>
                </c:pt>
                <c:pt idx="9">
                  <c:v>5.2653216234000002</c:v>
                </c:pt>
                <c:pt idx="10">
                  <c:v>5.4025925782000002</c:v>
                </c:pt>
                <c:pt idx="11">
                  <c:v>5.5790838057999999</c:v>
                </c:pt>
                <c:pt idx="12">
                  <c:v>5.5692787376000004</c:v>
                </c:pt>
                <c:pt idx="13">
                  <c:v>5.6477192831999998</c:v>
                </c:pt>
                <c:pt idx="14">
                  <c:v>5.7751851698000003</c:v>
                </c:pt>
                <c:pt idx="15">
                  <c:v>5.6084990104000001</c:v>
                </c:pt>
                <c:pt idx="16">
                  <c:v>5.5006432602000004</c:v>
                </c:pt>
                <c:pt idx="17">
                  <c:v>5.5496686011999996</c:v>
                </c:pt>
                <c:pt idx="18">
                  <c:v>5.6673294195999997</c:v>
                </c:pt>
                <c:pt idx="19">
                  <c:v>5.6477192831999998</c:v>
                </c:pt>
                <c:pt idx="20">
                  <c:v>5.5496686011999996</c:v>
                </c:pt>
                <c:pt idx="21">
                  <c:v>5.5104483283999999</c:v>
                </c:pt>
                <c:pt idx="22">
                  <c:v>5.3339571008000002</c:v>
                </c:pt>
                <c:pt idx="23">
                  <c:v>5.5398635330000001</c:v>
                </c:pt>
                <c:pt idx="24">
                  <c:v>6.0791422839999996</c:v>
                </c:pt>
                <c:pt idx="25">
                  <c:v>6.2262183069999999</c:v>
                </c:pt>
                <c:pt idx="26">
                  <c:v>6.3144639207999997</c:v>
                </c:pt>
                <c:pt idx="27">
                  <c:v>6.5203703529999997</c:v>
                </c:pt>
                <c:pt idx="28">
                  <c:v>6.2164132388000004</c:v>
                </c:pt>
                <c:pt idx="29">
                  <c:v>6.4909551484000003</c:v>
                </c:pt>
                <c:pt idx="30">
                  <c:v>6.3242689890000001</c:v>
                </c:pt>
                <c:pt idx="31">
                  <c:v>6.4811500801999999</c:v>
                </c:pt>
                <c:pt idx="32">
                  <c:v>6.7556919897999999</c:v>
                </c:pt>
                <c:pt idx="33">
                  <c:v>6.8635477399999996</c:v>
                </c:pt>
                <c:pt idx="34">
                  <c:v>7.0792592403999999</c:v>
                </c:pt>
                <c:pt idx="35">
                  <c:v>6.9910136266</c:v>
                </c:pt>
                <c:pt idx="36">
                  <c:v>6.7753021261999997</c:v>
                </c:pt>
                <c:pt idx="37">
                  <c:v>6.6086159668000004</c:v>
                </c:pt>
                <c:pt idx="38">
                  <c:v>6.7458869216000004</c:v>
                </c:pt>
                <c:pt idx="39">
                  <c:v>6.7654970580000002</c:v>
                </c:pt>
                <c:pt idx="40">
                  <c:v>6.8537426718000001</c:v>
                </c:pt>
                <c:pt idx="41">
                  <c:v>6.7851071944000001</c:v>
                </c:pt>
                <c:pt idx="42">
                  <c:v>6.6772514442000004</c:v>
                </c:pt>
                <c:pt idx="43">
                  <c:v>6.3438791254</c:v>
                </c:pt>
                <c:pt idx="44">
                  <c:v>6.5105652848000002</c:v>
                </c:pt>
                <c:pt idx="45">
                  <c:v>6.8635477399999996</c:v>
                </c:pt>
                <c:pt idx="46">
                  <c:v>6.6086159668000004</c:v>
                </c:pt>
                <c:pt idx="47">
                  <c:v>6.5988108986</c:v>
                </c:pt>
                <c:pt idx="48">
                  <c:v>6.6282261032000003</c:v>
                </c:pt>
                <c:pt idx="49">
                  <c:v>6.8537426718000001</c:v>
                </c:pt>
                <c:pt idx="50">
                  <c:v>6.6772514442000004</c:v>
                </c:pt>
                <c:pt idx="51">
                  <c:v>6.9517933538000003</c:v>
                </c:pt>
                <c:pt idx="52">
                  <c:v>6.8929629445999998</c:v>
                </c:pt>
                <c:pt idx="53">
                  <c:v>6.8047173308</c:v>
                </c:pt>
                <c:pt idx="54">
                  <c:v>6.4811500801999999</c:v>
                </c:pt>
                <c:pt idx="55">
                  <c:v>6.3732943300000002</c:v>
                </c:pt>
                <c:pt idx="56">
                  <c:v>6.2556335116000001</c:v>
                </c:pt>
                <c:pt idx="57">
                  <c:v>6.1869980342000002</c:v>
                </c:pt>
                <c:pt idx="58">
                  <c:v>6.1477777614000004</c:v>
                </c:pt>
                <c:pt idx="59">
                  <c:v>6.5105652848000002</c:v>
                </c:pt>
                <c:pt idx="60">
                  <c:v>6.4713450119999996</c:v>
                </c:pt>
                <c:pt idx="61">
                  <c:v>6.5595906258000003</c:v>
                </c:pt>
                <c:pt idx="62">
                  <c:v>6.9517933538000003</c:v>
                </c:pt>
                <c:pt idx="63">
                  <c:v>7.0694541722000004</c:v>
                </c:pt>
                <c:pt idx="64">
                  <c:v>7.0498440357999996</c:v>
                </c:pt>
                <c:pt idx="65">
                  <c:v>7.1282845814</c:v>
                </c:pt>
                <c:pt idx="66">
                  <c:v>6.8439376035999997</c:v>
                </c:pt>
                <c:pt idx="67">
                  <c:v>6.8635477399999996</c:v>
                </c:pt>
                <c:pt idx="68">
                  <c:v>6.667446376</c:v>
                </c:pt>
                <c:pt idx="69">
                  <c:v>6.7851071944000001</c:v>
                </c:pt>
                <c:pt idx="70">
                  <c:v>6.7164717170000001</c:v>
                </c:pt>
                <c:pt idx="71">
                  <c:v>6.6282261032000003</c:v>
                </c:pt>
                <c:pt idx="72">
                  <c:v>6.8047173308</c:v>
                </c:pt>
                <c:pt idx="73">
                  <c:v>6.7164717170000001</c:v>
                </c:pt>
                <c:pt idx="74">
                  <c:v>6.9714034902000002</c:v>
                </c:pt>
                <c:pt idx="75">
                  <c:v>6.8929629445999998</c:v>
                </c:pt>
                <c:pt idx="76">
                  <c:v>6.4125146028</c:v>
                </c:pt>
                <c:pt idx="77">
                  <c:v>6.0497270794000002</c:v>
                </c:pt>
                <c:pt idx="78">
                  <c:v>6.0399220111999998</c:v>
                </c:pt>
                <c:pt idx="79">
                  <c:v>5.9810916020000002</c:v>
                </c:pt>
                <c:pt idx="80">
                  <c:v>5.7849902379999998</c:v>
                </c:pt>
                <c:pt idx="81">
                  <c:v>5.8242105108000004</c:v>
                </c:pt>
                <c:pt idx="82">
                  <c:v>5.7457699652000001</c:v>
                </c:pt>
                <c:pt idx="83">
                  <c:v>5.5986939421999997</c:v>
                </c:pt>
                <c:pt idx="84">
                  <c:v>5.7849902379999998</c:v>
                </c:pt>
                <c:pt idx="85">
                  <c:v>5.6477192831999998</c:v>
                </c:pt>
                <c:pt idx="86">
                  <c:v>5.5594736694</c:v>
                </c:pt>
                <c:pt idx="87">
                  <c:v>5.6183040785999996</c:v>
                </c:pt>
                <c:pt idx="88">
                  <c:v>5.5888888740000002</c:v>
                </c:pt>
                <c:pt idx="89">
                  <c:v>5.5888888740000002</c:v>
                </c:pt>
                <c:pt idx="90">
                  <c:v>5.4123976463999997</c:v>
                </c:pt>
                <c:pt idx="91">
                  <c:v>5.4712280556000001</c:v>
                </c:pt>
                <c:pt idx="92">
                  <c:v>5.4516179192000003</c:v>
                </c:pt>
                <c:pt idx="93">
                  <c:v>5.2162962824000001</c:v>
                </c:pt>
                <c:pt idx="94">
                  <c:v>5.1182456003999999</c:v>
                </c:pt>
                <c:pt idx="95">
                  <c:v>5.1476608050000001</c:v>
                </c:pt>
                <c:pt idx="96">
                  <c:v>5.3045418961999999</c:v>
                </c:pt>
                <c:pt idx="97">
                  <c:v>5.3045418961999999</c:v>
                </c:pt>
                <c:pt idx="98">
                  <c:v>5.4516179192000003</c:v>
                </c:pt>
                <c:pt idx="99">
                  <c:v>5.4516179192000003</c:v>
                </c:pt>
                <c:pt idx="100">
                  <c:v>5.3241520325999998</c:v>
                </c:pt>
                <c:pt idx="101">
                  <c:v>5.3633723054000004</c:v>
                </c:pt>
                <c:pt idx="102">
                  <c:v>5.3339571008000002</c:v>
                </c:pt>
                <c:pt idx="103">
                  <c:v>5.1868810777999999</c:v>
                </c:pt>
                <c:pt idx="104">
                  <c:v>5.1966861460000002</c:v>
                </c:pt>
                <c:pt idx="105">
                  <c:v>5.3927875099999998</c:v>
                </c:pt>
                <c:pt idx="106">
                  <c:v>5.3731773735999999</c:v>
                </c:pt>
                <c:pt idx="107">
                  <c:v>5.3829824418000003</c:v>
                </c:pt>
                <c:pt idx="108">
                  <c:v>5.3241520325999998</c:v>
                </c:pt>
                <c:pt idx="109">
                  <c:v>5.3045418961999999</c:v>
                </c:pt>
                <c:pt idx="110">
                  <c:v>5.2751266915999997</c:v>
                </c:pt>
                <c:pt idx="111">
                  <c:v>5.3339571008000002</c:v>
                </c:pt>
                <c:pt idx="112">
                  <c:v>5.4222027146</c:v>
                </c:pt>
                <c:pt idx="113">
                  <c:v>5.5790838057999999</c:v>
                </c:pt>
                <c:pt idx="114">
                  <c:v>5.490838192</c:v>
                </c:pt>
                <c:pt idx="115">
                  <c:v>5.3241520325999998</c:v>
                </c:pt>
                <c:pt idx="116">
                  <c:v>5.3143469644000003</c:v>
                </c:pt>
                <c:pt idx="117">
                  <c:v>5.2849317598000001</c:v>
                </c:pt>
                <c:pt idx="118">
                  <c:v>5.1868810777999999</c:v>
                </c:pt>
                <c:pt idx="119">
                  <c:v>5.3535672372000001</c:v>
                </c:pt>
                <c:pt idx="120">
                  <c:v>5.3241520325999998</c:v>
                </c:pt>
                <c:pt idx="121">
                  <c:v>5.2849317598000001</c:v>
                </c:pt>
                <c:pt idx="122">
                  <c:v>5.2457114870000003</c:v>
                </c:pt>
                <c:pt idx="123">
                  <c:v>5.2359064188</c:v>
                </c:pt>
                <c:pt idx="124">
                  <c:v>5.1084405322000004</c:v>
                </c:pt>
                <c:pt idx="125">
                  <c:v>5.1378557367999997</c:v>
                </c:pt>
                <c:pt idx="126">
                  <c:v>5.0692202593999998</c:v>
                </c:pt>
                <c:pt idx="127">
                  <c:v>5.0790253276000001</c:v>
                </c:pt>
                <c:pt idx="128">
                  <c:v>5.0692202593999998</c:v>
                </c:pt>
                <c:pt idx="129">
                  <c:v>5.1084405322000004</c:v>
                </c:pt>
                <c:pt idx="130">
                  <c:v>5.098635464</c:v>
                </c:pt>
                <c:pt idx="131">
                  <c:v>5.1770760096000004</c:v>
                </c:pt>
                <c:pt idx="132">
                  <c:v>5.0299999866</c:v>
                </c:pt>
                <c:pt idx="133">
                  <c:v>4.92</c:v>
                </c:pt>
                <c:pt idx="134">
                  <c:v>4.75</c:v>
                </c:pt>
                <c:pt idx="135">
                  <c:v>4.8</c:v>
                </c:pt>
                <c:pt idx="136">
                  <c:v>4.83</c:v>
                </c:pt>
                <c:pt idx="137">
                  <c:v>4.8099999999999996</c:v>
                </c:pt>
                <c:pt idx="138">
                  <c:v>4.84</c:v>
                </c:pt>
                <c:pt idx="139">
                  <c:v>4.84</c:v>
                </c:pt>
                <c:pt idx="140">
                  <c:v>5.21</c:v>
                </c:pt>
                <c:pt idx="141">
                  <c:v>5.0599999999999996</c:v>
                </c:pt>
                <c:pt idx="142">
                  <c:v>5.05</c:v>
                </c:pt>
                <c:pt idx="143">
                  <c:v>4.9800000000000004</c:v>
                </c:pt>
                <c:pt idx="144">
                  <c:v>4.8600000000000003</c:v>
                </c:pt>
                <c:pt idx="145">
                  <c:v>4.8499999999999996</c:v>
                </c:pt>
                <c:pt idx="146">
                  <c:v>4.8499999999999996</c:v>
                </c:pt>
                <c:pt idx="147">
                  <c:v>5</c:v>
                </c:pt>
                <c:pt idx="148">
                  <c:v>5.07</c:v>
                </c:pt>
                <c:pt idx="149">
                  <c:v>5.09</c:v>
                </c:pt>
                <c:pt idx="150">
                  <c:v>4.93</c:v>
                </c:pt>
                <c:pt idx="151">
                  <c:v>4.87</c:v>
                </c:pt>
                <c:pt idx="152">
                  <c:v>4.9000000000000004</c:v>
                </c:pt>
                <c:pt idx="153">
                  <c:v>4.88</c:v>
                </c:pt>
                <c:pt idx="154">
                  <c:v>5.0199999999999996</c:v>
                </c:pt>
                <c:pt idx="155">
                  <c:v>5.08</c:v>
                </c:pt>
                <c:pt idx="156">
                  <c:v>4.99</c:v>
                </c:pt>
                <c:pt idx="157">
                  <c:v>5.18</c:v>
                </c:pt>
                <c:pt idx="158">
                  <c:v>5.13</c:v>
                </c:pt>
                <c:pt idx="159">
                  <c:v>5.03</c:v>
                </c:pt>
                <c:pt idx="160">
                  <c:v>5.18</c:v>
                </c:pt>
                <c:pt idx="161">
                  <c:v>5.27</c:v>
                </c:pt>
                <c:pt idx="162">
                  <c:v>5.46</c:v>
                </c:pt>
                <c:pt idx="163">
                  <c:v>5.37</c:v>
                </c:pt>
                <c:pt idx="164">
                  <c:v>5.56</c:v>
                </c:pt>
                <c:pt idx="165">
                  <c:v>5.58</c:v>
                </c:pt>
                <c:pt idx="166">
                  <c:v>5.54</c:v>
                </c:pt>
                <c:pt idx="167">
                  <c:v>5.46</c:v>
                </c:pt>
                <c:pt idx="168">
                  <c:v>5.5</c:v>
                </c:pt>
                <c:pt idx="169">
                  <c:v>5.72</c:v>
                </c:pt>
                <c:pt idx="170">
                  <c:v>5.74</c:v>
                </c:pt>
                <c:pt idx="171">
                  <c:v>5.66</c:v>
                </c:pt>
                <c:pt idx="172">
                  <c:v>5.66</c:v>
                </c:pt>
                <c:pt idx="173">
                  <c:v>5.55</c:v>
                </c:pt>
                <c:pt idx="174">
                  <c:v>5.48</c:v>
                </c:pt>
                <c:pt idx="175">
                  <c:v>5.49</c:v>
                </c:pt>
                <c:pt idx="176">
                  <c:v>5.46</c:v>
                </c:pt>
                <c:pt idx="177">
                  <c:v>5.43</c:v>
                </c:pt>
                <c:pt idx="178">
                  <c:v>5.35</c:v>
                </c:pt>
                <c:pt idx="179">
                  <c:v>5.35</c:v>
                </c:pt>
                <c:pt idx="180">
                  <c:v>5.42</c:v>
                </c:pt>
                <c:pt idx="181">
                  <c:v>5.44</c:v>
                </c:pt>
                <c:pt idx="182">
                  <c:v>5.34</c:v>
                </c:pt>
                <c:pt idx="183">
                  <c:v>5.25</c:v>
                </c:pt>
                <c:pt idx="184">
                  <c:v>5.19</c:v>
                </c:pt>
                <c:pt idx="185">
                  <c:v>5.13</c:v>
                </c:pt>
                <c:pt idx="186">
                  <c:v>5.15</c:v>
                </c:pt>
                <c:pt idx="187">
                  <c:v>5.16</c:v>
                </c:pt>
                <c:pt idx="188">
                  <c:v>5.45</c:v>
                </c:pt>
                <c:pt idx="189">
                  <c:v>5.31</c:v>
                </c:pt>
                <c:pt idx="190">
                  <c:v>5.53</c:v>
                </c:pt>
                <c:pt idx="191">
                  <c:v>5.65</c:v>
                </c:pt>
                <c:pt idx="192">
                  <c:v>5.62</c:v>
                </c:pt>
                <c:pt idx="193">
                  <c:v>5.63</c:v>
                </c:pt>
                <c:pt idx="194">
                  <c:v>5.6</c:v>
                </c:pt>
                <c:pt idx="195">
                  <c:v>5.49</c:v>
                </c:pt>
                <c:pt idx="196">
                  <c:v>5.65</c:v>
                </c:pt>
                <c:pt idx="197">
                  <c:v>5.65</c:v>
                </c:pt>
                <c:pt idx="198">
                  <c:v>5.64</c:v>
                </c:pt>
                <c:pt idx="199">
                  <c:v>5.89</c:v>
                </c:pt>
                <c:pt idx="200">
                  <c:v>6.05</c:v>
                </c:pt>
                <c:pt idx="201">
                  <c:v>6</c:v>
                </c:pt>
                <c:pt idx="202">
                  <c:v>6.16</c:v>
                </c:pt>
                <c:pt idx="203">
                  <c:v>6.2</c:v>
                </c:pt>
                <c:pt idx="204">
                  <c:v>6.16</c:v>
                </c:pt>
                <c:pt idx="205">
                  <c:v>6.14</c:v>
                </c:pt>
                <c:pt idx="206">
                  <c:v>6.08</c:v>
                </c:pt>
                <c:pt idx="207">
                  <c:v>5.98</c:v>
                </c:pt>
                <c:pt idx="208">
                  <c:v>5.9</c:v>
                </c:pt>
                <c:pt idx="209">
                  <c:v>5.9</c:v>
                </c:pt>
                <c:pt idx="210">
                  <c:v>5.9</c:v>
                </c:pt>
                <c:pt idx="211">
                  <c:v>5.78</c:v>
                </c:pt>
                <c:pt idx="212">
                  <c:v>5.84</c:v>
                </c:pt>
                <c:pt idx="213">
                  <c:v>5.88</c:v>
                </c:pt>
                <c:pt idx="214">
                  <c:v>6.08</c:v>
                </c:pt>
                <c:pt idx="215">
                  <c:v>5.96</c:v>
                </c:pt>
                <c:pt idx="216">
                  <c:v>5.92</c:v>
                </c:pt>
                <c:pt idx="217">
                  <c:v>5.84</c:v>
                </c:pt>
                <c:pt idx="218">
                  <c:v>5.88</c:v>
                </c:pt>
                <c:pt idx="219">
                  <c:v>5.82</c:v>
                </c:pt>
                <c:pt idx="220">
                  <c:v>5.72</c:v>
                </c:pt>
                <c:pt idx="221">
                  <c:v>5.6</c:v>
                </c:pt>
                <c:pt idx="222">
                  <c:v>5.6</c:v>
                </c:pt>
                <c:pt idx="223">
                  <c:v>5.78</c:v>
                </c:pt>
                <c:pt idx="224">
                  <c:v>5.78</c:v>
                </c:pt>
                <c:pt idx="225">
                  <c:v>5.78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D9-486E-9E0D-EEBC4F2E7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050528"/>
        <c:axId val="2130291728"/>
      </c:lineChart>
      <c:dateAx>
        <c:axId val="1440505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291728"/>
        <c:crosses val="autoZero"/>
        <c:auto val="1"/>
        <c:lblOffset val="100"/>
        <c:baseTimeUnit val="days"/>
      </c:dateAx>
      <c:valAx>
        <c:axId val="213029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5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指数对比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指数测试!$B$2</c:f>
              <c:strCache>
                <c:ptCount val="1"/>
                <c:pt idx="0">
                  <c:v>沪深300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指数测试!$A$4:$A$51</c:f>
              <c:numCache>
                <c:formatCode>yyyy\-mm\-dd</c:formatCode>
                <c:ptCount val="48"/>
                <c:pt idx="0">
                  <c:v>43469</c:v>
                </c:pt>
                <c:pt idx="1">
                  <c:v>43476</c:v>
                </c:pt>
                <c:pt idx="2">
                  <c:v>43483</c:v>
                </c:pt>
                <c:pt idx="3">
                  <c:v>43490</c:v>
                </c:pt>
                <c:pt idx="4">
                  <c:v>43497</c:v>
                </c:pt>
                <c:pt idx="5">
                  <c:v>43511</c:v>
                </c:pt>
                <c:pt idx="6">
                  <c:v>43518</c:v>
                </c:pt>
                <c:pt idx="7">
                  <c:v>43525</c:v>
                </c:pt>
                <c:pt idx="8">
                  <c:v>43532</c:v>
                </c:pt>
                <c:pt idx="9">
                  <c:v>43539</c:v>
                </c:pt>
                <c:pt idx="10">
                  <c:v>43546</c:v>
                </c:pt>
                <c:pt idx="11">
                  <c:v>43553</c:v>
                </c:pt>
                <c:pt idx="12">
                  <c:v>43559</c:v>
                </c:pt>
                <c:pt idx="13">
                  <c:v>43567</c:v>
                </c:pt>
                <c:pt idx="14">
                  <c:v>43574</c:v>
                </c:pt>
                <c:pt idx="15">
                  <c:v>43581</c:v>
                </c:pt>
                <c:pt idx="16">
                  <c:v>43585</c:v>
                </c:pt>
                <c:pt idx="17">
                  <c:v>43595</c:v>
                </c:pt>
                <c:pt idx="18">
                  <c:v>43602</c:v>
                </c:pt>
                <c:pt idx="19">
                  <c:v>43609</c:v>
                </c:pt>
                <c:pt idx="20">
                  <c:v>43616</c:v>
                </c:pt>
                <c:pt idx="21">
                  <c:v>43622</c:v>
                </c:pt>
                <c:pt idx="22">
                  <c:v>43630</c:v>
                </c:pt>
                <c:pt idx="23">
                  <c:v>43637</c:v>
                </c:pt>
                <c:pt idx="24">
                  <c:v>43644</c:v>
                </c:pt>
                <c:pt idx="25">
                  <c:v>43651</c:v>
                </c:pt>
                <c:pt idx="26">
                  <c:v>43658</c:v>
                </c:pt>
                <c:pt idx="27">
                  <c:v>43665</c:v>
                </c:pt>
                <c:pt idx="28">
                  <c:v>43672</c:v>
                </c:pt>
                <c:pt idx="29">
                  <c:v>43679</c:v>
                </c:pt>
                <c:pt idx="30">
                  <c:v>43686</c:v>
                </c:pt>
                <c:pt idx="31">
                  <c:v>43693</c:v>
                </c:pt>
                <c:pt idx="32">
                  <c:v>43700</c:v>
                </c:pt>
                <c:pt idx="33">
                  <c:v>43707</c:v>
                </c:pt>
                <c:pt idx="34">
                  <c:v>43714</c:v>
                </c:pt>
                <c:pt idx="35">
                  <c:v>43720</c:v>
                </c:pt>
                <c:pt idx="36">
                  <c:v>43728</c:v>
                </c:pt>
                <c:pt idx="37">
                  <c:v>43735</c:v>
                </c:pt>
                <c:pt idx="38">
                  <c:v>43738</c:v>
                </c:pt>
                <c:pt idx="39">
                  <c:v>43749</c:v>
                </c:pt>
                <c:pt idx="40">
                  <c:v>43756</c:v>
                </c:pt>
                <c:pt idx="41">
                  <c:v>43763</c:v>
                </c:pt>
                <c:pt idx="42">
                  <c:v>43770</c:v>
                </c:pt>
                <c:pt idx="43">
                  <c:v>43777</c:v>
                </c:pt>
                <c:pt idx="44">
                  <c:v>43784</c:v>
                </c:pt>
                <c:pt idx="45">
                  <c:v>43791</c:v>
                </c:pt>
                <c:pt idx="46">
                  <c:v>43798</c:v>
                </c:pt>
                <c:pt idx="47">
                  <c:v>43802</c:v>
                </c:pt>
              </c:numCache>
            </c:numRef>
          </c:cat>
          <c:val>
            <c:numRef>
              <c:f>指数测试!$B$4:$B$51</c:f>
              <c:numCache>
                <c:formatCode>General</c:formatCode>
                <c:ptCount val="48"/>
                <c:pt idx="0">
                  <c:v>3035.8739999999998</c:v>
                </c:pt>
                <c:pt idx="1">
                  <c:v>3094.7779999999998</c:v>
                </c:pt>
                <c:pt idx="2">
                  <c:v>3168.1729999999998</c:v>
                </c:pt>
                <c:pt idx="3">
                  <c:v>3184.4690000000001</c:v>
                </c:pt>
                <c:pt idx="4">
                  <c:v>3247.3969999999999</c:v>
                </c:pt>
                <c:pt idx="5">
                  <c:v>3338.7040000000002</c:v>
                </c:pt>
                <c:pt idx="6">
                  <c:v>3520.1179999999999</c:v>
                </c:pt>
                <c:pt idx="7">
                  <c:v>3749.7139999999999</c:v>
                </c:pt>
                <c:pt idx="8">
                  <c:v>3657.5790000000002</c:v>
                </c:pt>
                <c:pt idx="9">
                  <c:v>3745.0050000000001</c:v>
                </c:pt>
                <c:pt idx="10">
                  <c:v>3833.8009999999999</c:v>
                </c:pt>
                <c:pt idx="11">
                  <c:v>3872.3409999999999</c:v>
                </c:pt>
                <c:pt idx="12">
                  <c:v>4062.23</c:v>
                </c:pt>
                <c:pt idx="13">
                  <c:v>3988.616</c:v>
                </c:pt>
                <c:pt idx="14">
                  <c:v>4120.607</c:v>
                </c:pt>
                <c:pt idx="15">
                  <c:v>3889.2739999999999</c:v>
                </c:pt>
                <c:pt idx="16">
                  <c:v>3913.2109999999998</c:v>
                </c:pt>
                <c:pt idx="17">
                  <c:v>3730.451</c:v>
                </c:pt>
                <c:pt idx="18">
                  <c:v>3648.76</c:v>
                </c:pt>
                <c:pt idx="19">
                  <c:v>3593.913</c:v>
                </c:pt>
                <c:pt idx="20">
                  <c:v>3629.7890000000002</c:v>
                </c:pt>
                <c:pt idx="21">
                  <c:v>3564.6770000000001</c:v>
                </c:pt>
                <c:pt idx="22">
                  <c:v>3654.8789999999999</c:v>
                </c:pt>
                <c:pt idx="23">
                  <c:v>3833.9380000000001</c:v>
                </c:pt>
                <c:pt idx="24">
                  <c:v>3825.587</c:v>
                </c:pt>
                <c:pt idx="25">
                  <c:v>3893.2020000000002</c:v>
                </c:pt>
                <c:pt idx="26">
                  <c:v>3808.7310000000002</c:v>
                </c:pt>
                <c:pt idx="27">
                  <c:v>3807.9549999999999</c:v>
                </c:pt>
                <c:pt idx="28">
                  <c:v>3858.5680000000002</c:v>
                </c:pt>
                <c:pt idx="29">
                  <c:v>3747.4369999999999</c:v>
                </c:pt>
                <c:pt idx="30">
                  <c:v>3633.529</c:v>
                </c:pt>
                <c:pt idx="31">
                  <c:v>3710.538</c:v>
                </c:pt>
                <c:pt idx="32">
                  <c:v>3820.8629999999998</c:v>
                </c:pt>
                <c:pt idx="33">
                  <c:v>3799.5859999999998</c:v>
                </c:pt>
                <c:pt idx="34">
                  <c:v>3948.5070000000001</c:v>
                </c:pt>
                <c:pt idx="35">
                  <c:v>3972.3789999999999</c:v>
                </c:pt>
                <c:pt idx="36">
                  <c:v>3935.6509999999998</c:v>
                </c:pt>
                <c:pt idx="37">
                  <c:v>3852.6529999999998</c:v>
                </c:pt>
                <c:pt idx="38">
                  <c:v>3814.5279999999998</c:v>
                </c:pt>
                <c:pt idx="39">
                  <c:v>3911.7249999999999</c:v>
                </c:pt>
                <c:pt idx="40">
                  <c:v>3869.377</c:v>
                </c:pt>
                <c:pt idx="41">
                  <c:v>3896.7919999999999</c:v>
                </c:pt>
                <c:pt idx="42">
                  <c:v>3952.3870000000002</c:v>
                </c:pt>
                <c:pt idx="43">
                  <c:v>3973.01</c:v>
                </c:pt>
                <c:pt idx="44">
                  <c:v>3877.0889999999999</c:v>
                </c:pt>
                <c:pt idx="45">
                  <c:v>3849.9940000000001</c:v>
                </c:pt>
                <c:pt idx="46">
                  <c:v>3828.67</c:v>
                </c:pt>
                <c:pt idx="47">
                  <c:v>3851.087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5E-4E88-B17D-18DC344F2E7D}"/>
            </c:ext>
          </c:extLst>
        </c:ser>
        <c:ser>
          <c:idx val="1"/>
          <c:order val="1"/>
          <c:tx>
            <c:strRef>
              <c:f>指数测试!$D$2</c:f>
              <c:strCache>
                <c:ptCount val="1"/>
                <c:pt idx="0">
                  <c:v>中证500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指数测试!$A$4:$A$51</c:f>
              <c:numCache>
                <c:formatCode>yyyy\-mm\-dd</c:formatCode>
                <c:ptCount val="48"/>
                <c:pt idx="0">
                  <c:v>43469</c:v>
                </c:pt>
                <c:pt idx="1">
                  <c:v>43476</c:v>
                </c:pt>
                <c:pt idx="2">
                  <c:v>43483</c:v>
                </c:pt>
                <c:pt idx="3">
                  <c:v>43490</c:v>
                </c:pt>
                <c:pt idx="4">
                  <c:v>43497</c:v>
                </c:pt>
                <c:pt idx="5">
                  <c:v>43511</c:v>
                </c:pt>
                <c:pt idx="6">
                  <c:v>43518</c:v>
                </c:pt>
                <c:pt idx="7">
                  <c:v>43525</c:v>
                </c:pt>
                <c:pt idx="8">
                  <c:v>43532</c:v>
                </c:pt>
                <c:pt idx="9">
                  <c:v>43539</c:v>
                </c:pt>
                <c:pt idx="10">
                  <c:v>43546</c:v>
                </c:pt>
                <c:pt idx="11">
                  <c:v>43553</c:v>
                </c:pt>
                <c:pt idx="12">
                  <c:v>43559</c:v>
                </c:pt>
                <c:pt idx="13">
                  <c:v>43567</c:v>
                </c:pt>
                <c:pt idx="14">
                  <c:v>43574</c:v>
                </c:pt>
                <c:pt idx="15">
                  <c:v>43581</c:v>
                </c:pt>
                <c:pt idx="16">
                  <c:v>43585</c:v>
                </c:pt>
                <c:pt idx="17">
                  <c:v>43595</c:v>
                </c:pt>
                <c:pt idx="18">
                  <c:v>43602</c:v>
                </c:pt>
                <c:pt idx="19">
                  <c:v>43609</c:v>
                </c:pt>
                <c:pt idx="20">
                  <c:v>43616</c:v>
                </c:pt>
                <c:pt idx="21">
                  <c:v>43622</c:v>
                </c:pt>
                <c:pt idx="22">
                  <c:v>43630</c:v>
                </c:pt>
                <c:pt idx="23">
                  <c:v>43637</c:v>
                </c:pt>
                <c:pt idx="24">
                  <c:v>43644</c:v>
                </c:pt>
                <c:pt idx="25">
                  <c:v>43651</c:v>
                </c:pt>
                <c:pt idx="26">
                  <c:v>43658</c:v>
                </c:pt>
                <c:pt idx="27">
                  <c:v>43665</c:v>
                </c:pt>
                <c:pt idx="28">
                  <c:v>43672</c:v>
                </c:pt>
                <c:pt idx="29">
                  <c:v>43679</c:v>
                </c:pt>
                <c:pt idx="30">
                  <c:v>43686</c:v>
                </c:pt>
                <c:pt idx="31">
                  <c:v>43693</c:v>
                </c:pt>
                <c:pt idx="32">
                  <c:v>43700</c:v>
                </c:pt>
                <c:pt idx="33">
                  <c:v>43707</c:v>
                </c:pt>
                <c:pt idx="34">
                  <c:v>43714</c:v>
                </c:pt>
                <c:pt idx="35">
                  <c:v>43720</c:v>
                </c:pt>
                <c:pt idx="36">
                  <c:v>43728</c:v>
                </c:pt>
                <c:pt idx="37">
                  <c:v>43735</c:v>
                </c:pt>
                <c:pt idx="38">
                  <c:v>43738</c:v>
                </c:pt>
                <c:pt idx="39">
                  <c:v>43749</c:v>
                </c:pt>
                <c:pt idx="40">
                  <c:v>43756</c:v>
                </c:pt>
                <c:pt idx="41">
                  <c:v>43763</c:v>
                </c:pt>
                <c:pt idx="42">
                  <c:v>43770</c:v>
                </c:pt>
                <c:pt idx="43">
                  <c:v>43777</c:v>
                </c:pt>
                <c:pt idx="44">
                  <c:v>43784</c:v>
                </c:pt>
                <c:pt idx="45">
                  <c:v>43791</c:v>
                </c:pt>
                <c:pt idx="46">
                  <c:v>43798</c:v>
                </c:pt>
                <c:pt idx="47">
                  <c:v>43802</c:v>
                </c:pt>
              </c:numCache>
            </c:numRef>
          </c:cat>
          <c:val>
            <c:numRef>
              <c:f>指数测试!$D$4:$D$51</c:f>
              <c:numCache>
                <c:formatCode>General</c:formatCode>
                <c:ptCount val="48"/>
                <c:pt idx="0">
                  <c:v>4210.8779999999997</c:v>
                </c:pt>
                <c:pt idx="1">
                  <c:v>4314.875</c:v>
                </c:pt>
                <c:pt idx="2">
                  <c:v>4347.8109999999997</c:v>
                </c:pt>
                <c:pt idx="3">
                  <c:v>4318.4409999999998</c:v>
                </c:pt>
                <c:pt idx="4">
                  <c:v>4294.2690000000002</c:v>
                </c:pt>
                <c:pt idx="5">
                  <c:v>4502.7340000000004</c:v>
                </c:pt>
                <c:pt idx="6">
                  <c:v>4777.2969999999996</c:v>
                </c:pt>
                <c:pt idx="7">
                  <c:v>5067.2250000000004</c:v>
                </c:pt>
                <c:pt idx="8">
                  <c:v>5245.6989999999996</c:v>
                </c:pt>
                <c:pt idx="9">
                  <c:v>5359.0079999999998</c:v>
                </c:pt>
                <c:pt idx="10">
                  <c:v>5622.14</c:v>
                </c:pt>
                <c:pt idx="11">
                  <c:v>5547.6559999999999</c:v>
                </c:pt>
                <c:pt idx="12">
                  <c:v>5871.5569999999998</c:v>
                </c:pt>
                <c:pt idx="13">
                  <c:v>5714.3670000000002</c:v>
                </c:pt>
                <c:pt idx="14">
                  <c:v>5810.1790000000001</c:v>
                </c:pt>
                <c:pt idx="15">
                  <c:v>5408.03</c:v>
                </c:pt>
                <c:pt idx="16">
                  <c:v>5307.56</c:v>
                </c:pt>
                <c:pt idx="17">
                  <c:v>5064.3230000000003</c:v>
                </c:pt>
                <c:pt idx="18">
                  <c:v>4942.5789999999997</c:v>
                </c:pt>
                <c:pt idx="19">
                  <c:v>4841.7569999999996</c:v>
                </c:pt>
                <c:pt idx="20">
                  <c:v>4912</c:v>
                </c:pt>
                <c:pt idx="21">
                  <c:v>4678.7839999999997</c:v>
                </c:pt>
                <c:pt idx="22">
                  <c:v>4795.5259999999998</c:v>
                </c:pt>
                <c:pt idx="23">
                  <c:v>5021.3050000000003</c:v>
                </c:pt>
                <c:pt idx="24">
                  <c:v>4950.4790000000003</c:v>
                </c:pt>
                <c:pt idx="25">
                  <c:v>5042.6589999999997</c:v>
                </c:pt>
                <c:pt idx="26">
                  <c:v>4861.567</c:v>
                </c:pt>
                <c:pt idx="27">
                  <c:v>4878.6899999999996</c:v>
                </c:pt>
                <c:pt idx="28">
                  <c:v>4898.1090000000004</c:v>
                </c:pt>
                <c:pt idx="29">
                  <c:v>4809.9189999999999</c:v>
                </c:pt>
                <c:pt idx="30">
                  <c:v>4600.3519999999999</c:v>
                </c:pt>
                <c:pt idx="31">
                  <c:v>4722.6620000000003</c:v>
                </c:pt>
                <c:pt idx="32">
                  <c:v>4887.902</c:v>
                </c:pt>
                <c:pt idx="33">
                  <c:v>4886.4939999999997</c:v>
                </c:pt>
                <c:pt idx="34">
                  <c:v>5154.6369999999997</c:v>
                </c:pt>
                <c:pt idx="35">
                  <c:v>5242.6109999999999</c:v>
                </c:pt>
                <c:pt idx="36">
                  <c:v>5204.4840000000004</c:v>
                </c:pt>
                <c:pt idx="37">
                  <c:v>5005.6289999999999</c:v>
                </c:pt>
                <c:pt idx="38">
                  <c:v>4940.9030000000002</c:v>
                </c:pt>
                <c:pt idx="39">
                  <c:v>5055.5159999999996</c:v>
                </c:pt>
                <c:pt idx="40">
                  <c:v>4961.8069999999998</c:v>
                </c:pt>
                <c:pt idx="41">
                  <c:v>4994.5680000000002</c:v>
                </c:pt>
                <c:pt idx="42">
                  <c:v>4962.3490000000002</c:v>
                </c:pt>
                <c:pt idx="43">
                  <c:v>4988.2929999999997</c:v>
                </c:pt>
                <c:pt idx="44">
                  <c:v>4868.4359999999997</c:v>
                </c:pt>
                <c:pt idx="45">
                  <c:v>4904.0820000000003</c:v>
                </c:pt>
                <c:pt idx="46">
                  <c:v>4894.9409999999998</c:v>
                </c:pt>
                <c:pt idx="47">
                  <c:v>4926.4539999999997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5E-4E88-B17D-18DC344F2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7501568"/>
        <c:axId val="1763715968"/>
      </c:lineChart>
      <c:dateAx>
        <c:axId val="18875015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715968"/>
        <c:crosses val="autoZero"/>
        <c:auto val="1"/>
        <c:lblOffset val="100"/>
        <c:baseTimeUnit val="days"/>
      </c:dateAx>
      <c:valAx>
        <c:axId val="17637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50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涨跌幅对比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指数测试!$C$5:$C$51</c:f>
              <c:numCache>
                <c:formatCode>0.00%</c:formatCode>
                <c:ptCount val="47"/>
                <c:pt idx="0">
                  <c:v>1.9402649780590368E-2</c:v>
                </c:pt>
                <c:pt idx="1">
                  <c:v>2.3715756025149456E-2</c:v>
                </c:pt>
                <c:pt idx="2">
                  <c:v>5.1436585060223279E-3</c:v>
                </c:pt>
                <c:pt idx="3">
                  <c:v>1.976090833354003E-2</c:v>
                </c:pt>
                <c:pt idx="4">
                  <c:v>2.8116981077459961E-2</c:v>
                </c:pt>
                <c:pt idx="5">
                  <c:v>5.4336652785032684E-2</c:v>
                </c:pt>
                <c:pt idx="6">
                  <c:v>6.5223949878952928E-2</c:v>
                </c:pt>
                <c:pt idx="7">
                  <c:v>-2.457120729740982E-2</c:v>
                </c:pt>
                <c:pt idx="8">
                  <c:v>2.3902696291727376E-2</c:v>
                </c:pt>
                <c:pt idx="9">
                  <c:v>2.3710515740299365E-2</c:v>
                </c:pt>
                <c:pt idx="10">
                  <c:v>1.0052686615711135E-2</c:v>
                </c:pt>
                <c:pt idx="11">
                  <c:v>4.9037261956010623E-2</c:v>
                </c:pt>
                <c:pt idx="12">
                  <c:v>-1.8121573618431263E-2</c:v>
                </c:pt>
                <c:pt idx="13">
                  <c:v>3.3091929631731909E-2</c:v>
                </c:pt>
                <c:pt idx="14">
                  <c:v>-5.6140515220209082E-2</c:v>
                </c:pt>
                <c:pt idx="15">
                  <c:v>6.1546190882925452E-3</c:v>
                </c:pt>
                <c:pt idx="16">
                  <c:v>-4.6703333911715925E-2</c:v>
                </c:pt>
                <c:pt idx="17">
                  <c:v>-2.1898424614074759E-2</c:v>
                </c:pt>
                <c:pt idx="18">
                  <c:v>-1.5031681996075436E-2</c:v>
                </c:pt>
                <c:pt idx="19">
                  <c:v>9.9824341880285373E-3</c:v>
                </c:pt>
                <c:pt idx="20">
                  <c:v>-1.7938232773309984E-2</c:v>
                </c:pt>
                <c:pt idx="21">
                  <c:v>2.530439644321204E-2</c:v>
                </c:pt>
                <c:pt idx="22">
                  <c:v>4.8991772367840414E-2</c:v>
                </c:pt>
                <c:pt idx="23">
                  <c:v>-2.1781781552023304E-3</c:v>
                </c:pt>
                <c:pt idx="24">
                  <c:v>1.767441179615056E-2</c:v>
                </c:pt>
                <c:pt idx="25">
                  <c:v>-2.1697050397076749E-2</c:v>
                </c:pt>
                <c:pt idx="26">
                  <c:v>-2.0374240134057633E-4</c:v>
                </c:pt>
                <c:pt idx="27">
                  <c:v>1.3291386058921464E-2</c:v>
                </c:pt>
                <c:pt idx="28">
                  <c:v>-2.8801099267915017E-2</c:v>
                </c:pt>
                <c:pt idx="29">
                  <c:v>-3.0396241484513257E-2</c:v>
                </c:pt>
                <c:pt idx="30">
                  <c:v>2.1193996249926728E-2</c:v>
                </c:pt>
                <c:pt idx="31">
                  <c:v>2.9732885096446882E-2</c:v>
                </c:pt>
                <c:pt idx="32">
                  <c:v>-5.5686372424240396E-3</c:v>
                </c:pt>
                <c:pt idx="33">
                  <c:v>3.9194006926017808E-2</c:v>
                </c:pt>
                <c:pt idx="34">
                  <c:v>6.0458294742797326E-3</c:v>
                </c:pt>
                <c:pt idx="35">
                  <c:v>-9.2458448702905909E-3</c:v>
                </c:pt>
                <c:pt idx="36">
                  <c:v>-2.1088760156833024E-2</c:v>
                </c:pt>
                <c:pt idx="37">
                  <c:v>-9.8957783117244145E-3</c:v>
                </c:pt>
                <c:pt idx="38">
                  <c:v>2.5480740998624241E-2</c:v>
                </c:pt>
                <c:pt idx="39">
                  <c:v>-1.0825914398379221E-2</c:v>
                </c:pt>
                <c:pt idx="40">
                  <c:v>7.0851199043153361E-3</c:v>
                </c:pt>
                <c:pt idx="41">
                  <c:v>1.4266863614994144E-2</c:v>
                </c:pt>
                <c:pt idx="42">
                  <c:v>5.2178594859258586E-3</c:v>
                </c:pt>
                <c:pt idx="43">
                  <c:v>-2.414315594473718E-2</c:v>
                </c:pt>
                <c:pt idx="44">
                  <c:v>-6.9884905917815664E-3</c:v>
                </c:pt>
                <c:pt idx="45">
                  <c:v>-5.5387099304570519E-3</c:v>
                </c:pt>
                <c:pt idx="46">
                  <c:v>5.8550358218388936E-3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71-4CC6-AC81-8B523C64135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指数测试!$E$5:$E$51</c:f>
              <c:numCache>
                <c:formatCode>0.00%</c:formatCode>
                <c:ptCount val="47"/>
                <c:pt idx="0">
                  <c:v>2.4697224664309986E-2</c:v>
                </c:pt>
                <c:pt idx="1">
                  <c:v>7.6331295808104976E-3</c:v>
                </c:pt>
                <c:pt idx="2">
                  <c:v>-6.755123440278313E-3</c:v>
                </c:pt>
                <c:pt idx="3">
                  <c:v>-5.5973903545283058E-3</c:v>
                </c:pt>
                <c:pt idx="4">
                  <c:v>4.8544932792985288E-2</c:v>
                </c:pt>
                <c:pt idx="5">
                  <c:v>6.0976953113374935E-2</c:v>
                </c:pt>
                <c:pt idx="6">
                  <c:v>6.0688711629191323E-2</c:v>
                </c:pt>
                <c:pt idx="7">
                  <c:v>3.5221250289852776E-2</c:v>
                </c:pt>
                <c:pt idx="8">
                  <c:v>2.1600362506502987E-2</c:v>
                </c:pt>
                <c:pt idx="9">
                  <c:v>4.91008783715196E-2</c:v>
                </c:pt>
                <c:pt idx="10">
                  <c:v>-1.3248336042859191E-2</c:v>
                </c:pt>
                <c:pt idx="11">
                  <c:v>5.8385199082279043E-2</c:v>
                </c:pt>
                <c:pt idx="12">
                  <c:v>-2.6771433880314815E-2</c:v>
                </c:pt>
                <c:pt idx="13">
                  <c:v>1.6766861491395266E-2</c:v>
                </c:pt>
                <c:pt idx="14">
                  <c:v>-6.9214562924825612E-2</c:v>
                </c:pt>
                <c:pt idx="15">
                  <c:v>-1.8577929486337789E-2</c:v>
                </c:pt>
                <c:pt idx="16">
                  <c:v>-4.5828403258747909E-2</c:v>
                </c:pt>
                <c:pt idx="17">
                  <c:v>-2.4039540921856797E-2</c:v>
                </c:pt>
                <c:pt idx="18">
                  <c:v>-2.0398662317789987E-2</c:v>
                </c:pt>
                <c:pt idx="19">
                  <c:v>1.4507749975886936E-2</c:v>
                </c:pt>
                <c:pt idx="20">
                  <c:v>-4.7478827361563586E-2</c:v>
                </c:pt>
                <c:pt idx="21">
                  <c:v>2.4951354881952277E-2</c:v>
                </c:pt>
                <c:pt idx="22">
                  <c:v>4.7081175245426772E-2</c:v>
                </c:pt>
                <c:pt idx="23">
                  <c:v>-1.4105098176669216E-2</c:v>
                </c:pt>
                <c:pt idx="24">
                  <c:v>1.8620420367402704E-2</c:v>
                </c:pt>
                <c:pt idx="25">
                  <c:v>-3.5912005947655722E-2</c:v>
                </c:pt>
                <c:pt idx="26">
                  <c:v>3.5221154002402092E-3</c:v>
                </c:pt>
                <c:pt idx="27">
                  <c:v>3.9803717801296622E-3</c:v>
                </c:pt>
                <c:pt idx="28">
                  <c:v>-1.800490760822197E-2</c:v>
                </c:pt>
                <c:pt idx="29">
                  <c:v>-4.3569756580100413E-2</c:v>
                </c:pt>
                <c:pt idx="30">
                  <c:v>2.6587095943962635E-2</c:v>
                </c:pt>
                <c:pt idx="31">
                  <c:v>3.4988741519083891E-2</c:v>
                </c:pt>
                <c:pt idx="32">
                  <c:v>-2.8805814846540631E-4</c:v>
                </c:pt>
                <c:pt idx="33">
                  <c:v>5.48743127485678E-2</c:v>
                </c:pt>
                <c:pt idx="34">
                  <c:v>1.7066963202258503E-2</c:v>
                </c:pt>
                <c:pt idx="35">
                  <c:v>-7.2725212685052351E-3</c:v>
                </c:pt>
                <c:pt idx="36">
                  <c:v>-3.820839875768673E-2</c:v>
                </c:pt>
                <c:pt idx="37">
                  <c:v>-1.293064268246801E-2</c:v>
                </c:pt>
                <c:pt idx="38">
                  <c:v>2.3196771926103258E-2</c:v>
                </c:pt>
                <c:pt idx="39">
                  <c:v>-1.8535991182700211E-2</c:v>
                </c:pt>
                <c:pt idx="40">
                  <c:v>6.6026348868467519E-3</c:v>
                </c:pt>
                <c:pt idx="41">
                  <c:v>-6.4508081579828427E-3</c:v>
                </c:pt>
                <c:pt idx="42">
                  <c:v>5.228169159404045E-3</c:v>
                </c:pt>
                <c:pt idx="43">
                  <c:v>-2.402765835928242E-2</c:v>
                </c:pt>
                <c:pt idx="44">
                  <c:v>7.3218586009964276E-3</c:v>
                </c:pt>
                <c:pt idx="45">
                  <c:v>-1.8639574134365067E-3</c:v>
                </c:pt>
                <c:pt idx="46">
                  <c:v>6.437871263412556E-3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71-4CC6-AC81-8B523C641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735440"/>
        <c:axId val="2130269680"/>
      </c:lineChart>
      <c:catAx>
        <c:axId val="153735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269680"/>
        <c:crosses val="autoZero"/>
        <c:auto val="1"/>
        <c:lblAlgn val="ctr"/>
        <c:lblOffset val="100"/>
        <c:noMultiLvlLbl val="0"/>
      </c:catAx>
      <c:valAx>
        <c:axId val="213026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3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指数测试!$B$4:$B$51</c:f>
              <c:numCache>
                <c:formatCode>General</c:formatCode>
                <c:ptCount val="48"/>
                <c:pt idx="0">
                  <c:v>3035.8739999999998</c:v>
                </c:pt>
                <c:pt idx="1">
                  <c:v>3094.7779999999998</c:v>
                </c:pt>
                <c:pt idx="2">
                  <c:v>3168.1729999999998</c:v>
                </c:pt>
                <c:pt idx="3">
                  <c:v>3184.4690000000001</c:v>
                </c:pt>
                <c:pt idx="4">
                  <c:v>3247.3969999999999</c:v>
                </c:pt>
                <c:pt idx="5">
                  <c:v>3338.7040000000002</c:v>
                </c:pt>
                <c:pt idx="6">
                  <c:v>3520.1179999999999</c:v>
                </c:pt>
                <c:pt idx="7">
                  <c:v>3749.7139999999999</c:v>
                </c:pt>
                <c:pt idx="8">
                  <c:v>3657.5790000000002</c:v>
                </c:pt>
                <c:pt idx="9">
                  <c:v>3745.0050000000001</c:v>
                </c:pt>
                <c:pt idx="10">
                  <c:v>3833.8009999999999</c:v>
                </c:pt>
                <c:pt idx="11">
                  <c:v>3872.3409999999999</c:v>
                </c:pt>
                <c:pt idx="12">
                  <c:v>4062.23</c:v>
                </c:pt>
                <c:pt idx="13">
                  <c:v>3988.616</c:v>
                </c:pt>
                <c:pt idx="14">
                  <c:v>4120.607</c:v>
                </c:pt>
                <c:pt idx="15">
                  <c:v>3889.2739999999999</c:v>
                </c:pt>
                <c:pt idx="16">
                  <c:v>3913.2109999999998</c:v>
                </c:pt>
                <c:pt idx="17">
                  <c:v>3730.451</c:v>
                </c:pt>
                <c:pt idx="18">
                  <c:v>3648.76</c:v>
                </c:pt>
                <c:pt idx="19">
                  <c:v>3593.913</c:v>
                </c:pt>
                <c:pt idx="20">
                  <c:v>3629.7890000000002</c:v>
                </c:pt>
                <c:pt idx="21">
                  <c:v>3564.6770000000001</c:v>
                </c:pt>
                <c:pt idx="22">
                  <c:v>3654.8789999999999</c:v>
                </c:pt>
                <c:pt idx="23">
                  <c:v>3833.9380000000001</c:v>
                </c:pt>
                <c:pt idx="24">
                  <c:v>3825.587</c:v>
                </c:pt>
                <c:pt idx="25">
                  <c:v>3893.2020000000002</c:v>
                </c:pt>
                <c:pt idx="26">
                  <c:v>3808.7310000000002</c:v>
                </c:pt>
                <c:pt idx="27">
                  <c:v>3807.9549999999999</c:v>
                </c:pt>
                <c:pt idx="28">
                  <c:v>3858.5680000000002</c:v>
                </c:pt>
                <c:pt idx="29">
                  <c:v>3747.4369999999999</c:v>
                </c:pt>
                <c:pt idx="30">
                  <c:v>3633.529</c:v>
                </c:pt>
                <c:pt idx="31">
                  <c:v>3710.538</c:v>
                </c:pt>
                <c:pt idx="32">
                  <c:v>3820.8629999999998</c:v>
                </c:pt>
                <c:pt idx="33">
                  <c:v>3799.5859999999998</c:v>
                </c:pt>
                <c:pt idx="34">
                  <c:v>3948.5070000000001</c:v>
                </c:pt>
                <c:pt idx="35">
                  <c:v>3972.3789999999999</c:v>
                </c:pt>
                <c:pt idx="36">
                  <c:v>3935.6509999999998</c:v>
                </c:pt>
                <c:pt idx="37">
                  <c:v>3852.6529999999998</c:v>
                </c:pt>
                <c:pt idx="38">
                  <c:v>3814.5279999999998</c:v>
                </c:pt>
                <c:pt idx="39">
                  <c:v>3911.7249999999999</c:v>
                </c:pt>
                <c:pt idx="40">
                  <c:v>3869.377</c:v>
                </c:pt>
                <c:pt idx="41">
                  <c:v>3896.7919999999999</c:v>
                </c:pt>
                <c:pt idx="42">
                  <c:v>3952.3870000000002</c:v>
                </c:pt>
                <c:pt idx="43">
                  <c:v>3973.01</c:v>
                </c:pt>
                <c:pt idx="44">
                  <c:v>3877.0889999999999</c:v>
                </c:pt>
                <c:pt idx="45">
                  <c:v>3849.9940000000001</c:v>
                </c:pt>
                <c:pt idx="46">
                  <c:v>3828.67</c:v>
                </c:pt>
                <c:pt idx="47">
                  <c:v>3851.087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B2-4646-AA79-757B72315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4461600"/>
        <c:axId val="2015367088"/>
      </c:lineChart>
      <c:catAx>
        <c:axId val="2014461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367088"/>
        <c:crosses val="autoZero"/>
        <c:auto val="1"/>
        <c:lblAlgn val="ctr"/>
        <c:lblOffset val="100"/>
        <c:noMultiLvlLbl val="0"/>
      </c:catAx>
      <c:valAx>
        <c:axId val="201536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46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曲线拟合!$A$2:$A$95</c:f>
              <c:numCache>
                <c:formatCode>yyyy\-mm\-dd</c:formatCode>
                <c:ptCount val="94"/>
                <c:pt idx="0">
                  <c:v>43664</c:v>
                </c:pt>
                <c:pt idx="1">
                  <c:v>43665</c:v>
                </c:pt>
                <c:pt idx="2">
                  <c:v>43668</c:v>
                </c:pt>
                <c:pt idx="3">
                  <c:v>43669</c:v>
                </c:pt>
                <c:pt idx="4">
                  <c:v>43670</c:v>
                </c:pt>
                <c:pt idx="5">
                  <c:v>43671</c:v>
                </c:pt>
                <c:pt idx="6">
                  <c:v>43672</c:v>
                </c:pt>
                <c:pt idx="7">
                  <c:v>43675</c:v>
                </c:pt>
                <c:pt idx="8">
                  <c:v>43676</c:v>
                </c:pt>
                <c:pt idx="9">
                  <c:v>43677</c:v>
                </c:pt>
                <c:pt idx="10">
                  <c:v>43678</c:v>
                </c:pt>
                <c:pt idx="11">
                  <c:v>43679</c:v>
                </c:pt>
                <c:pt idx="12">
                  <c:v>43682</c:v>
                </c:pt>
                <c:pt idx="13">
                  <c:v>43683</c:v>
                </c:pt>
                <c:pt idx="14">
                  <c:v>43684</c:v>
                </c:pt>
                <c:pt idx="15">
                  <c:v>43685</c:v>
                </c:pt>
                <c:pt idx="16">
                  <c:v>43686</c:v>
                </c:pt>
                <c:pt idx="17">
                  <c:v>43689</c:v>
                </c:pt>
                <c:pt idx="18">
                  <c:v>43690</c:v>
                </c:pt>
                <c:pt idx="19">
                  <c:v>43691</c:v>
                </c:pt>
                <c:pt idx="20">
                  <c:v>43692</c:v>
                </c:pt>
                <c:pt idx="21">
                  <c:v>43693</c:v>
                </c:pt>
                <c:pt idx="22">
                  <c:v>43696</c:v>
                </c:pt>
                <c:pt idx="23">
                  <c:v>43697</c:v>
                </c:pt>
                <c:pt idx="24">
                  <c:v>43698</c:v>
                </c:pt>
                <c:pt idx="25">
                  <c:v>43699</c:v>
                </c:pt>
                <c:pt idx="26">
                  <c:v>43700</c:v>
                </c:pt>
                <c:pt idx="27">
                  <c:v>43703</c:v>
                </c:pt>
                <c:pt idx="28">
                  <c:v>43704</c:v>
                </c:pt>
                <c:pt idx="29">
                  <c:v>43705</c:v>
                </c:pt>
                <c:pt idx="30">
                  <c:v>43706</c:v>
                </c:pt>
                <c:pt idx="31">
                  <c:v>43707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43717</c:v>
                </c:pt>
                <c:pt idx="38">
                  <c:v>43718</c:v>
                </c:pt>
                <c:pt idx="39">
                  <c:v>43719</c:v>
                </c:pt>
                <c:pt idx="40">
                  <c:v>43720</c:v>
                </c:pt>
                <c:pt idx="41">
                  <c:v>43724</c:v>
                </c:pt>
                <c:pt idx="42">
                  <c:v>43725</c:v>
                </c:pt>
                <c:pt idx="43">
                  <c:v>43726</c:v>
                </c:pt>
                <c:pt idx="44">
                  <c:v>43727</c:v>
                </c:pt>
                <c:pt idx="45">
                  <c:v>43728</c:v>
                </c:pt>
                <c:pt idx="46">
                  <c:v>43731</c:v>
                </c:pt>
                <c:pt idx="47">
                  <c:v>43732</c:v>
                </c:pt>
                <c:pt idx="48">
                  <c:v>43733</c:v>
                </c:pt>
                <c:pt idx="49">
                  <c:v>43734</c:v>
                </c:pt>
                <c:pt idx="50">
                  <c:v>43735</c:v>
                </c:pt>
                <c:pt idx="51">
                  <c:v>43738</c:v>
                </c:pt>
                <c:pt idx="52">
                  <c:v>43746</c:v>
                </c:pt>
                <c:pt idx="53">
                  <c:v>43747</c:v>
                </c:pt>
                <c:pt idx="54">
                  <c:v>43748</c:v>
                </c:pt>
                <c:pt idx="55">
                  <c:v>43749</c:v>
                </c:pt>
                <c:pt idx="56">
                  <c:v>43752</c:v>
                </c:pt>
                <c:pt idx="57">
                  <c:v>43753</c:v>
                </c:pt>
                <c:pt idx="58">
                  <c:v>43754</c:v>
                </c:pt>
                <c:pt idx="59">
                  <c:v>43755</c:v>
                </c:pt>
                <c:pt idx="60">
                  <c:v>43756</c:v>
                </c:pt>
                <c:pt idx="61">
                  <c:v>43759</c:v>
                </c:pt>
                <c:pt idx="62">
                  <c:v>43760</c:v>
                </c:pt>
                <c:pt idx="63">
                  <c:v>43761</c:v>
                </c:pt>
                <c:pt idx="64">
                  <c:v>43762</c:v>
                </c:pt>
                <c:pt idx="65">
                  <c:v>43763</c:v>
                </c:pt>
                <c:pt idx="66">
                  <c:v>43766</c:v>
                </c:pt>
                <c:pt idx="67">
                  <c:v>43767</c:v>
                </c:pt>
                <c:pt idx="68">
                  <c:v>43768</c:v>
                </c:pt>
                <c:pt idx="69">
                  <c:v>43769</c:v>
                </c:pt>
                <c:pt idx="70">
                  <c:v>43770</c:v>
                </c:pt>
                <c:pt idx="71">
                  <c:v>43773</c:v>
                </c:pt>
                <c:pt idx="72">
                  <c:v>43774</c:v>
                </c:pt>
                <c:pt idx="73">
                  <c:v>43775</c:v>
                </c:pt>
                <c:pt idx="74">
                  <c:v>43776</c:v>
                </c:pt>
                <c:pt idx="75">
                  <c:v>43777</c:v>
                </c:pt>
                <c:pt idx="76">
                  <c:v>43780</c:v>
                </c:pt>
                <c:pt idx="77">
                  <c:v>43781</c:v>
                </c:pt>
                <c:pt idx="78">
                  <c:v>43782</c:v>
                </c:pt>
                <c:pt idx="79">
                  <c:v>43783</c:v>
                </c:pt>
                <c:pt idx="80">
                  <c:v>43784</c:v>
                </c:pt>
                <c:pt idx="81">
                  <c:v>43787</c:v>
                </c:pt>
                <c:pt idx="82">
                  <c:v>43788</c:v>
                </c:pt>
                <c:pt idx="83">
                  <c:v>43789</c:v>
                </c:pt>
                <c:pt idx="84">
                  <c:v>43790</c:v>
                </c:pt>
                <c:pt idx="85">
                  <c:v>43791</c:v>
                </c:pt>
                <c:pt idx="86">
                  <c:v>43794</c:v>
                </c:pt>
                <c:pt idx="87">
                  <c:v>43795</c:v>
                </c:pt>
                <c:pt idx="88">
                  <c:v>43796</c:v>
                </c:pt>
                <c:pt idx="89">
                  <c:v>43797</c:v>
                </c:pt>
                <c:pt idx="90">
                  <c:v>43798</c:v>
                </c:pt>
                <c:pt idx="91">
                  <c:v>43801</c:v>
                </c:pt>
                <c:pt idx="92">
                  <c:v>43802</c:v>
                </c:pt>
                <c:pt idx="93">
                  <c:v>43803</c:v>
                </c:pt>
              </c:numCache>
            </c:numRef>
          </c:cat>
          <c:val>
            <c:numRef>
              <c:f>曲线拟合!$B$2:$B$95</c:f>
              <c:numCache>
                <c:formatCode>General</c:formatCode>
                <c:ptCount val="94"/>
                <c:pt idx="0">
                  <c:v>22.36</c:v>
                </c:pt>
                <c:pt idx="1">
                  <c:v>22.41</c:v>
                </c:pt>
                <c:pt idx="2">
                  <c:v>22.5</c:v>
                </c:pt>
                <c:pt idx="3">
                  <c:v>22.46</c:v>
                </c:pt>
                <c:pt idx="4">
                  <c:v>22.7</c:v>
                </c:pt>
                <c:pt idx="5">
                  <c:v>23.1</c:v>
                </c:pt>
                <c:pt idx="6">
                  <c:v>23.89</c:v>
                </c:pt>
                <c:pt idx="7">
                  <c:v>24.11</c:v>
                </c:pt>
                <c:pt idx="8">
                  <c:v>24.11</c:v>
                </c:pt>
                <c:pt idx="9">
                  <c:v>23.12</c:v>
                </c:pt>
                <c:pt idx="10">
                  <c:v>22.57</c:v>
                </c:pt>
                <c:pt idx="11">
                  <c:v>22.43</c:v>
                </c:pt>
                <c:pt idx="12">
                  <c:v>22.43</c:v>
                </c:pt>
                <c:pt idx="13">
                  <c:v>22.33</c:v>
                </c:pt>
                <c:pt idx="14">
                  <c:v>22.9</c:v>
                </c:pt>
                <c:pt idx="15">
                  <c:v>23.32</c:v>
                </c:pt>
                <c:pt idx="16">
                  <c:v>22.55</c:v>
                </c:pt>
                <c:pt idx="17">
                  <c:v>22.78</c:v>
                </c:pt>
                <c:pt idx="18">
                  <c:v>21.58</c:v>
                </c:pt>
                <c:pt idx="19">
                  <c:v>21.15</c:v>
                </c:pt>
                <c:pt idx="20">
                  <c:v>21.04</c:v>
                </c:pt>
                <c:pt idx="21">
                  <c:v>21.77</c:v>
                </c:pt>
                <c:pt idx="22">
                  <c:v>22.6</c:v>
                </c:pt>
                <c:pt idx="23">
                  <c:v>22.6</c:v>
                </c:pt>
                <c:pt idx="24">
                  <c:v>22.12</c:v>
                </c:pt>
                <c:pt idx="25">
                  <c:v>21.45</c:v>
                </c:pt>
                <c:pt idx="26">
                  <c:v>21.32</c:v>
                </c:pt>
                <c:pt idx="27">
                  <c:v>20.87</c:v>
                </c:pt>
                <c:pt idx="28">
                  <c:v>20.87</c:v>
                </c:pt>
                <c:pt idx="29">
                  <c:v>20.87</c:v>
                </c:pt>
                <c:pt idx="30">
                  <c:v>20.38</c:v>
                </c:pt>
                <c:pt idx="31">
                  <c:v>20.27</c:v>
                </c:pt>
                <c:pt idx="32">
                  <c:v>20.56</c:v>
                </c:pt>
                <c:pt idx="33">
                  <c:v>20.69</c:v>
                </c:pt>
                <c:pt idx="34">
                  <c:v>20.69</c:v>
                </c:pt>
                <c:pt idx="35">
                  <c:v>21.66</c:v>
                </c:pt>
                <c:pt idx="36">
                  <c:v>21.55</c:v>
                </c:pt>
                <c:pt idx="37">
                  <c:v>21.55</c:v>
                </c:pt>
                <c:pt idx="38">
                  <c:v>21.95</c:v>
                </c:pt>
                <c:pt idx="39">
                  <c:v>21.59</c:v>
                </c:pt>
                <c:pt idx="40">
                  <c:v>22.06</c:v>
                </c:pt>
                <c:pt idx="41">
                  <c:v>21.58</c:v>
                </c:pt>
                <c:pt idx="42">
                  <c:v>21.36</c:v>
                </c:pt>
                <c:pt idx="43">
                  <c:v>21.36</c:v>
                </c:pt>
                <c:pt idx="44">
                  <c:v>21.38</c:v>
                </c:pt>
                <c:pt idx="45">
                  <c:v>21.49</c:v>
                </c:pt>
                <c:pt idx="46">
                  <c:v>21.15</c:v>
                </c:pt>
                <c:pt idx="47">
                  <c:v>21.74</c:v>
                </c:pt>
                <c:pt idx="48">
                  <c:v>21.23</c:v>
                </c:pt>
                <c:pt idx="49">
                  <c:v>20.91</c:v>
                </c:pt>
                <c:pt idx="50">
                  <c:v>20.86</c:v>
                </c:pt>
                <c:pt idx="51">
                  <c:v>21.02</c:v>
                </c:pt>
                <c:pt idx="52">
                  <c:v>21.7</c:v>
                </c:pt>
                <c:pt idx="53">
                  <c:v>21.5</c:v>
                </c:pt>
                <c:pt idx="54">
                  <c:v>21.5</c:v>
                </c:pt>
                <c:pt idx="55">
                  <c:v>22.17</c:v>
                </c:pt>
                <c:pt idx="56">
                  <c:v>22.57</c:v>
                </c:pt>
                <c:pt idx="57">
                  <c:v>22.57</c:v>
                </c:pt>
                <c:pt idx="58">
                  <c:v>22.27</c:v>
                </c:pt>
                <c:pt idx="59">
                  <c:v>22.64</c:v>
                </c:pt>
                <c:pt idx="60">
                  <c:v>21.62</c:v>
                </c:pt>
                <c:pt idx="61">
                  <c:v>21.8</c:v>
                </c:pt>
                <c:pt idx="62">
                  <c:v>21.92</c:v>
                </c:pt>
                <c:pt idx="63">
                  <c:v>21.89</c:v>
                </c:pt>
                <c:pt idx="64">
                  <c:v>21.45</c:v>
                </c:pt>
                <c:pt idx="65">
                  <c:v>22.2</c:v>
                </c:pt>
                <c:pt idx="66">
                  <c:v>22.45</c:v>
                </c:pt>
                <c:pt idx="67">
                  <c:v>23.17</c:v>
                </c:pt>
                <c:pt idx="68">
                  <c:v>23.26</c:v>
                </c:pt>
                <c:pt idx="69">
                  <c:v>23.45</c:v>
                </c:pt>
                <c:pt idx="70">
                  <c:v>24.46</c:v>
                </c:pt>
                <c:pt idx="71">
                  <c:v>24.59</c:v>
                </c:pt>
                <c:pt idx="72">
                  <c:v>24.45</c:v>
                </c:pt>
                <c:pt idx="73">
                  <c:v>24.31</c:v>
                </c:pt>
                <c:pt idx="74">
                  <c:v>24.78</c:v>
                </c:pt>
                <c:pt idx="75">
                  <c:v>24.26</c:v>
                </c:pt>
                <c:pt idx="76">
                  <c:v>23.68</c:v>
                </c:pt>
                <c:pt idx="77">
                  <c:v>23.68</c:v>
                </c:pt>
                <c:pt idx="78">
                  <c:v>23.95</c:v>
                </c:pt>
                <c:pt idx="79">
                  <c:v>23.85</c:v>
                </c:pt>
                <c:pt idx="80">
                  <c:v>23.6</c:v>
                </c:pt>
                <c:pt idx="81">
                  <c:v>24.24</c:v>
                </c:pt>
                <c:pt idx="82">
                  <c:v>24.64</c:v>
                </c:pt>
                <c:pt idx="83">
                  <c:v>24.2</c:v>
                </c:pt>
                <c:pt idx="84">
                  <c:v>24.25</c:v>
                </c:pt>
                <c:pt idx="85">
                  <c:v>24.01</c:v>
                </c:pt>
                <c:pt idx="86">
                  <c:v>25.35</c:v>
                </c:pt>
                <c:pt idx="87">
                  <c:v>24.94</c:v>
                </c:pt>
                <c:pt idx="88">
                  <c:v>24.64</c:v>
                </c:pt>
                <c:pt idx="89">
                  <c:v>24.69</c:v>
                </c:pt>
                <c:pt idx="90">
                  <c:v>24</c:v>
                </c:pt>
                <c:pt idx="91">
                  <c:v>23.7</c:v>
                </c:pt>
                <c:pt idx="92">
                  <c:v>23.48</c:v>
                </c:pt>
                <c:pt idx="93">
                  <c:v>23.48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C4-44C2-BC57-CF020D24C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4494000"/>
        <c:axId val="2102764928"/>
      </c:lineChart>
      <c:dateAx>
        <c:axId val="20144940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764928"/>
        <c:crosses val="autoZero"/>
        <c:auto val="1"/>
        <c:lblOffset val="100"/>
        <c:baseTimeUnit val="days"/>
      </c:dateAx>
      <c:valAx>
        <c:axId val="210276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49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2100220256"/>
        <c:axId val="2102772000"/>
      </c:scatterChart>
      <c:valAx>
        <c:axId val="210022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772000"/>
        <c:crosses val="autoZero"/>
        <c:crossBetween val="midCat"/>
      </c:valAx>
      <c:valAx>
        <c:axId val="210277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2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3512685914260718E-3"/>
                  <c:y val="-7.20997375328084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曲线拟合!$A$2:$A$95</c:f>
              <c:numCache>
                <c:formatCode>yyyy\-mm\-dd</c:formatCode>
                <c:ptCount val="94"/>
                <c:pt idx="0">
                  <c:v>43664</c:v>
                </c:pt>
                <c:pt idx="1">
                  <c:v>43665</c:v>
                </c:pt>
                <c:pt idx="2">
                  <c:v>43668</c:v>
                </c:pt>
                <c:pt idx="3">
                  <c:v>43669</c:v>
                </c:pt>
                <c:pt idx="4">
                  <c:v>43670</c:v>
                </c:pt>
                <c:pt idx="5">
                  <c:v>43671</c:v>
                </c:pt>
                <c:pt idx="6">
                  <c:v>43672</c:v>
                </c:pt>
                <c:pt idx="7">
                  <c:v>43675</c:v>
                </c:pt>
                <c:pt idx="8">
                  <c:v>43676</c:v>
                </c:pt>
                <c:pt idx="9">
                  <c:v>43677</c:v>
                </c:pt>
                <c:pt idx="10">
                  <c:v>43678</c:v>
                </c:pt>
                <c:pt idx="11">
                  <c:v>43679</c:v>
                </c:pt>
                <c:pt idx="12">
                  <c:v>43682</c:v>
                </c:pt>
                <c:pt idx="13">
                  <c:v>43683</c:v>
                </c:pt>
                <c:pt idx="14">
                  <c:v>43684</c:v>
                </c:pt>
                <c:pt idx="15">
                  <c:v>43685</c:v>
                </c:pt>
                <c:pt idx="16">
                  <c:v>43686</c:v>
                </c:pt>
                <c:pt idx="17">
                  <c:v>43689</c:v>
                </c:pt>
                <c:pt idx="18">
                  <c:v>43690</c:v>
                </c:pt>
                <c:pt idx="19">
                  <c:v>43691</c:v>
                </c:pt>
                <c:pt idx="20">
                  <c:v>43692</c:v>
                </c:pt>
                <c:pt idx="21">
                  <c:v>43693</c:v>
                </c:pt>
                <c:pt idx="22">
                  <c:v>43696</c:v>
                </c:pt>
                <c:pt idx="23">
                  <c:v>43697</c:v>
                </c:pt>
                <c:pt idx="24">
                  <c:v>43698</c:v>
                </c:pt>
                <c:pt idx="25">
                  <c:v>43699</c:v>
                </c:pt>
                <c:pt idx="26">
                  <c:v>43700</c:v>
                </c:pt>
                <c:pt idx="27">
                  <c:v>43703</c:v>
                </c:pt>
                <c:pt idx="28">
                  <c:v>43704</c:v>
                </c:pt>
                <c:pt idx="29">
                  <c:v>43705</c:v>
                </c:pt>
                <c:pt idx="30">
                  <c:v>43706</c:v>
                </c:pt>
                <c:pt idx="31">
                  <c:v>43707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43717</c:v>
                </c:pt>
                <c:pt idx="38">
                  <c:v>43718</c:v>
                </c:pt>
                <c:pt idx="39">
                  <c:v>43719</c:v>
                </c:pt>
                <c:pt idx="40">
                  <c:v>43720</c:v>
                </c:pt>
                <c:pt idx="41">
                  <c:v>43724</c:v>
                </c:pt>
                <c:pt idx="42">
                  <c:v>43725</c:v>
                </c:pt>
                <c:pt idx="43">
                  <c:v>43726</c:v>
                </c:pt>
                <c:pt idx="44">
                  <c:v>43727</c:v>
                </c:pt>
                <c:pt idx="45">
                  <c:v>43728</c:v>
                </c:pt>
                <c:pt idx="46">
                  <c:v>43731</c:v>
                </c:pt>
                <c:pt idx="47">
                  <c:v>43732</c:v>
                </c:pt>
                <c:pt idx="48">
                  <c:v>43733</c:v>
                </c:pt>
                <c:pt idx="49">
                  <c:v>43734</c:v>
                </c:pt>
                <c:pt idx="50">
                  <c:v>43735</c:v>
                </c:pt>
                <c:pt idx="51">
                  <c:v>43738</c:v>
                </c:pt>
                <c:pt idx="52">
                  <c:v>43746</c:v>
                </c:pt>
                <c:pt idx="53">
                  <c:v>43747</c:v>
                </c:pt>
                <c:pt idx="54">
                  <c:v>43748</c:v>
                </c:pt>
                <c:pt idx="55">
                  <c:v>43749</c:v>
                </c:pt>
                <c:pt idx="56">
                  <c:v>43752</c:v>
                </c:pt>
                <c:pt idx="57">
                  <c:v>43753</c:v>
                </c:pt>
                <c:pt idx="58">
                  <c:v>43754</c:v>
                </c:pt>
                <c:pt idx="59">
                  <c:v>43755</c:v>
                </c:pt>
                <c:pt idx="60">
                  <c:v>43756</c:v>
                </c:pt>
                <c:pt idx="61">
                  <c:v>43759</c:v>
                </c:pt>
                <c:pt idx="62">
                  <c:v>43760</c:v>
                </c:pt>
                <c:pt idx="63">
                  <c:v>43761</c:v>
                </c:pt>
                <c:pt idx="64">
                  <c:v>43762</c:v>
                </c:pt>
                <c:pt idx="65">
                  <c:v>43763</c:v>
                </c:pt>
                <c:pt idx="66">
                  <c:v>43766</c:v>
                </c:pt>
                <c:pt idx="67">
                  <c:v>43767</c:v>
                </c:pt>
                <c:pt idx="68">
                  <c:v>43768</c:v>
                </c:pt>
                <c:pt idx="69">
                  <c:v>43769</c:v>
                </c:pt>
                <c:pt idx="70">
                  <c:v>43770</c:v>
                </c:pt>
                <c:pt idx="71">
                  <c:v>43773</c:v>
                </c:pt>
                <c:pt idx="72">
                  <c:v>43774</c:v>
                </c:pt>
                <c:pt idx="73">
                  <c:v>43775</c:v>
                </c:pt>
                <c:pt idx="74">
                  <c:v>43776</c:v>
                </c:pt>
                <c:pt idx="75">
                  <c:v>43777</c:v>
                </c:pt>
                <c:pt idx="76">
                  <c:v>43780</c:v>
                </c:pt>
                <c:pt idx="77">
                  <c:v>43781</c:v>
                </c:pt>
                <c:pt idx="78">
                  <c:v>43782</c:v>
                </c:pt>
                <c:pt idx="79">
                  <c:v>43783</c:v>
                </c:pt>
                <c:pt idx="80">
                  <c:v>43784</c:v>
                </c:pt>
                <c:pt idx="81">
                  <c:v>43787</c:v>
                </c:pt>
                <c:pt idx="82">
                  <c:v>43788</c:v>
                </c:pt>
                <c:pt idx="83">
                  <c:v>43789</c:v>
                </c:pt>
                <c:pt idx="84">
                  <c:v>43790</c:v>
                </c:pt>
                <c:pt idx="85">
                  <c:v>43791</c:v>
                </c:pt>
                <c:pt idx="86">
                  <c:v>43794</c:v>
                </c:pt>
                <c:pt idx="87">
                  <c:v>43795</c:v>
                </c:pt>
                <c:pt idx="88">
                  <c:v>43796</c:v>
                </c:pt>
                <c:pt idx="89">
                  <c:v>43797</c:v>
                </c:pt>
                <c:pt idx="90">
                  <c:v>43798</c:v>
                </c:pt>
                <c:pt idx="91">
                  <c:v>43801</c:v>
                </c:pt>
                <c:pt idx="92">
                  <c:v>43802</c:v>
                </c:pt>
                <c:pt idx="93">
                  <c:v>43803</c:v>
                </c:pt>
              </c:numCache>
            </c:numRef>
          </c:xVal>
          <c:yVal>
            <c:numRef>
              <c:f>曲线拟合!$B$2:$B$95</c:f>
              <c:numCache>
                <c:formatCode>General</c:formatCode>
                <c:ptCount val="94"/>
                <c:pt idx="0">
                  <c:v>22.36</c:v>
                </c:pt>
                <c:pt idx="1">
                  <c:v>22.41</c:v>
                </c:pt>
                <c:pt idx="2">
                  <c:v>22.5</c:v>
                </c:pt>
                <c:pt idx="3">
                  <c:v>22.46</c:v>
                </c:pt>
                <c:pt idx="4">
                  <c:v>22.7</c:v>
                </c:pt>
                <c:pt idx="5">
                  <c:v>23.1</c:v>
                </c:pt>
                <c:pt idx="6">
                  <c:v>23.89</c:v>
                </c:pt>
                <c:pt idx="7">
                  <c:v>24.11</c:v>
                </c:pt>
                <c:pt idx="8">
                  <c:v>24.11</c:v>
                </c:pt>
                <c:pt idx="9">
                  <c:v>23.12</c:v>
                </c:pt>
                <c:pt idx="10">
                  <c:v>22.57</c:v>
                </c:pt>
                <c:pt idx="11">
                  <c:v>22.43</c:v>
                </c:pt>
                <c:pt idx="12">
                  <c:v>22.43</c:v>
                </c:pt>
                <c:pt idx="13">
                  <c:v>22.33</c:v>
                </c:pt>
                <c:pt idx="14">
                  <c:v>22.9</c:v>
                </c:pt>
                <c:pt idx="15">
                  <c:v>23.32</c:v>
                </c:pt>
                <c:pt idx="16">
                  <c:v>22.55</c:v>
                </c:pt>
                <c:pt idx="17">
                  <c:v>22.78</c:v>
                </c:pt>
                <c:pt idx="18">
                  <c:v>21.58</c:v>
                </c:pt>
                <c:pt idx="19">
                  <c:v>21.15</c:v>
                </c:pt>
                <c:pt idx="20">
                  <c:v>21.04</c:v>
                </c:pt>
                <c:pt idx="21">
                  <c:v>21.77</c:v>
                </c:pt>
                <c:pt idx="22">
                  <c:v>22.6</c:v>
                </c:pt>
                <c:pt idx="23">
                  <c:v>22.6</c:v>
                </c:pt>
                <c:pt idx="24">
                  <c:v>22.12</c:v>
                </c:pt>
                <c:pt idx="25">
                  <c:v>21.45</c:v>
                </c:pt>
                <c:pt idx="26">
                  <c:v>21.32</c:v>
                </c:pt>
                <c:pt idx="27">
                  <c:v>20.87</c:v>
                </c:pt>
                <c:pt idx="28">
                  <c:v>20.87</c:v>
                </c:pt>
                <c:pt idx="29">
                  <c:v>20.87</c:v>
                </c:pt>
                <c:pt idx="30">
                  <c:v>20.38</c:v>
                </c:pt>
                <c:pt idx="31">
                  <c:v>20.27</c:v>
                </c:pt>
                <c:pt idx="32">
                  <c:v>20.56</c:v>
                </c:pt>
                <c:pt idx="33">
                  <c:v>20.69</c:v>
                </c:pt>
                <c:pt idx="34">
                  <c:v>20.69</c:v>
                </c:pt>
                <c:pt idx="35">
                  <c:v>21.66</c:v>
                </c:pt>
                <c:pt idx="36">
                  <c:v>21.55</c:v>
                </c:pt>
                <c:pt idx="37">
                  <c:v>21.55</c:v>
                </c:pt>
                <c:pt idx="38">
                  <c:v>21.95</c:v>
                </c:pt>
                <c:pt idx="39">
                  <c:v>21.59</c:v>
                </c:pt>
                <c:pt idx="40">
                  <c:v>22.06</c:v>
                </c:pt>
                <c:pt idx="41">
                  <c:v>21.58</c:v>
                </c:pt>
                <c:pt idx="42">
                  <c:v>21.36</c:v>
                </c:pt>
                <c:pt idx="43">
                  <c:v>21.36</c:v>
                </c:pt>
                <c:pt idx="44">
                  <c:v>21.38</c:v>
                </c:pt>
                <c:pt idx="45">
                  <c:v>21.49</c:v>
                </c:pt>
                <c:pt idx="46">
                  <c:v>21.15</c:v>
                </c:pt>
                <c:pt idx="47">
                  <c:v>21.74</c:v>
                </c:pt>
                <c:pt idx="48">
                  <c:v>21.23</c:v>
                </c:pt>
                <c:pt idx="49">
                  <c:v>20.91</c:v>
                </c:pt>
                <c:pt idx="50">
                  <c:v>20.86</c:v>
                </c:pt>
                <c:pt idx="51">
                  <c:v>21.02</c:v>
                </c:pt>
                <c:pt idx="52">
                  <c:v>21.7</c:v>
                </c:pt>
                <c:pt idx="53">
                  <c:v>21.5</c:v>
                </c:pt>
                <c:pt idx="54">
                  <c:v>21.5</c:v>
                </c:pt>
                <c:pt idx="55">
                  <c:v>22.17</c:v>
                </c:pt>
                <c:pt idx="56">
                  <c:v>22.57</c:v>
                </c:pt>
                <c:pt idx="57">
                  <c:v>22.57</c:v>
                </c:pt>
                <c:pt idx="58">
                  <c:v>22.27</c:v>
                </c:pt>
                <c:pt idx="59">
                  <c:v>22.64</c:v>
                </c:pt>
                <c:pt idx="60">
                  <c:v>21.62</c:v>
                </c:pt>
                <c:pt idx="61">
                  <c:v>21.8</c:v>
                </c:pt>
                <c:pt idx="62">
                  <c:v>21.92</c:v>
                </c:pt>
                <c:pt idx="63">
                  <c:v>21.89</c:v>
                </c:pt>
                <c:pt idx="64">
                  <c:v>21.45</c:v>
                </c:pt>
                <c:pt idx="65">
                  <c:v>22.2</c:v>
                </c:pt>
                <c:pt idx="66">
                  <c:v>22.45</c:v>
                </c:pt>
                <c:pt idx="67">
                  <c:v>23.17</c:v>
                </c:pt>
                <c:pt idx="68">
                  <c:v>23.26</c:v>
                </c:pt>
                <c:pt idx="69">
                  <c:v>23.45</c:v>
                </c:pt>
                <c:pt idx="70">
                  <c:v>24.46</c:v>
                </c:pt>
                <c:pt idx="71">
                  <c:v>24.59</c:v>
                </c:pt>
                <c:pt idx="72">
                  <c:v>24.45</c:v>
                </c:pt>
                <c:pt idx="73">
                  <c:v>24.31</c:v>
                </c:pt>
                <c:pt idx="74">
                  <c:v>24.78</c:v>
                </c:pt>
                <c:pt idx="75">
                  <c:v>24.26</c:v>
                </c:pt>
                <c:pt idx="76">
                  <c:v>23.68</c:v>
                </c:pt>
                <c:pt idx="77">
                  <c:v>23.68</c:v>
                </c:pt>
                <c:pt idx="78">
                  <c:v>23.95</c:v>
                </c:pt>
                <c:pt idx="79">
                  <c:v>23.85</c:v>
                </c:pt>
                <c:pt idx="80">
                  <c:v>23.6</c:v>
                </c:pt>
                <c:pt idx="81">
                  <c:v>24.24</c:v>
                </c:pt>
                <c:pt idx="82">
                  <c:v>24.64</c:v>
                </c:pt>
                <c:pt idx="83">
                  <c:v>24.2</c:v>
                </c:pt>
                <c:pt idx="84">
                  <c:v>24.25</c:v>
                </c:pt>
                <c:pt idx="85">
                  <c:v>24.01</c:v>
                </c:pt>
                <c:pt idx="86">
                  <c:v>25.35</c:v>
                </c:pt>
                <c:pt idx="87">
                  <c:v>24.94</c:v>
                </c:pt>
                <c:pt idx="88">
                  <c:v>24.64</c:v>
                </c:pt>
                <c:pt idx="89">
                  <c:v>24.69</c:v>
                </c:pt>
                <c:pt idx="90">
                  <c:v>24</c:v>
                </c:pt>
                <c:pt idx="91">
                  <c:v>23.7</c:v>
                </c:pt>
                <c:pt idx="92">
                  <c:v>23.48</c:v>
                </c:pt>
                <c:pt idx="93">
                  <c:v>23.48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15-4F3B-8178-578979FF5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180704"/>
        <c:axId val="624391088"/>
      </c:scatterChart>
      <c:valAx>
        <c:axId val="211218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391088"/>
        <c:crosses val="autoZero"/>
        <c:crossBetween val="midCat"/>
      </c:valAx>
      <c:valAx>
        <c:axId val="62439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18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/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zh-CN" altLang="en-U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  <a:ea typeface="等线" panose="02010600030101010101" pitchFamily="2" charset="-122"/>
          </a:endParaRPr>
        </a:p>
      </cx:txPr>
    </cx:title>
    <cx:plotArea>
      <cx:plotAreaRegion>
        <cx:series layoutId="clusteredColumn" uniqueId="{3ED67BD8-AE1E-4AF9-903B-92953546B82F}"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/>
        <cx:tickLabels/>
      </cx:axis>
      <cx:axis id="1">
        <cx:valScaling/>
        <cx:title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63F26EA5-4796-43BF-BB1A-2FD374603AC6}"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6D08D5A3-D873-4B34-BAEB-ACAE4480A4F3}"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B06675E8-E6ED-46C6-B444-FE6478143B2D}"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图表标题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rPr>
            <a:t>图表标题</a:t>
          </a:r>
        </a:p>
      </cx:txPr>
    </cx:title>
    <cx:plotArea>
      <cx:plotAreaRegion>
        <cx:series layoutId="clusteredColumn" uniqueId="{959A0D9D-76FC-465E-B5D6-C28650169C44}"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/>
    <cx:plotArea>
      <cx:plotAreaRegion>
        <cx:series layoutId="clusteredColumn" uniqueId="{0ADB1C8C-ABD2-42CA-A3B6-BC7EB8CAE3E6}"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zh-CN" alt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  <a:ea typeface="等线" panose="02010600030101010101" pitchFamily="2" charset="-122"/>
          </a:endParaRPr>
        </a:p>
      </cx:txPr>
    </cx:legend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5BA9E763-0DAA-4AE0-84E3-9EDE6F78CEAE}"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7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microsoft.com/office/2014/relationships/chartEx" Target="../charts/chartEx5.xml"/><Relationship Id="rId5" Type="http://schemas.microsoft.com/office/2014/relationships/chartEx" Target="../charts/chartEx4.xml"/><Relationship Id="rId4" Type="http://schemas.microsoft.com/office/2014/relationships/chartEx" Target="../charts/chartEx3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7.xml"/><Relationship Id="rId2" Type="http://schemas.microsoft.com/office/2014/relationships/chartEx" Target="../charts/chartEx6.xml"/><Relationship Id="rId1" Type="http://schemas.openxmlformats.org/officeDocument/2006/relationships/chart" Target="../charts/chart3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240516</xdr:colOff>
      <xdr:row>9</xdr:row>
      <xdr:rowOff>106174</xdr:rowOff>
    </xdr:from>
    <xdr:to>
      <xdr:col>35</xdr:col>
      <xdr:colOff>498368</xdr:colOff>
      <xdr:row>24</xdr:row>
      <xdr:rowOff>119175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8BA108-B157-4B80-92D8-8F229C06BF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</xdr:colOff>
      <xdr:row>230</xdr:row>
      <xdr:rowOff>100012</xdr:rowOff>
    </xdr:from>
    <xdr:to>
      <xdr:col>6</xdr:col>
      <xdr:colOff>123826</xdr:colOff>
      <xdr:row>246</xdr:row>
      <xdr:rowOff>23812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图表 4">
              <a:extLst>
                <a:ext uri="{FF2B5EF4-FFF2-40B4-BE49-F238E27FC236}">
                  <a16:creationId xmlns:a16="http://schemas.microsoft.com/office/drawing/2014/main" id="{823BEDA1-E0C9-4BBD-AB53-BB004FC3C1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3615" y="41774223"/>
              <a:ext cx="2896769" cy="28222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7</xdr:col>
      <xdr:colOff>57150</xdr:colOff>
      <xdr:row>231</xdr:row>
      <xdr:rowOff>4761</xdr:rowOff>
    </xdr:from>
    <xdr:to>
      <xdr:col>11</xdr:col>
      <xdr:colOff>457199</xdr:colOff>
      <xdr:row>246</xdr:row>
      <xdr:rowOff>142874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图表 5">
              <a:extLst>
                <a:ext uri="{FF2B5EF4-FFF2-40B4-BE49-F238E27FC236}">
                  <a16:creationId xmlns:a16="http://schemas.microsoft.com/office/drawing/2014/main" id="{2352F190-CCBF-47BE-B235-F9621A6223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25965" y="41860127"/>
              <a:ext cx="2987974" cy="285543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12</xdr:col>
      <xdr:colOff>209550</xdr:colOff>
      <xdr:row>230</xdr:row>
      <xdr:rowOff>66674</xdr:rowOff>
    </xdr:from>
    <xdr:to>
      <xdr:col>16</xdr:col>
      <xdr:colOff>519112</xdr:colOff>
      <xdr:row>245</xdr:row>
      <xdr:rowOff>166687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图表 6">
              <a:extLst>
                <a:ext uri="{FF2B5EF4-FFF2-40B4-BE49-F238E27FC236}">
                  <a16:creationId xmlns:a16="http://schemas.microsoft.com/office/drawing/2014/main" id="{70A3CE91-C58C-4BF7-81AF-14CCCE8519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87392" y="41740885"/>
              <a:ext cx="2828475" cy="281733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17</xdr:col>
      <xdr:colOff>38099</xdr:colOff>
      <xdr:row>230</xdr:row>
      <xdr:rowOff>52386</xdr:rowOff>
    </xdr:from>
    <xdr:to>
      <xdr:col>21</xdr:col>
      <xdr:colOff>438150</xdr:colOff>
      <xdr:row>245</xdr:row>
      <xdr:rowOff>152399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图表 7">
              <a:extLst>
                <a:ext uri="{FF2B5EF4-FFF2-40B4-BE49-F238E27FC236}">
                  <a16:creationId xmlns:a16="http://schemas.microsoft.com/office/drawing/2014/main" id="{BDC71F98-48A1-45E1-B21E-4B8D1E3A50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55956" y="41726597"/>
              <a:ext cx="2918964" cy="281733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21</xdr:col>
      <xdr:colOff>619124</xdr:colOff>
      <xdr:row>230</xdr:row>
      <xdr:rowOff>61911</xdr:rowOff>
    </xdr:from>
    <xdr:to>
      <xdr:col>26</xdr:col>
      <xdr:colOff>261938</xdr:colOff>
      <xdr:row>245</xdr:row>
      <xdr:rowOff>161924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图表 8">
              <a:extLst>
                <a:ext uri="{FF2B5EF4-FFF2-40B4-BE49-F238E27FC236}">
                  <a16:creationId xmlns:a16="http://schemas.microsoft.com/office/drawing/2014/main" id="{3BCA6C96-D818-472F-9061-C8EF351CB2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55894" y="41736122"/>
              <a:ext cx="2782829" cy="281733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2</xdr:col>
      <xdr:colOff>433385</xdr:colOff>
      <xdr:row>247</xdr:row>
      <xdr:rowOff>85725</xdr:rowOff>
    </xdr:from>
    <xdr:to>
      <xdr:col>10</xdr:col>
      <xdr:colOff>452437</xdr:colOff>
      <xdr:row>271</xdr:row>
      <xdr:rowOff>171451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4D02D46-88FD-4A36-9C41-BE6362A1F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30954</xdr:colOff>
      <xdr:row>22</xdr:row>
      <xdr:rowOff>161924</xdr:rowOff>
    </xdr:from>
    <xdr:to>
      <xdr:col>18</xdr:col>
      <xdr:colOff>338137</xdr:colOff>
      <xdr:row>38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FB25EEE-9A83-42A2-87B0-A854CFD8A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473867</xdr:colOff>
      <xdr:row>52</xdr:row>
      <xdr:rowOff>66673</xdr:rowOff>
    </xdr:from>
    <xdr:to>
      <xdr:col>5</xdr:col>
      <xdr:colOff>28575</xdr:colOff>
      <xdr:row>67</xdr:row>
      <xdr:rowOff>166685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图表 3">
              <a:extLst>
                <a:ext uri="{FF2B5EF4-FFF2-40B4-BE49-F238E27FC236}">
                  <a16:creationId xmlns:a16="http://schemas.microsoft.com/office/drawing/2014/main" id="{9E3BAB72-BE54-489C-B733-DD9B0DCA5D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3867" y="9486718"/>
              <a:ext cx="2962142" cy="28173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5</xdr:col>
      <xdr:colOff>292895</xdr:colOff>
      <xdr:row>52</xdr:row>
      <xdr:rowOff>66676</xdr:rowOff>
    </xdr:from>
    <xdr:to>
      <xdr:col>8</xdr:col>
      <xdr:colOff>523875</xdr:colOff>
      <xdr:row>68</xdr:row>
      <xdr:rowOff>38099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图表 4">
              <a:extLst>
                <a:ext uri="{FF2B5EF4-FFF2-40B4-BE49-F238E27FC236}">
                  <a16:creationId xmlns:a16="http://schemas.microsoft.com/office/drawing/2014/main" id="{0F94F02F-B8E2-4B30-AB58-974ABC61FD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00329" y="9486721"/>
              <a:ext cx="2611871" cy="28698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12</xdr:col>
      <xdr:colOff>469105</xdr:colOff>
      <xdr:row>5</xdr:row>
      <xdr:rowOff>161924</xdr:rowOff>
    </xdr:from>
    <xdr:to>
      <xdr:col>19</xdr:col>
      <xdr:colOff>507205</xdr:colOff>
      <xdr:row>21</xdr:row>
      <xdr:rowOff>85724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3C6534C-18C8-4795-87FC-9CC31EB0C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590909</xdr:colOff>
      <xdr:row>38</xdr:row>
      <xdr:rowOff>94890</xdr:rowOff>
    </xdr:from>
    <xdr:to>
      <xdr:col>10</xdr:col>
      <xdr:colOff>263105</xdr:colOff>
      <xdr:row>53</xdr:row>
      <xdr:rowOff>120769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E3C5C87-77CC-4DF1-BEDC-FF80BDA3F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194094</xdr:colOff>
      <xdr:row>2</xdr:row>
      <xdr:rowOff>94891</xdr:rowOff>
    </xdr:from>
    <xdr:to>
      <xdr:col>12</xdr:col>
      <xdr:colOff>418381</xdr:colOff>
      <xdr:row>17</xdr:row>
      <xdr:rowOff>120770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5EE7866-40C3-49F4-A643-BCC877EAB0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194094</xdr:colOff>
      <xdr:row>2</xdr:row>
      <xdr:rowOff>94891</xdr:rowOff>
    </xdr:from>
    <xdr:to>
      <xdr:col>12</xdr:col>
      <xdr:colOff>418381</xdr:colOff>
      <xdr:row>17</xdr:row>
      <xdr:rowOff>120770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448226E-F049-4CDF-8DA9-1592B7926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194094</xdr:colOff>
      <xdr:row>80</xdr:row>
      <xdr:rowOff>94890</xdr:rowOff>
    </xdr:from>
    <xdr:to>
      <xdr:col>12</xdr:col>
      <xdr:colOff>418381</xdr:colOff>
      <xdr:row>95</xdr:row>
      <xdr:rowOff>120769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9259AC3-16A5-4141-B760-5D90B4FEC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money/Choice/Office/Excel/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EM_I_WQ_CLOSE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F0AE5-0FF7-4BEA-88C8-EA8B5F9B87D3}">
  <dimension ref="A1:A10"/>
  <sheetViews>
    <sheetView workbookViewId="0">
      <selection activeCell="A11" sqref="A11"/>
    </sheetView>
  </sheetViews>
  <sheetFormatPr defaultRowHeight="14.3"/>
  <sheetData>
    <row r="1" spans="1:1">
      <c r="A1" t="s">
        <v>0</v>
      </c>
    </row>
    <row r="2" spans="1:1">
      <c r="A2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6</v>
      </c>
    </row>
    <row r="8" spans="1:1">
      <c r="A8" t="s">
        <v>15</v>
      </c>
    </row>
    <row r="9" spans="1:1">
      <c r="A9" t="s">
        <v>16</v>
      </c>
    </row>
    <row r="10" spans="1:1">
      <c r="A10" t="s">
        <v>18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4F59E-26ED-4A9F-B1D7-3F418E2339AA}">
  <dimension ref="A1:AB230"/>
  <sheetViews>
    <sheetView workbookViewId="0">
      <pane xSplit="2" ySplit="4" topLeftCell="C218" activePane="bottomRight" state="frozen"/>
      <selection pane="topRight" activeCell="C1" sqref="C1"/>
      <selection pane="bottomLeft" activeCell="A5" sqref="A5"/>
      <selection pane="bottomRight" activeCell="C137" sqref="B137:C230"/>
    </sheetView>
  </sheetViews>
  <sheetFormatPr defaultRowHeight="14.3"/>
  <cols>
    <col min="2" max="2" width="11.125" bestFit="1" customWidth="1"/>
    <col min="3" max="3" width="9.5" bestFit="1" customWidth="1"/>
    <col min="4" max="4" width="10.125" customWidth="1"/>
    <col min="6" max="6" width="11.625" bestFit="1" customWidth="1"/>
    <col min="7" max="7" width="11.625" customWidth="1"/>
    <col min="8" max="8" width="10.5" bestFit="1" customWidth="1"/>
    <col min="13" max="13" width="9.5" bestFit="1" customWidth="1"/>
    <col min="18" max="18" width="9.5" bestFit="1" customWidth="1"/>
    <col min="23" max="23" width="9.5" bestFit="1" customWidth="1"/>
    <col min="28" max="28" width="10.625" bestFit="1" customWidth="1"/>
  </cols>
  <sheetData>
    <row r="1" spans="1:28">
      <c r="H1" t="s">
        <v>22</v>
      </c>
      <c r="I1" s="4">
        <v>0.2</v>
      </c>
    </row>
    <row r="2" spans="1:28">
      <c r="C2" s="12" t="s">
        <v>10</v>
      </c>
      <c r="D2" s="12"/>
      <c r="E2" s="12"/>
      <c r="F2" s="12"/>
      <c r="G2" s="12"/>
      <c r="H2" s="12" t="s">
        <v>11</v>
      </c>
      <c r="I2" s="12"/>
      <c r="J2" s="12"/>
      <c r="K2" s="12"/>
      <c r="L2" s="12"/>
      <c r="M2" s="12" t="s">
        <v>12</v>
      </c>
      <c r="N2" s="12"/>
      <c r="O2" s="12"/>
      <c r="P2" s="12"/>
      <c r="Q2" s="12"/>
      <c r="R2" s="12" t="s">
        <v>13</v>
      </c>
      <c r="S2" s="12"/>
      <c r="T2" s="12"/>
      <c r="U2" s="12"/>
      <c r="V2" s="12"/>
      <c r="W2" s="12" t="s">
        <v>14</v>
      </c>
      <c r="X2" s="12"/>
      <c r="Y2" s="12"/>
      <c r="Z2" s="12"/>
      <c r="AA2" s="12"/>
    </row>
    <row r="3" spans="1:28">
      <c r="C3" s="13" t="s">
        <v>4</v>
      </c>
      <c r="D3" s="13"/>
      <c r="E3" s="13"/>
      <c r="F3" s="13"/>
      <c r="G3" s="13"/>
      <c r="H3" s="13" t="s">
        <v>5</v>
      </c>
      <c r="I3" s="13"/>
      <c r="J3" s="13"/>
      <c r="K3" s="13"/>
      <c r="L3" s="13"/>
      <c r="M3" s="13" t="s">
        <v>7</v>
      </c>
      <c r="N3" s="13"/>
      <c r="O3" s="13"/>
      <c r="P3" s="13"/>
      <c r="Q3" s="13"/>
      <c r="R3" s="13" t="s">
        <v>8</v>
      </c>
      <c r="S3" s="13"/>
      <c r="T3" s="13"/>
      <c r="U3" s="13"/>
      <c r="V3" s="13"/>
      <c r="W3" s="13" t="s">
        <v>9</v>
      </c>
      <c r="X3" s="13"/>
      <c r="Y3" s="13"/>
      <c r="Z3" s="13"/>
      <c r="AA3" s="13"/>
      <c r="AB3" t="s">
        <v>24</v>
      </c>
    </row>
    <row r="4" spans="1:28">
      <c r="A4" t="s">
        <v>27</v>
      </c>
      <c r="C4" s="5" t="s">
        <v>21</v>
      </c>
      <c r="D4" s="6" t="s">
        <v>26</v>
      </c>
      <c r="E4" s="6" t="s">
        <v>19</v>
      </c>
      <c r="F4" s="6" t="s">
        <v>20</v>
      </c>
      <c r="G4" s="7" t="s">
        <v>23</v>
      </c>
      <c r="H4" s="5" t="s">
        <v>21</v>
      </c>
      <c r="I4" s="6" t="s">
        <v>25</v>
      </c>
      <c r="J4" s="6" t="s">
        <v>19</v>
      </c>
      <c r="K4" s="6" t="s">
        <v>20</v>
      </c>
      <c r="L4" s="7" t="s">
        <v>23</v>
      </c>
      <c r="M4" s="5" t="s">
        <v>21</v>
      </c>
      <c r="N4" s="6" t="s">
        <v>25</v>
      </c>
      <c r="O4" s="6" t="s">
        <v>19</v>
      </c>
      <c r="P4" s="6" t="s">
        <v>20</v>
      </c>
      <c r="Q4" s="7" t="s">
        <v>23</v>
      </c>
      <c r="R4" s="5" t="s">
        <v>21</v>
      </c>
      <c r="S4" s="6" t="s">
        <v>25</v>
      </c>
      <c r="T4" s="6" t="s">
        <v>19</v>
      </c>
      <c r="U4" s="6" t="s">
        <v>20</v>
      </c>
      <c r="V4" s="7" t="s">
        <v>23</v>
      </c>
      <c r="W4" s="5" t="s">
        <v>21</v>
      </c>
      <c r="X4" s="6" t="s">
        <v>25</v>
      </c>
      <c r="Y4" s="6" t="s">
        <v>19</v>
      </c>
      <c r="Z4" s="6" t="s">
        <v>20</v>
      </c>
      <c r="AA4" s="7" t="s">
        <v>23</v>
      </c>
    </row>
    <row r="5" spans="1:28">
      <c r="B5" s="3">
        <v>43462</v>
      </c>
      <c r="C5" s="5">
        <v>12.755555491000001</v>
      </c>
      <c r="D5" s="6"/>
      <c r="E5" s="6"/>
      <c r="F5" s="6"/>
      <c r="G5" s="7"/>
      <c r="H5" s="5">
        <v>16.888643574</v>
      </c>
      <c r="I5" s="6"/>
      <c r="J5" s="6"/>
      <c r="K5" s="6"/>
      <c r="L5" s="7"/>
      <c r="M5" s="5">
        <v>3.4223865623999998</v>
      </c>
      <c r="N5" s="6"/>
      <c r="O5" s="6"/>
      <c r="P5" s="6"/>
      <c r="Q5" s="7"/>
      <c r="R5" s="5">
        <v>16.6155446862</v>
      </c>
      <c r="S5" s="6"/>
      <c r="T5" s="6"/>
      <c r="U5" s="6"/>
      <c r="V5" s="7"/>
      <c r="W5" s="5">
        <v>5.1378557367999997</v>
      </c>
      <c r="X5" s="6"/>
      <c r="Y5" s="6"/>
      <c r="Z5" s="6"/>
      <c r="AA5" s="7"/>
    </row>
    <row r="6" spans="1:28">
      <c r="A6">
        <v>100000</v>
      </c>
      <c r="B6" s="3">
        <v>43467</v>
      </c>
      <c r="C6" s="5">
        <v>12.854053989000001</v>
      </c>
      <c r="D6" s="9">
        <f>(C6-C5)/C5</f>
        <v>7.7220077220076944E-3</v>
      </c>
      <c r="E6" s="8">
        <f>$I$1</f>
        <v>0.2</v>
      </c>
      <c r="F6" s="6">
        <f>ROUNDDOWN($A$6*E6/C6/100,0)*100*C6</f>
        <v>19281.0809835</v>
      </c>
      <c r="G6" s="7">
        <f>$A$6*E6-F6</f>
        <v>718.9190165</v>
      </c>
      <c r="H6" s="5">
        <v>16.997602564800001</v>
      </c>
      <c r="I6" s="9">
        <f>(H6-H5)/H5</f>
        <v>6.4516129032258949E-3</v>
      </c>
      <c r="J6" s="8">
        <f>$I$1</f>
        <v>0.2</v>
      </c>
      <c r="K6" s="6">
        <f>ROUNDDOWN($A$6*J6/H6/100,0)*100*H6</f>
        <v>18697.362821279999</v>
      </c>
      <c r="L6" s="7">
        <f>$A$6*J6-K6</f>
        <v>1302.6371787200005</v>
      </c>
      <c r="M6" s="5">
        <v>3.3358655538000002</v>
      </c>
      <c r="N6" s="9">
        <f>(M6-M5)/M5</f>
        <v>-2.52808988764044E-2</v>
      </c>
      <c r="O6" s="8">
        <f>$I$1</f>
        <v>0.2</v>
      </c>
      <c r="P6" s="6">
        <f>ROUNDDOWN($A$6*O6/M6/100,0)*100*M6</f>
        <v>19681.606767420002</v>
      </c>
      <c r="Q6" s="7">
        <f>$A$6*O6-P6</f>
        <v>318.39323257999786</v>
      </c>
      <c r="R6" s="5">
        <v>16.342695990900001</v>
      </c>
      <c r="S6" s="9">
        <f>(R6-R5)/R5</f>
        <v>-1.6421291053227552E-2</v>
      </c>
      <c r="T6" s="8">
        <f>$I$1</f>
        <v>0.2</v>
      </c>
      <c r="U6" s="6">
        <f>ROUNDDOWN($A$6*T6/R6/100,0)*100*R6</f>
        <v>19611.235189080002</v>
      </c>
      <c r="V6" s="7">
        <f>$A$6*T6-U6</f>
        <v>388.76481091999813</v>
      </c>
      <c r="W6" s="5">
        <v>4.9221442364000003</v>
      </c>
      <c r="X6" s="9">
        <f>(W6-W5)/W5</f>
        <v>-4.198473282442737E-2</v>
      </c>
      <c r="Y6" s="8">
        <f>$I$1</f>
        <v>0.2</v>
      </c>
      <c r="Z6" s="6">
        <f>ROUNDDOWN($A$6*Y6/W6/100,0)*100*W6</f>
        <v>19688.576945600002</v>
      </c>
      <c r="AA6" s="7">
        <f>$A$6*Y6-Z6</f>
        <v>311.42305439999836</v>
      </c>
      <c r="AB6">
        <f>SUM(G6+L6+Q6+V6+AA6)</f>
        <v>3040.1372931199949</v>
      </c>
    </row>
    <row r="7" spans="1:28">
      <c r="A7">
        <f>SUM(F6,G6,K6,L6,P6,Q6,U6,V6,Z6,AA6)</f>
        <v>100000</v>
      </c>
      <c r="B7" s="3">
        <v>43468</v>
      </c>
      <c r="C7" s="5">
        <v>12.2236636018</v>
      </c>
      <c r="D7" s="9">
        <f>(C7-C6)/C6</f>
        <v>-4.9042145593869754E-2</v>
      </c>
      <c r="E7" s="8"/>
      <c r="F7" s="6">
        <f>F6*(1+D7)</f>
        <v>18335.495402699999</v>
      </c>
      <c r="G7" s="7"/>
      <c r="H7" s="5">
        <v>16.304227168800001</v>
      </c>
      <c r="I7" s="9">
        <f>(H7-H6)/H6</f>
        <v>-4.0792540792540813E-2</v>
      </c>
      <c r="J7" s="6">
        <f>ROUNDDOWN(K7/H7/100,0)*100</f>
        <v>1600</v>
      </c>
      <c r="K7" s="6">
        <f>K6*(1+I7)+U6-U7</f>
        <v>27695.106316860001</v>
      </c>
      <c r="L7" s="7"/>
      <c r="M7" s="5">
        <v>3.3839327807999999</v>
      </c>
      <c r="N7" s="9">
        <f>(M7-M6)/M6</f>
        <v>1.4409221902017221E-2</v>
      </c>
      <c r="O7" s="6"/>
      <c r="P7" s="6">
        <f>19936*(1+N7)</f>
        <v>20223.262247838618</v>
      </c>
      <c r="Q7" s="7"/>
      <c r="R7" s="5">
        <v>16.417964596499999</v>
      </c>
      <c r="S7" s="9">
        <f>(R7-R6)/R6</f>
        <v>4.605641911341273E-3</v>
      </c>
      <c r="T7" s="8">
        <v>0.1</v>
      </c>
      <c r="U7" s="6">
        <f>R7*U6/R6/2</f>
        <v>9850.7787578999996</v>
      </c>
      <c r="V7" s="7"/>
      <c r="W7" s="5">
        <v>5.0005847819999998</v>
      </c>
      <c r="X7" s="9">
        <f>(W7-W6)/W6</f>
        <v>1.5936254980079573E-2</v>
      </c>
      <c r="Y7" s="6"/>
      <c r="Z7" s="6">
        <f>19950*(1+X7)</f>
        <v>20267.928286852588</v>
      </c>
      <c r="AA7" s="7"/>
    </row>
    <row r="8" spans="1:28">
      <c r="B8" s="3">
        <v>43469</v>
      </c>
      <c r="C8" s="5">
        <v>12.9131530878</v>
      </c>
      <c r="D8" s="9">
        <f>(C8-C7)/C7</f>
        <v>5.6406124093472954E-2</v>
      </c>
      <c r="E8" s="8"/>
      <c r="F8" s="6">
        <f>F7*(1+D8)</f>
        <v>19369.7296317</v>
      </c>
      <c r="G8" s="7"/>
      <c r="H8" s="5">
        <v>16.700441680800001</v>
      </c>
      <c r="I8" s="9">
        <f>(H8-H7)/H7</f>
        <v>2.4301336573511557E-2</v>
      </c>
      <c r="J8" s="6">
        <f>ROUNDDOWN(K8/H8/100,0)*100</f>
        <v>900</v>
      </c>
      <c r="K8" s="6">
        <f>(K7*(1+I8)+U7-U8)/2</f>
        <v>16617.1248844726</v>
      </c>
      <c r="L8" s="7"/>
      <c r="M8" s="5">
        <v>3.4223865623999998</v>
      </c>
      <c r="N8" s="9">
        <f>(M8-M7)/M7</f>
        <v>1.1363636363636334E-2</v>
      </c>
      <c r="O8" s="6"/>
      <c r="P8" s="6">
        <f>19936*(1+N8)</f>
        <v>20162.545454545452</v>
      </c>
      <c r="Q8" s="7"/>
      <c r="R8" s="5">
        <v>16.6155446862</v>
      </c>
      <c r="S8" s="9">
        <f>(R8-R7)/R7</f>
        <v>1.2034383954154767E-2</v>
      </c>
      <c r="T8" s="8"/>
      <c r="U8" s="6">
        <f>R8*U7/R7/2</f>
        <v>4984.6634058599993</v>
      </c>
      <c r="V8" s="7"/>
      <c r="W8" s="5">
        <v>5.1476608050000001</v>
      </c>
      <c r="X8" s="9">
        <f>(W8-W7)/W7</f>
        <v>2.9411764705882422E-2</v>
      </c>
      <c r="Y8" s="6"/>
      <c r="Z8" s="6">
        <f>19950*(1+X8)</f>
        <v>20536.764705882357</v>
      </c>
      <c r="AA8" s="7"/>
    </row>
    <row r="9" spans="1:28">
      <c r="B9" s="3">
        <v>43472</v>
      </c>
      <c r="C9" s="5">
        <v>13.198798732</v>
      </c>
      <c r="D9" s="9">
        <f t="shared" ref="D9:D19" si="0">(C9-C8)/C8</f>
        <v>2.2120518688024456E-2</v>
      </c>
      <c r="E9" s="8"/>
      <c r="F9" s="6"/>
      <c r="G9" s="7"/>
      <c r="H9" s="5">
        <v>17.423533165199999</v>
      </c>
      <c r="I9" s="9">
        <f t="shared" ref="I9:I72" si="1">(H9-H8)/H8</f>
        <v>4.3297746144721087E-2</v>
      </c>
      <c r="J9" s="6"/>
      <c r="K9" s="6"/>
      <c r="L9" s="7"/>
      <c r="M9" s="5">
        <v>3.4704537894</v>
      </c>
      <c r="N9" s="9">
        <f t="shared" ref="N9:N72" si="2">(M9-M8)/M8</f>
        <v>1.4044943820224781E-2</v>
      </c>
      <c r="O9" s="6"/>
      <c r="P9" s="6"/>
      <c r="Q9" s="7"/>
      <c r="R9" s="5">
        <v>16.587318959099999</v>
      </c>
      <c r="S9" s="9">
        <f t="shared" ref="S9:S72" si="3">(R9-R8)/R8</f>
        <v>-1.6987542468856532E-3</v>
      </c>
      <c r="T9" s="8"/>
      <c r="U9" s="6"/>
      <c r="V9" s="7"/>
      <c r="W9" s="5">
        <v>5.1966861460000002</v>
      </c>
      <c r="X9" s="9">
        <f t="shared" ref="X9:X72" si="4">(W9-W8)/W8</f>
        <v>9.5238095238095455E-3</v>
      </c>
      <c r="Y9" s="6"/>
      <c r="Z9" s="6"/>
      <c r="AA9" s="7"/>
    </row>
    <row r="10" spans="1:28">
      <c r="B10" s="3">
        <v>43473</v>
      </c>
      <c r="C10" s="5">
        <v>13.1593993328</v>
      </c>
      <c r="D10" s="9">
        <f>(C10-C9)/C9</f>
        <v>-2.985074626865715E-3</v>
      </c>
      <c r="E10" s="8"/>
      <c r="F10" s="6"/>
      <c r="G10" s="7"/>
      <c r="H10" s="5">
        <v>17.383911714</v>
      </c>
      <c r="I10" s="9">
        <f t="shared" si="1"/>
        <v>-2.274019329164218E-3</v>
      </c>
      <c r="J10" s="6"/>
      <c r="K10" s="6"/>
      <c r="L10" s="7"/>
      <c r="M10" s="5">
        <v>3.4896806802000002</v>
      </c>
      <c r="N10" s="9">
        <f t="shared" si="2"/>
        <v>5.5401662049861999E-3</v>
      </c>
      <c r="O10" s="6"/>
      <c r="P10" s="6"/>
      <c r="Q10" s="7"/>
      <c r="R10" s="5">
        <v>16.502641777800001</v>
      </c>
      <c r="S10" s="9">
        <f t="shared" si="3"/>
        <v>-5.1049347702778296E-3</v>
      </c>
      <c r="T10" s="8"/>
      <c r="U10" s="6"/>
      <c r="V10" s="7"/>
      <c r="W10" s="5">
        <v>5.4516179192000003</v>
      </c>
      <c r="X10" s="9">
        <f t="shared" si="4"/>
        <v>4.9056603773584909E-2</v>
      </c>
      <c r="Y10" s="6"/>
      <c r="Z10" s="6"/>
      <c r="AA10" s="7"/>
    </row>
    <row r="11" spans="1:28">
      <c r="B11" s="3">
        <v>43474</v>
      </c>
      <c r="C11" s="5">
        <v>13.2775975304</v>
      </c>
      <c r="D11" s="9">
        <f t="shared" si="0"/>
        <v>8.9820359281437088E-3</v>
      </c>
      <c r="E11" s="6"/>
      <c r="F11" s="6"/>
      <c r="G11" s="7"/>
      <c r="H11" s="5">
        <v>17.403722439599999</v>
      </c>
      <c r="I11" s="9">
        <f t="shared" si="1"/>
        <v>1.1396011396010994E-3</v>
      </c>
      <c r="J11" s="6"/>
      <c r="K11" s="6"/>
      <c r="L11" s="7"/>
      <c r="M11" s="5">
        <v>3.4992941256000001</v>
      </c>
      <c r="N11" s="9">
        <f t="shared" si="2"/>
        <v>2.7548209366390795E-3</v>
      </c>
      <c r="O11" s="6"/>
      <c r="P11" s="6"/>
      <c r="Q11" s="7"/>
      <c r="R11" s="5">
        <v>16.596727534799999</v>
      </c>
      <c r="S11" s="9">
        <f t="shared" si="3"/>
        <v>5.7012542759406117E-3</v>
      </c>
      <c r="T11" s="8"/>
      <c r="U11" s="6"/>
      <c r="V11" s="7"/>
      <c r="W11" s="5">
        <v>5.4418128509999999</v>
      </c>
      <c r="X11" s="9">
        <f t="shared" si="4"/>
        <v>-1.7985611510792057E-3</v>
      </c>
      <c r="Y11" s="6"/>
      <c r="Z11" s="6"/>
      <c r="AA11" s="7"/>
    </row>
    <row r="12" spans="1:28">
      <c r="B12" s="3">
        <v>43475</v>
      </c>
      <c r="C12" s="5">
        <v>13.2776</v>
      </c>
      <c r="D12" s="9">
        <f t="shared" si="0"/>
        <v>1.8599750402136076E-7</v>
      </c>
      <c r="E12" s="6"/>
      <c r="F12" s="6"/>
      <c r="G12" s="7"/>
      <c r="H12" s="5">
        <v>18.473501622000001</v>
      </c>
      <c r="I12" s="9">
        <f t="shared" si="1"/>
        <v>6.1468412066021709E-2</v>
      </c>
      <c r="J12" s="6"/>
      <c r="K12" s="6"/>
      <c r="L12" s="7"/>
      <c r="M12" s="5">
        <v>3.4800672347999999</v>
      </c>
      <c r="N12" s="9">
        <f t="shared" si="2"/>
        <v>-5.4945054945055444E-3</v>
      </c>
      <c r="O12" s="6"/>
      <c r="P12" s="6"/>
      <c r="Q12" s="7"/>
      <c r="R12" s="5">
        <v>16.4555988993</v>
      </c>
      <c r="S12" s="9">
        <f t="shared" si="3"/>
        <v>-8.5034013605441838E-3</v>
      </c>
      <c r="T12" s="8"/>
      <c r="U12" s="6"/>
      <c r="V12" s="7"/>
      <c r="W12" s="5">
        <v>5.5104483283999999</v>
      </c>
      <c r="X12" s="9">
        <f t="shared" si="4"/>
        <v>1.2612612612612609E-2</v>
      </c>
      <c r="Y12" s="6"/>
      <c r="Z12" s="6"/>
      <c r="AA12" s="7"/>
    </row>
    <row r="13" spans="1:28">
      <c r="B13" s="3">
        <v>43476</v>
      </c>
      <c r="C13" s="5">
        <v>13.513993925599999</v>
      </c>
      <c r="D13" s="9">
        <f t="shared" si="0"/>
        <v>1.7803964993673545E-2</v>
      </c>
      <c r="E13" s="6"/>
      <c r="F13" s="6"/>
      <c r="G13" s="7"/>
      <c r="H13" s="5">
        <v>18.523028436000001</v>
      </c>
      <c r="I13" s="9">
        <f t="shared" si="1"/>
        <v>2.6809651474530845E-3</v>
      </c>
      <c r="J13" s="6"/>
      <c r="K13" s="6"/>
      <c r="L13" s="7"/>
      <c r="M13" s="5">
        <v>3.4896806802000002</v>
      </c>
      <c r="N13" s="9">
        <f t="shared" si="2"/>
        <v>2.7624309392266081E-3</v>
      </c>
      <c r="O13" s="6"/>
      <c r="P13" s="6"/>
      <c r="Q13" s="7"/>
      <c r="R13" s="5">
        <v>16.521458929200001</v>
      </c>
      <c r="S13" s="9">
        <f t="shared" si="3"/>
        <v>4.0022870211550302E-3</v>
      </c>
      <c r="T13" s="8"/>
      <c r="U13" s="6"/>
      <c r="V13" s="7"/>
      <c r="W13" s="5">
        <v>5.4810331237999996</v>
      </c>
      <c r="X13" s="9">
        <f t="shared" si="4"/>
        <v>-5.338078291814991E-3</v>
      </c>
      <c r="Y13" s="6"/>
      <c r="Z13" s="6"/>
      <c r="AA13" s="7"/>
    </row>
    <row r="14" spans="1:28">
      <c r="B14" s="3">
        <v>43479</v>
      </c>
      <c r="C14" s="5">
        <v>13.9178377674</v>
      </c>
      <c r="D14" s="9">
        <f t="shared" si="0"/>
        <v>2.9883381924198291E-2</v>
      </c>
      <c r="E14" s="6"/>
      <c r="F14" s="6"/>
      <c r="G14" s="7"/>
      <c r="H14" s="5">
        <v>18.186246100799998</v>
      </c>
      <c r="I14" s="9">
        <f t="shared" si="1"/>
        <v>-1.8181818181818306E-2</v>
      </c>
      <c r="J14" s="6"/>
      <c r="K14" s="6"/>
      <c r="L14" s="7"/>
      <c r="M14" s="5">
        <v>3.5089075709999999</v>
      </c>
      <c r="N14" s="9">
        <f t="shared" si="2"/>
        <v>5.509641873278159E-3</v>
      </c>
      <c r="O14" s="6"/>
      <c r="P14" s="6"/>
      <c r="Q14" s="7"/>
      <c r="R14" s="5">
        <v>16.596727534799999</v>
      </c>
      <c r="S14" s="9">
        <f t="shared" si="3"/>
        <v>4.5558086560363274E-3</v>
      </c>
      <c r="T14" s="8"/>
      <c r="U14" s="6"/>
      <c r="V14" s="7"/>
      <c r="W14" s="5">
        <v>5.2653216234000002</v>
      </c>
      <c r="X14" s="9">
        <f t="shared" si="4"/>
        <v>-3.9355992844364834E-2</v>
      </c>
      <c r="Y14" s="6"/>
      <c r="Z14" s="6"/>
      <c r="AA14" s="7"/>
    </row>
    <row r="15" spans="1:28">
      <c r="B15" s="3">
        <v>43480</v>
      </c>
      <c r="C15" s="5">
        <v>14.5186786052</v>
      </c>
      <c r="D15" s="9">
        <f t="shared" si="0"/>
        <v>4.3170559094125961E-2</v>
      </c>
      <c r="E15" s="6"/>
      <c r="F15" s="6"/>
      <c r="G15" s="7"/>
      <c r="H15" s="5">
        <v>18.631987426799999</v>
      </c>
      <c r="I15" s="9">
        <f t="shared" si="1"/>
        <v>2.4509803921568644E-2</v>
      </c>
      <c r="J15" s="6"/>
      <c r="K15" s="6"/>
      <c r="L15" s="7"/>
      <c r="M15" s="5">
        <v>3.5185210163999998</v>
      </c>
      <c r="N15" s="9">
        <f t="shared" si="2"/>
        <v>2.7397260273972217E-3</v>
      </c>
      <c r="O15" s="6"/>
      <c r="P15" s="6"/>
      <c r="Q15" s="7"/>
      <c r="R15" s="5">
        <v>16.907210532899999</v>
      </c>
      <c r="S15" s="9">
        <f t="shared" si="3"/>
        <v>1.8707482993197248E-2</v>
      </c>
      <c r="T15" s="6"/>
      <c r="U15" s="6"/>
      <c r="V15" s="7"/>
      <c r="W15" s="5">
        <v>5.4025925782000002</v>
      </c>
      <c r="X15" s="9">
        <f t="shared" si="4"/>
        <v>2.6070763500931089E-2</v>
      </c>
      <c r="Y15" s="6"/>
      <c r="Z15" s="6"/>
      <c r="AA15" s="7"/>
    </row>
    <row r="16" spans="1:28">
      <c r="B16" s="3">
        <v>43481</v>
      </c>
      <c r="C16" s="5">
        <v>14.676276202</v>
      </c>
      <c r="D16" s="9">
        <f t="shared" si="0"/>
        <v>1.0854816824966114E-2</v>
      </c>
      <c r="E16" s="6"/>
      <c r="F16" s="6"/>
      <c r="G16" s="7"/>
      <c r="H16" s="5">
        <v>18.503217710400001</v>
      </c>
      <c r="I16" s="9">
        <f t="shared" si="1"/>
        <v>-6.9112174375330791E-3</v>
      </c>
      <c r="J16" s="6"/>
      <c r="K16" s="6"/>
      <c r="L16" s="7"/>
      <c r="M16" s="5">
        <v>3.5185210163999998</v>
      </c>
      <c r="N16" s="9">
        <f t="shared" si="2"/>
        <v>0</v>
      </c>
      <c r="O16" s="6"/>
      <c r="P16" s="6"/>
      <c r="Q16" s="7"/>
      <c r="R16" s="5">
        <v>16.9542534114</v>
      </c>
      <c r="S16" s="9">
        <f t="shared" si="3"/>
        <v>2.7824151363384005E-3</v>
      </c>
      <c r="T16" s="6"/>
      <c r="U16" s="6"/>
      <c r="V16" s="7"/>
      <c r="W16" s="5">
        <v>5.5790838057999999</v>
      </c>
      <c r="X16" s="9">
        <f t="shared" si="4"/>
        <v>3.266787658802172E-2</v>
      </c>
      <c r="Y16" s="6"/>
      <c r="Z16" s="6"/>
      <c r="AA16" s="7"/>
    </row>
    <row r="17" spans="2:27">
      <c r="B17" s="3">
        <v>43482</v>
      </c>
      <c r="C17" s="5">
        <v>14.686126051800001</v>
      </c>
      <c r="D17" s="9">
        <f t="shared" si="0"/>
        <v>6.7114093959732516E-4</v>
      </c>
      <c r="E17" s="6"/>
      <c r="F17" s="6"/>
      <c r="G17" s="7"/>
      <c r="H17" s="5">
        <v>18.186246100799998</v>
      </c>
      <c r="I17" s="9">
        <f t="shared" si="1"/>
        <v>-1.7130620985010871E-2</v>
      </c>
      <c r="J17" s="6"/>
      <c r="K17" s="6"/>
      <c r="L17" s="7"/>
      <c r="M17" s="5">
        <v>3.5281344618000001</v>
      </c>
      <c r="N17" s="9">
        <f t="shared" si="2"/>
        <v>2.732240437158558E-3</v>
      </c>
      <c r="O17" s="6"/>
      <c r="P17" s="6"/>
      <c r="Q17" s="7"/>
      <c r="R17" s="5">
        <v>16.926027684299999</v>
      </c>
      <c r="S17" s="9">
        <f t="shared" si="3"/>
        <v>-1.6648168701443194E-3</v>
      </c>
      <c r="T17" s="6"/>
      <c r="U17" s="6"/>
      <c r="V17" s="7"/>
      <c r="W17" s="5">
        <v>5.5692787376000004</v>
      </c>
      <c r="X17" s="9">
        <f t="shared" si="4"/>
        <v>-1.7574692442881336E-3</v>
      </c>
      <c r="Y17" s="6"/>
      <c r="Z17" s="6"/>
      <c r="AA17" s="7"/>
    </row>
    <row r="18" spans="2:27">
      <c r="B18" s="3">
        <v>43483</v>
      </c>
      <c r="C18" s="5">
        <v>14.981621545799999</v>
      </c>
      <c r="D18" s="9">
        <f t="shared" si="0"/>
        <v>2.0120724346076389E-2</v>
      </c>
      <c r="E18" s="6"/>
      <c r="F18" s="6"/>
      <c r="G18" s="7"/>
      <c r="H18" s="5">
        <v>18.275394366</v>
      </c>
      <c r="I18" s="9">
        <f t="shared" si="1"/>
        <v>4.901960784313846E-3</v>
      </c>
      <c r="J18" s="6"/>
      <c r="K18" s="6"/>
      <c r="L18" s="7"/>
      <c r="M18" s="5">
        <v>3.5569747980000002</v>
      </c>
      <c r="N18" s="9">
        <f t="shared" si="2"/>
        <v>8.1743869209809378E-3</v>
      </c>
      <c r="O18" s="6"/>
      <c r="P18" s="6"/>
      <c r="Q18" s="7"/>
      <c r="R18" s="5">
        <v>16.9730705628</v>
      </c>
      <c r="S18" s="9">
        <f t="shared" si="3"/>
        <v>2.7793218454697645E-3</v>
      </c>
      <c r="T18" s="6"/>
      <c r="U18" s="6"/>
      <c r="V18" s="7"/>
      <c r="W18" s="5">
        <v>5.6477192831999998</v>
      </c>
      <c r="X18" s="9">
        <f t="shared" si="4"/>
        <v>1.4084507042253424E-2</v>
      </c>
      <c r="Y18" s="6"/>
      <c r="Z18" s="6"/>
      <c r="AA18" s="7"/>
    </row>
    <row r="19" spans="2:27">
      <c r="B19" s="3">
        <v>43486</v>
      </c>
      <c r="C19" s="5">
        <v>14.8043242494</v>
      </c>
      <c r="D19" s="9">
        <f t="shared" si="0"/>
        <v>-1.1834319526627154E-2</v>
      </c>
      <c r="E19" s="6"/>
      <c r="F19" s="6"/>
      <c r="G19" s="7"/>
      <c r="H19" s="5">
        <v>18.651798152400001</v>
      </c>
      <c r="I19" s="9">
        <f t="shared" si="1"/>
        <v>2.0596205962059671E-2</v>
      </c>
      <c r="J19" s="6"/>
      <c r="K19" s="6"/>
      <c r="L19" s="7"/>
      <c r="M19" s="5">
        <v>3.5473613525999999</v>
      </c>
      <c r="N19" s="9">
        <f t="shared" si="2"/>
        <v>-2.7027027027027896E-3</v>
      </c>
      <c r="O19" s="6"/>
      <c r="P19" s="6"/>
      <c r="Q19" s="7"/>
      <c r="R19" s="5">
        <v>17.2929621366</v>
      </c>
      <c r="S19" s="9">
        <f t="shared" si="3"/>
        <v>1.8847006651884681E-2</v>
      </c>
      <c r="T19" s="6"/>
      <c r="U19" s="6"/>
      <c r="V19" s="7"/>
      <c r="W19" s="5">
        <v>5.7751851698000003</v>
      </c>
      <c r="X19" s="9">
        <f t="shared" si="4"/>
        <v>2.2569444444444527E-2</v>
      </c>
      <c r="Y19" s="6"/>
      <c r="Z19" s="6"/>
      <c r="AA19" s="7"/>
    </row>
    <row r="20" spans="2:27">
      <c r="B20" s="3">
        <v>43487</v>
      </c>
      <c r="C20" s="5">
        <v>14.735375300799999</v>
      </c>
      <c r="D20" s="9">
        <f>(C20-C19)/C19</f>
        <v>-4.6573519627412518E-3</v>
      </c>
      <c r="E20" s="6"/>
      <c r="F20" s="6"/>
      <c r="G20" s="7"/>
      <c r="H20" s="5">
        <v>18.166435375199999</v>
      </c>
      <c r="I20" s="9">
        <f t="shared" si="1"/>
        <v>-2.6022304832713884E-2</v>
      </c>
      <c r="J20" s="6"/>
      <c r="K20" s="6"/>
      <c r="L20" s="7"/>
      <c r="M20" s="5">
        <v>3.5569747980000002</v>
      </c>
      <c r="N20" s="9">
        <f t="shared" si="2"/>
        <v>2.7100271002710899E-3</v>
      </c>
      <c r="O20" s="6"/>
      <c r="P20" s="6"/>
      <c r="Q20" s="7"/>
      <c r="R20" s="5">
        <v>17.029522017000001</v>
      </c>
      <c r="S20" s="9">
        <f t="shared" si="3"/>
        <v>-1.5233949945592948E-2</v>
      </c>
      <c r="T20" s="6"/>
      <c r="U20" s="6"/>
      <c r="V20" s="7"/>
      <c r="W20" s="5">
        <v>5.6084990104000001</v>
      </c>
      <c r="X20" s="9">
        <f t="shared" si="4"/>
        <v>-2.8862478777589167E-2</v>
      </c>
      <c r="Y20" s="6"/>
      <c r="Z20" s="6"/>
      <c r="AA20" s="7"/>
    </row>
    <row r="21" spans="2:27">
      <c r="B21" s="3">
        <v>43488</v>
      </c>
      <c r="C21" s="5">
        <v>15.552912834200001</v>
      </c>
      <c r="D21" s="9">
        <f>(C21-C20)/C20</f>
        <v>5.5481283422459976E-2</v>
      </c>
      <c r="E21" s="6"/>
      <c r="F21" s="6"/>
      <c r="G21" s="7"/>
      <c r="H21" s="5">
        <v>18.107003198400001</v>
      </c>
      <c r="I21" s="9">
        <f t="shared" si="1"/>
        <v>-3.2715376226825459E-3</v>
      </c>
      <c r="J21" s="6"/>
      <c r="K21" s="6"/>
      <c r="L21" s="7"/>
      <c r="M21" s="5">
        <v>3.5377479072</v>
      </c>
      <c r="N21" s="9">
        <f t="shared" si="2"/>
        <v>-5.4054054054054543E-3</v>
      </c>
      <c r="O21" s="6"/>
      <c r="P21" s="6"/>
      <c r="Q21" s="7"/>
      <c r="R21" s="5">
        <v>17.085973471199999</v>
      </c>
      <c r="S21" s="9">
        <f t="shared" si="3"/>
        <v>3.3149171270716845E-3</v>
      </c>
      <c r="T21" s="6"/>
      <c r="U21" s="6"/>
      <c r="V21" s="7"/>
      <c r="W21" s="5">
        <v>5.5006432602000004</v>
      </c>
      <c r="X21" s="9">
        <f t="shared" si="4"/>
        <v>-1.923076923076918E-2</v>
      </c>
      <c r="Y21" s="6"/>
      <c r="Z21" s="6"/>
      <c r="AA21" s="7"/>
    </row>
    <row r="22" spans="2:27">
      <c r="B22" s="3">
        <v>43489</v>
      </c>
      <c r="C22" s="5">
        <v>15.4051650872</v>
      </c>
      <c r="D22" s="9">
        <f t="shared" ref="D22:D85" si="5">(C22-C21)/C21</f>
        <v>-9.4996833438885601E-3</v>
      </c>
      <c r="E22" s="6"/>
      <c r="F22" s="6"/>
      <c r="G22" s="7"/>
      <c r="H22" s="5">
        <v>18.2456782776</v>
      </c>
      <c r="I22" s="9">
        <f t="shared" si="1"/>
        <v>7.6586433260393133E-3</v>
      </c>
      <c r="J22" s="6"/>
      <c r="K22" s="6"/>
      <c r="L22" s="7"/>
      <c r="M22" s="5">
        <v>3.5762016887999999</v>
      </c>
      <c r="N22" s="9">
        <f t="shared" si="2"/>
        <v>1.0869565217391276E-2</v>
      </c>
      <c r="O22" s="6"/>
      <c r="P22" s="6"/>
      <c r="Q22" s="7"/>
      <c r="R22" s="5">
        <v>17.227102106699999</v>
      </c>
      <c r="S22" s="9">
        <f t="shared" si="3"/>
        <v>8.2599118942730948E-3</v>
      </c>
      <c r="T22" s="6"/>
      <c r="U22" s="6"/>
      <c r="V22" s="7"/>
      <c r="W22" s="5">
        <v>5.5496686011999996</v>
      </c>
      <c r="X22" s="9">
        <f t="shared" si="4"/>
        <v>8.912655971479359E-3</v>
      </c>
      <c r="Y22" s="6"/>
      <c r="Z22" s="6"/>
      <c r="AA22" s="7"/>
    </row>
    <row r="23" spans="2:27">
      <c r="B23" s="3">
        <v>43490</v>
      </c>
      <c r="C23" s="5">
        <v>15.7499098302</v>
      </c>
      <c r="D23" s="9">
        <f t="shared" si="5"/>
        <v>2.23785166240409E-2</v>
      </c>
      <c r="E23" s="6"/>
      <c r="F23" s="6"/>
      <c r="G23" s="7"/>
      <c r="H23" s="5">
        <v>17.9980442076</v>
      </c>
      <c r="I23" s="9">
        <f t="shared" si="1"/>
        <v>-1.3572204125950062E-2</v>
      </c>
      <c r="J23" s="6"/>
      <c r="K23" s="6"/>
      <c r="L23" s="7"/>
      <c r="M23" s="5">
        <v>3.5954285796000001</v>
      </c>
      <c r="N23" s="9">
        <f t="shared" si="2"/>
        <v>5.3763440860215544E-3</v>
      </c>
      <c r="O23" s="6"/>
      <c r="P23" s="6"/>
      <c r="Q23" s="7"/>
      <c r="R23" s="5">
        <v>17.4811336506</v>
      </c>
      <c r="S23" s="9">
        <f t="shared" si="3"/>
        <v>1.4746040415073837E-2</v>
      </c>
      <c r="T23" s="6"/>
      <c r="U23" s="6"/>
      <c r="V23" s="7"/>
      <c r="W23" s="5">
        <v>5.6673294195999997</v>
      </c>
      <c r="X23" s="9">
        <f t="shared" si="4"/>
        <v>2.1201413427561856E-2</v>
      </c>
      <c r="Y23" s="6"/>
      <c r="Z23" s="6"/>
      <c r="AA23" s="7"/>
    </row>
    <row r="24" spans="2:27">
      <c r="B24" s="3">
        <v>43493</v>
      </c>
      <c r="C24" s="5">
        <v>15.9764563756</v>
      </c>
      <c r="D24" s="9">
        <f t="shared" si="5"/>
        <v>1.4383989993746075E-2</v>
      </c>
      <c r="E24" s="6"/>
      <c r="F24" s="6"/>
      <c r="G24" s="7"/>
      <c r="H24" s="5">
        <v>18.087192472800002</v>
      </c>
      <c r="I24" s="9">
        <f t="shared" si="1"/>
        <v>4.9532195927353998E-3</v>
      </c>
      <c r="J24" s="6"/>
      <c r="K24" s="6"/>
      <c r="L24" s="7"/>
      <c r="M24" s="5">
        <v>3.5473613525999999</v>
      </c>
      <c r="N24" s="9">
        <f t="shared" si="2"/>
        <v>-1.336898395721931E-2</v>
      </c>
      <c r="O24" s="6"/>
      <c r="P24" s="6"/>
      <c r="Q24" s="7"/>
      <c r="R24" s="5">
        <v>17.537585104800002</v>
      </c>
      <c r="S24" s="9">
        <f t="shared" si="3"/>
        <v>3.2292787944026517E-3</v>
      </c>
      <c r="T24" s="6"/>
      <c r="U24" s="6"/>
      <c r="V24" s="7"/>
      <c r="W24" s="5">
        <v>5.6477192831999998</v>
      </c>
      <c r="X24" s="9">
        <f t="shared" si="4"/>
        <v>-3.4602076124567241E-3</v>
      </c>
      <c r="Y24" s="6"/>
      <c r="Z24" s="6"/>
      <c r="AA24" s="7"/>
    </row>
    <row r="25" spans="2:27">
      <c r="B25" s="3">
        <v>43494</v>
      </c>
      <c r="C25" s="5">
        <v>15.809008929000001</v>
      </c>
      <c r="D25" s="9">
        <f t="shared" si="5"/>
        <v>-1.0480887792848266E-2</v>
      </c>
      <c r="E25" s="6"/>
      <c r="F25" s="6"/>
      <c r="G25" s="7"/>
      <c r="H25" s="5">
        <v>17.681072598</v>
      </c>
      <c r="I25" s="9">
        <f t="shared" si="1"/>
        <v>-2.2453450164293627E-2</v>
      </c>
      <c r="J25" s="6"/>
      <c r="K25" s="6"/>
      <c r="L25" s="7"/>
      <c r="M25" s="5">
        <v>3.5858151342000002</v>
      </c>
      <c r="N25" s="9">
        <f t="shared" si="2"/>
        <v>1.084010840108411E-2</v>
      </c>
      <c r="O25" s="6"/>
      <c r="P25" s="6"/>
      <c r="Q25" s="7"/>
      <c r="R25" s="5">
        <v>17.735165194499999</v>
      </c>
      <c r="S25" s="9">
        <f t="shared" si="3"/>
        <v>1.126609442060069E-2</v>
      </c>
      <c r="T25" s="6"/>
      <c r="U25" s="6"/>
      <c r="V25" s="7"/>
      <c r="W25" s="5">
        <v>5.5496686011999996</v>
      </c>
      <c r="X25" s="9">
        <f t="shared" si="4"/>
        <v>-1.736111111111115E-2</v>
      </c>
      <c r="Y25" s="6"/>
      <c r="Z25" s="6"/>
      <c r="AA25" s="7"/>
    </row>
    <row r="26" spans="2:27">
      <c r="B26" s="3">
        <v>43495</v>
      </c>
      <c r="C26" s="5">
        <v>15.6218617828</v>
      </c>
      <c r="D26" s="9">
        <f t="shared" si="5"/>
        <v>-1.1838006230529654E-2</v>
      </c>
      <c r="E26" s="6"/>
      <c r="F26" s="6"/>
      <c r="G26" s="7"/>
      <c r="H26" s="5">
        <v>16.898548936800001</v>
      </c>
      <c r="I26" s="9">
        <f t="shared" si="1"/>
        <v>-4.425770308123244E-2</v>
      </c>
      <c r="J26" s="6"/>
      <c r="K26" s="6"/>
      <c r="L26" s="7"/>
      <c r="M26" s="5">
        <v>3.5569747980000002</v>
      </c>
      <c r="N26" s="9">
        <f t="shared" si="2"/>
        <v>-8.0428954423592599E-3</v>
      </c>
      <c r="O26" s="6"/>
      <c r="P26" s="6"/>
      <c r="Q26" s="7"/>
      <c r="R26" s="5">
        <v>17.6410794375</v>
      </c>
      <c r="S26" s="9">
        <f t="shared" si="3"/>
        <v>-5.3050397877983206E-3</v>
      </c>
      <c r="T26" s="6"/>
      <c r="U26" s="6"/>
      <c r="V26" s="7"/>
      <c r="W26" s="5">
        <v>5.5104483283999999</v>
      </c>
      <c r="X26" s="9">
        <f t="shared" si="4"/>
        <v>-7.0671378091872314E-3</v>
      </c>
      <c r="Y26" s="6"/>
      <c r="Z26" s="6"/>
      <c r="AA26" s="7"/>
    </row>
    <row r="27" spans="2:27">
      <c r="B27" s="3">
        <v>43496</v>
      </c>
      <c r="C27" s="5">
        <v>15.907507427000001</v>
      </c>
      <c r="D27" s="9">
        <f t="shared" si="5"/>
        <v>1.8284993694829801E-2</v>
      </c>
      <c r="E27" s="6"/>
      <c r="F27" s="6"/>
      <c r="G27" s="7"/>
      <c r="H27" s="5">
        <v>17.136277644</v>
      </c>
      <c r="I27" s="9">
        <f t="shared" si="1"/>
        <v>1.4067995310668154E-2</v>
      </c>
      <c r="J27" s="6"/>
      <c r="K27" s="6"/>
      <c r="L27" s="7"/>
      <c r="M27" s="5">
        <v>3.5762016887999999</v>
      </c>
      <c r="N27" s="9">
        <f t="shared" si="2"/>
        <v>5.4054054054053294E-3</v>
      </c>
      <c r="O27" s="6"/>
      <c r="P27" s="6"/>
      <c r="Q27" s="7"/>
      <c r="R27" s="5">
        <v>17.8010252244</v>
      </c>
      <c r="S27" s="9">
        <f t="shared" si="3"/>
        <v>9.0666666666666569E-3</v>
      </c>
      <c r="T27" s="6"/>
      <c r="U27" s="6"/>
      <c r="V27" s="7"/>
      <c r="W27" s="5">
        <v>5.3339571008000002</v>
      </c>
      <c r="X27" s="9">
        <f t="shared" si="4"/>
        <v>-3.2028469750889625E-2</v>
      </c>
      <c r="Y27" s="6"/>
      <c r="Z27" s="6"/>
      <c r="AA27" s="7"/>
    </row>
    <row r="28" spans="2:27">
      <c r="B28" s="3">
        <v>43497</v>
      </c>
      <c r="C28" s="5">
        <v>16.203002921</v>
      </c>
      <c r="D28" s="9">
        <f t="shared" si="5"/>
        <v>1.8575851393188788E-2</v>
      </c>
      <c r="E28" s="6"/>
      <c r="F28" s="6"/>
      <c r="G28" s="7"/>
      <c r="H28" s="5">
        <v>17.552302881599999</v>
      </c>
      <c r="I28" s="9">
        <f t="shared" si="1"/>
        <v>2.4277456647398818E-2</v>
      </c>
      <c r="J28" s="6"/>
      <c r="K28" s="6"/>
      <c r="L28" s="7"/>
      <c r="M28" s="5">
        <v>3.6050420249999999</v>
      </c>
      <c r="N28" s="9">
        <f t="shared" si="2"/>
        <v>8.0645161290322682E-3</v>
      </c>
      <c r="O28" s="6"/>
      <c r="P28" s="6"/>
      <c r="Q28" s="7"/>
      <c r="R28" s="5">
        <v>18.1397339496</v>
      </c>
      <c r="S28" s="9">
        <f t="shared" si="3"/>
        <v>1.9027484143763217E-2</v>
      </c>
      <c r="T28" s="6"/>
      <c r="U28" s="6"/>
      <c r="V28" s="7"/>
      <c r="W28" s="5">
        <v>5.5398635330000001</v>
      </c>
      <c r="X28" s="9">
        <f t="shared" si="4"/>
        <v>3.8602941176470576E-2</v>
      </c>
      <c r="Y28" s="6"/>
      <c r="Z28" s="6"/>
      <c r="AA28" s="7"/>
    </row>
    <row r="29" spans="2:27">
      <c r="B29" s="3">
        <v>43507</v>
      </c>
      <c r="C29" s="5">
        <v>16.271951869599999</v>
      </c>
      <c r="D29" s="9">
        <f t="shared" si="5"/>
        <v>4.2553191489361226E-3</v>
      </c>
      <c r="E29" s="6"/>
      <c r="F29" s="6"/>
      <c r="G29" s="7"/>
      <c r="H29" s="5">
        <v>18.364542631199999</v>
      </c>
      <c r="I29" s="9">
        <f t="shared" si="1"/>
        <v>4.6275395033860037E-2</v>
      </c>
      <c r="J29" s="6"/>
      <c r="K29" s="6"/>
      <c r="L29" s="7"/>
      <c r="M29" s="5">
        <v>3.7011764789999999</v>
      </c>
      <c r="N29" s="9">
        <f t="shared" si="2"/>
        <v>2.6666666666666661E-2</v>
      </c>
      <c r="O29" s="6"/>
      <c r="P29" s="6"/>
      <c r="Q29" s="7"/>
      <c r="R29" s="5">
        <v>18.215002555200002</v>
      </c>
      <c r="S29" s="9">
        <f t="shared" si="3"/>
        <v>4.1493775933610835E-3</v>
      </c>
      <c r="T29" s="6"/>
      <c r="U29" s="6"/>
      <c r="V29" s="7"/>
      <c r="W29" s="5">
        <v>6.0791422839999996</v>
      </c>
      <c r="X29" s="9">
        <f t="shared" si="4"/>
        <v>9.7345132743362733E-2</v>
      </c>
      <c r="Y29" s="6"/>
      <c r="Z29" s="6"/>
      <c r="AA29" s="7"/>
    </row>
    <row r="30" spans="2:27">
      <c r="B30" s="3">
        <v>43508</v>
      </c>
      <c r="C30" s="5">
        <v>16.074954873599999</v>
      </c>
      <c r="D30" s="9">
        <f t="shared" si="5"/>
        <v>-1.2106537530266302E-2</v>
      </c>
      <c r="E30" s="6"/>
      <c r="F30" s="6"/>
      <c r="G30" s="7"/>
      <c r="H30" s="5">
        <v>18.374447994000001</v>
      </c>
      <c r="I30" s="9">
        <f t="shared" si="1"/>
        <v>5.3937432578217046E-4</v>
      </c>
      <c r="J30" s="6"/>
      <c r="K30" s="6"/>
      <c r="L30" s="7"/>
      <c r="M30" s="5">
        <v>3.7204033698000001</v>
      </c>
      <c r="N30" s="9">
        <f t="shared" si="2"/>
        <v>5.1948051948052416E-3</v>
      </c>
      <c r="O30" s="6"/>
      <c r="P30" s="6"/>
      <c r="Q30" s="7"/>
      <c r="R30" s="5">
        <v>18.412582644899999</v>
      </c>
      <c r="S30" s="9">
        <f t="shared" si="3"/>
        <v>1.0847107438016368E-2</v>
      </c>
      <c r="T30" s="6"/>
      <c r="U30" s="6"/>
      <c r="V30" s="7"/>
      <c r="W30" s="5">
        <v>6.2262183069999999</v>
      </c>
      <c r="X30" s="9">
        <f t="shared" si="4"/>
        <v>2.4193548387096829E-2</v>
      </c>
      <c r="Y30" s="6"/>
      <c r="Z30" s="6"/>
      <c r="AA30" s="7"/>
    </row>
    <row r="31" spans="2:27">
      <c r="B31" s="3">
        <v>43509</v>
      </c>
      <c r="C31" s="5">
        <v>16.232552470400002</v>
      </c>
      <c r="D31" s="9">
        <f t="shared" si="5"/>
        <v>9.8039215686275948E-3</v>
      </c>
      <c r="E31" s="6"/>
      <c r="F31" s="6"/>
      <c r="G31" s="7"/>
      <c r="H31" s="5">
        <v>19.582902255600001</v>
      </c>
      <c r="I31" s="9">
        <f t="shared" si="1"/>
        <v>6.576819407008086E-2</v>
      </c>
      <c r="J31" s="6"/>
      <c r="K31" s="6"/>
      <c r="L31" s="7"/>
      <c r="M31" s="5">
        <v>3.7780840422000002</v>
      </c>
      <c r="N31" s="9">
        <f t="shared" si="2"/>
        <v>1.5503875968992269E-2</v>
      </c>
      <c r="O31" s="6"/>
      <c r="P31" s="6"/>
      <c r="Q31" s="7"/>
      <c r="R31" s="5">
        <v>18.4878512505</v>
      </c>
      <c r="S31" s="9">
        <f t="shared" si="3"/>
        <v>4.0878896269801587E-3</v>
      </c>
      <c r="T31" s="6"/>
      <c r="U31" s="6"/>
      <c r="V31" s="7"/>
      <c r="W31" s="5">
        <v>6.3144639207999997</v>
      </c>
      <c r="X31" s="9">
        <f t="shared" si="4"/>
        <v>1.4173228346456668E-2</v>
      </c>
      <c r="Y31" s="6"/>
      <c r="Z31" s="6"/>
      <c r="AA31" s="7"/>
    </row>
    <row r="32" spans="2:27">
      <c r="B32" s="3">
        <v>43510</v>
      </c>
      <c r="C32" s="5">
        <v>15.917357276800001</v>
      </c>
      <c r="D32" s="9">
        <f t="shared" si="5"/>
        <v>-1.9417475728155401E-2</v>
      </c>
      <c r="E32" s="6"/>
      <c r="F32" s="6"/>
      <c r="G32" s="7"/>
      <c r="H32" s="5">
        <v>19.345173548399998</v>
      </c>
      <c r="I32" s="9">
        <f t="shared" si="1"/>
        <v>-1.2139605462822575E-2</v>
      </c>
      <c r="J32" s="6"/>
      <c r="K32" s="6"/>
      <c r="L32" s="7"/>
      <c r="M32" s="5">
        <v>3.8165378238000001</v>
      </c>
      <c r="N32" s="9">
        <f t="shared" si="2"/>
        <v>1.0178117048346031E-2</v>
      </c>
      <c r="O32" s="6"/>
      <c r="P32" s="6"/>
      <c r="Q32" s="7"/>
      <c r="R32" s="5">
        <v>18.4878512505</v>
      </c>
      <c r="S32" s="9">
        <f t="shared" si="3"/>
        <v>0</v>
      </c>
      <c r="T32" s="6"/>
      <c r="U32" s="6"/>
      <c r="V32" s="7"/>
      <c r="W32" s="5">
        <v>6.5203703529999997</v>
      </c>
      <c r="X32" s="9">
        <f t="shared" si="4"/>
        <v>3.2608695652173905E-2</v>
      </c>
      <c r="Y32" s="6"/>
      <c r="Z32" s="6"/>
      <c r="AA32" s="7"/>
    </row>
    <row r="33" spans="2:27">
      <c r="B33" s="3">
        <v>43511</v>
      </c>
      <c r="C33" s="5">
        <v>15.6218617828</v>
      </c>
      <c r="D33" s="9">
        <f t="shared" si="5"/>
        <v>-1.8564356435643612E-2</v>
      </c>
      <c r="E33" s="6"/>
      <c r="F33" s="6"/>
      <c r="G33" s="7"/>
      <c r="H33" s="5">
        <v>19.176782380799999</v>
      </c>
      <c r="I33" s="9">
        <f t="shared" si="1"/>
        <v>-8.7045570916538355E-3</v>
      </c>
      <c r="J33" s="6"/>
      <c r="K33" s="6"/>
      <c r="L33" s="7"/>
      <c r="M33" s="5">
        <v>3.7973109329999999</v>
      </c>
      <c r="N33" s="9">
        <f t="shared" si="2"/>
        <v>-5.0377833753149073E-3</v>
      </c>
      <c r="O33" s="6"/>
      <c r="P33" s="6"/>
      <c r="Q33" s="7"/>
      <c r="R33" s="5">
        <v>18.177368252400001</v>
      </c>
      <c r="S33" s="9">
        <f t="shared" si="3"/>
        <v>-1.6793893129770962E-2</v>
      </c>
      <c r="T33" s="6"/>
      <c r="U33" s="6"/>
      <c r="V33" s="7"/>
      <c r="W33" s="5">
        <v>6.2164132388000004</v>
      </c>
      <c r="X33" s="9">
        <f t="shared" si="4"/>
        <v>-4.6616541353383348E-2</v>
      </c>
      <c r="Y33" s="6"/>
      <c r="Z33" s="6"/>
      <c r="AA33" s="7"/>
    </row>
    <row r="34" spans="2:27">
      <c r="B34" s="3">
        <v>43514</v>
      </c>
      <c r="C34" s="5">
        <v>17.187987901</v>
      </c>
      <c r="D34" s="9">
        <f t="shared" si="5"/>
        <v>0.10025220680958384</v>
      </c>
      <c r="E34" s="6"/>
      <c r="F34" s="6"/>
      <c r="G34" s="7"/>
      <c r="H34" s="5">
        <v>20.1475079352</v>
      </c>
      <c r="I34" s="9">
        <f t="shared" si="1"/>
        <v>5.0619834710743876E-2</v>
      </c>
      <c r="J34" s="6"/>
      <c r="K34" s="6"/>
      <c r="L34" s="7"/>
      <c r="M34" s="5">
        <v>3.9126722778</v>
      </c>
      <c r="N34" s="9">
        <f t="shared" si="2"/>
        <v>3.0379746835443078E-2</v>
      </c>
      <c r="O34" s="6"/>
      <c r="P34" s="6"/>
      <c r="Q34" s="7"/>
      <c r="R34" s="5">
        <v>18.6195713103</v>
      </c>
      <c r="S34" s="9">
        <f t="shared" si="3"/>
        <v>2.4327122153209035E-2</v>
      </c>
      <c r="T34" s="6"/>
      <c r="U34" s="6"/>
      <c r="V34" s="7"/>
      <c r="W34" s="5">
        <v>6.4909551484000003</v>
      </c>
      <c r="X34" s="9">
        <f t="shared" si="4"/>
        <v>4.4164037854889572E-2</v>
      </c>
      <c r="Y34" s="6"/>
      <c r="Z34" s="6"/>
      <c r="AA34" s="7"/>
    </row>
    <row r="35" spans="2:27">
      <c r="B35" s="3">
        <v>43515</v>
      </c>
      <c r="C35" s="5">
        <v>17.128888802199999</v>
      </c>
      <c r="D35" s="9">
        <f t="shared" si="5"/>
        <v>-3.4383954154728297E-3</v>
      </c>
      <c r="E35" s="6"/>
      <c r="F35" s="6"/>
      <c r="G35" s="7"/>
      <c r="H35" s="5">
        <v>19.9989274932</v>
      </c>
      <c r="I35" s="9">
        <f t="shared" si="1"/>
        <v>-7.3746312684365824E-3</v>
      </c>
      <c r="J35" s="6"/>
      <c r="K35" s="6"/>
      <c r="L35" s="7"/>
      <c r="M35" s="5">
        <v>3.8838319416</v>
      </c>
      <c r="N35" s="9">
        <f t="shared" si="2"/>
        <v>-7.3710073710073808E-3</v>
      </c>
      <c r="O35" s="6"/>
      <c r="P35" s="6"/>
      <c r="Q35" s="7"/>
      <c r="R35" s="5">
        <v>18.327905463600001</v>
      </c>
      <c r="S35" s="9">
        <f t="shared" si="3"/>
        <v>-1.5664477008590146E-2</v>
      </c>
      <c r="T35" s="6"/>
      <c r="U35" s="6"/>
      <c r="V35" s="7"/>
      <c r="W35" s="5">
        <v>6.3242689890000001</v>
      </c>
      <c r="X35" s="9">
        <f t="shared" si="4"/>
        <v>-2.5679758308157129E-2</v>
      </c>
      <c r="Y35" s="6"/>
      <c r="Z35" s="6"/>
      <c r="AA35" s="7"/>
    </row>
    <row r="36" spans="2:27">
      <c r="B36" s="3">
        <v>43516</v>
      </c>
      <c r="C36" s="5">
        <v>17.680480391</v>
      </c>
      <c r="D36" s="9">
        <f t="shared" si="5"/>
        <v>3.2202415181138644E-2</v>
      </c>
      <c r="E36" s="6"/>
      <c r="F36" s="6"/>
      <c r="G36" s="7"/>
      <c r="H36" s="5">
        <v>19.8998738652</v>
      </c>
      <c r="I36" s="9">
        <f t="shared" si="1"/>
        <v>-4.9529470034670661E-3</v>
      </c>
      <c r="J36" s="6"/>
      <c r="K36" s="6"/>
      <c r="L36" s="7"/>
      <c r="M36" s="5">
        <v>3.8838319416</v>
      </c>
      <c r="N36" s="9">
        <f t="shared" si="2"/>
        <v>0</v>
      </c>
      <c r="O36" s="6"/>
      <c r="P36" s="6"/>
      <c r="Q36" s="7"/>
      <c r="R36" s="5">
        <v>18.431399796299999</v>
      </c>
      <c r="S36" s="9">
        <f t="shared" si="3"/>
        <v>5.6468172484598848E-3</v>
      </c>
      <c r="T36" s="6"/>
      <c r="U36" s="6"/>
      <c r="V36" s="7"/>
      <c r="W36" s="5">
        <v>6.4811500801999999</v>
      </c>
      <c r="X36" s="9">
        <f t="shared" si="4"/>
        <v>2.4806201550387569E-2</v>
      </c>
      <c r="Y36" s="6"/>
      <c r="Z36" s="6"/>
      <c r="AA36" s="7"/>
    </row>
    <row r="37" spans="2:27">
      <c r="B37" s="3">
        <v>43517</v>
      </c>
      <c r="C37" s="5">
        <v>17.68</v>
      </c>
      <c r="D37" s="9">
        <f t="shared" si="5"/>
        <v>-2.7170698384672015E-5</v>
      </c>
      <c r="E37" s="6"/>
      <c r="F37" s="6"/>
      <c r="G37" s="7"/>
      <c r="H37" s="5">
        <v>20.206940112000002</v>
      </c>
      <c r="I37" s="9">
        <f t="shared" si="1"/>
        <v>1.5430562468890076E-2</v>
      </c>
      <c r="J37" s="6"/>
      <c r="K37" s="6"/>
      <c r="L37" s="7"/>
      <c r="M37" s="5">
        <v>3.8838319416</v>
      </c>
      <c r="N37" s="9">
        <f t="shared" si="2"/>
        <v>0</v>
      </c>
      <c r="O37" s="6"/>
      <c r="P37" s="6"/>
      <c r="Q37" s="7"/>
      <c r="R37" s="5">
        <v>18.553711280400002</v>
      </c>
      <c r="S37" s="9">
        <f t="shared" si="3"/>
        <v>6.6360387953038674E-3</v>
      </c>
      <c r="T37" s="6"/>
      <c r="U37" s="6"/>
      <c r="V37" s="7"/>
      <c r="W37" s="5">
        <v>6.7556919897999999</v>
      </c>
      <c r="X37" s="9">
        <f t="shared" si="4"/>
        <v>4.2360060514372147E-2</v>
      </c>
      <c r="Y37" s="6"/>
      <c r="Z37" s="6"/>
      <c r="AA37" s="7"/>
    </row>
    <row r="38" spans="2:27">
      <c r="B38" s="3">
        <v>43518</v>
      </c>
      <c r="C38" s="5">
        <v>17.710029940399998</v>
      </c>
      <c r="D38" s="9">
        <f t="shared" si="5"/>
        <v>1.698526040723904E-3</v>
      </c>
      <c r="E38" s="6"/>
      <c r="F38" s="6"/>
      <c r="G38" s="7"/>
      <c r="H38" s="5">
        <v>21.296530019999999</v>
      </c>
      <c r="I38" s="9">
        <f t="shared" si="1"/>
        <v>5.392156862745083E-2</v>
      </c>
      <c r="J38" s="6"/>
      <c r="K38" s="6"/>
      <c r="L38" s="7"/>
      <c r="M38" s="5">
        <v>3.9415126140000001</v>
      </c>
      <c r="N38" s="9">
        <f t="shared" si="2"/>
        <v>1.4851485148514872E-2</v>
      </c>
      <c r="O38" s="6"/>
      <c r="P38" s="6"/>
      <c r="Q38" s="7"/>
      <c r="R38" s="5">
        <v>18.845377127100001</v>
      </c>
      <c r="S38" s="9">
        <f t="shared" si="3"/>
        <v>1.5720081135902585E-2</v>
      </c>
      <c r="T38" s="6"/>
      <c r="U38" s="6"/>
      <c r="V38" s="7"/>
      <c r="W38" s="5">
        <v>6.8635477399999996</v>
      </c>
      <c r="X38" s="9">
        <f t="shared" si="4"/>
        <v>1.5965166908563092E-2</v>
      </c>
      <c r="Y38" s="6"/>
      <c r="Z38" s="6"/>
      <c r="AA38" s="7"/>
    </row>
    <row r="39" spans="2:27">
      <c r="B39" s="3">
        <v>43521</v>
      </c>
      <c r="C39" s="5">
        <v>18.665465371</v>
      </c>
      <c r="D39" s="9">
        <f t="shared" si="5"/>
        <v>5.3948832035595196E-2</v>
      </c>
      <c r="E39" s="6"/>
      <c r="F39" s="6"/>
      <c r="G39" s="7"/>
      <c r="H39" s="5">
        <v>22.009716141599998</v>
      </c>
      <c r="I39" s="9">
        <f t="shared" si="1"/>
        <v>3.3488372093023244E-2</v>
      </c>
      <c r="J39" s="6"/>
      <c r="K39" s="6"/>
      <c r="L39" s="7"/>
      <c r="M39" s="5">
        <v>4.0857142949999998</v>
      </c>
      <c r="N39" s="9">
        <f t="shared" si="2"/>
        <v>3.6585365853658472E-2</v>
      </c>
      <c r="O39" s="6"/>
      <c r="P39" s="6"/>
      <c r="Q39" s="7"/>
      <c r="R39" s="5">
        <v>19.560428880300002</v>
      </c>
      <c r="S39" s="9">
        <f t="shared" si="3"/>
        <v>3.7943085371942131E-2</v>
      </c>
      <c r="T39" s="6"/>
      <c r="U39" s="6"/>
      <c r="V39" s="7"/>
      <c r="W39" s="5">
        <v>7.0792592403999999</v>
      </c>
      <c r="X39" s="9">
        <f t="shared" si="4"/>
        <v>3.1428571428571479E-2</v>
      </c>
      <c r="Y39" s="6"/>
      <c r="Z39" s="6"/>
      <c r="AA39" s="7"/>
    </row>
    <row r="40" spans="2:27">
      <c r="B40" s="3">
        <v>43522</v>
      </c>
      <c r="C40" s="5">
        <v>18.606366272199999</v>
      </c>
      <c r="D40" s="9">
        <f t="shared" si="5"/>
        <v>-3.1662269129288062E-3</v>
      </c>
      <c r="E40" s="6"/>
      <c r="F40" s="6"/>
      <c r="G40" s="7"/>
      <c r="H40" s="5">
        <v>21.5738801784</v>
      </c>
      <c r="I40" s="9">
        <f t="shared" si="1"/>
        <v>-1.980198019801975E-2</v>
      </c>
      <c r="J40" s="6"/>
      <c r="K40" s="6"/>
      <c r="L40" s="7"/>
      <c r="M40" s="5">
        <v>4.0568739587999998</v>
      </c>
      <c r="N40" s="9">
        <f t="shared" si="2"/>
        <v>-7.0588235294117745E-3</v>
      </c>
      <c r="O40" s="6"/>
      <c r="P40" s="6"/>
      <c r="Q40" s="7"/>
      <c r="R40" s="5">
        <v>19.776826121399999</v>
      </c>
      <c r="S40" s="9">
        <f t="shared" si="3"/>
        <v>1.1063011063010933E-2</v>
      </c>
      <c r="T40" s="6"/>
      <c r="U40" s="6"/>
      <c r="V40" s="7"/>
      <c r="W40" s="5">
        <v>6.9910136266</v>
      </c>
      <c r="X40" s="9">
        <f t="shared" si="4"/>
        <v>-1.2465373961218815E-2</v>
      </c>
      <c r="Y40" s="6"/>
      <c r="Z40" s="6"/>
      <c r="AA40" s="7"/>
    </row>
    <row r="41" spans="2:27">
      <c r="B41" s="3">
        <v>43523</v>
      </c>
      <c r="C41" s="5">
        <v>18.419219126000002</v>
      </c>
      <c r="D41" s="9">
        <f t="shared" si="5"/>
        <v>-1.0058231868713465E-2</v>
      </c>
      <c r="E41" s="6"/>
      <c r="F41" s="6"/>
      <c r="G41" s="7"/>
      <c r="H41" s="5">
        <v>21.5243533644</v>
      </c>
      <c r="I41" s="9">
        <f t="shared" si="1"/>
        <v>-2.2956841138659333E-3</v>
      </c>
      <c r="J41" s="6"/>
      <c r="K41" s="6"/>
      <c r="L41" s="7"/>
      <c r="M41" s="5">
        <v>4.0280336225999998</v>
      </c>
      <c r="N41" s="9">
        <f t="shared" si="2"/>
        <v>-7.109004739336503E-3</v>
      </c>
      <c r="O41" s="6"/>
      <c r="P41" s="6"/>
      <c r="Q41" s="7"/>
      <c r="R41" s="5">
        <v>19.522794577500001</v>
      </c>
      <c r="S41" s="9">
        <f t="shared" si="3"/>
        <v>-1.284490960989525E-2</v>
      </c>
      <c r="T41" s="6"/>
      <c r="U41" s="6"/>
      <c r="V41" s="7"/>
      <c r="W41" s="5">
        <v>6.7753021261999997</v>
      </c>
      <c r="X41" s="9">
        <f t="shared" si="4"/>
        <v>-3.0855539971949553E-2</v>
      </c>
      <c r="Y41" s="6"/>
      <c r="Z41" s="6"/>
      <c r="AA41" s="7"/>
    </row>
    <row r="42" spans="2:27">
      <c r="B42" s="3">
        <v>43524</v>
      </c>
      <c r="C42" s="5">
        <v>18.931411315599998</v>
      </c>
      <c r="D42" s="9">
        <f t="shared" si="5"/>
        <v>2.7807486631015867E-2</v>
      </c>
      <c r="E42" s="6"/>
      <c r="F42" s="6"/>
      <c r="G42" s="7"/>
      <c r="H42" s="5">
        <v>21.3559621968</v>
      </c>
      <c r="I42" s="9">
        <f t="shared" si="1"/>
        <v>-7.8232857800275835E-3</v>
      </c>
      <c r="J42" s="6"/>
      <c r="K42" s="6"/>
      <c r="L42" s="7"/>
      <c r="M42" s="5">
        <v>4.0376470680000001</v>
      </c>
      <c r="N42" s="9">
        <f t="shared" si="2"/>
        <v>2.386634844868812E-3</v>
      </c>
      <c r="O42" s="6"/>
      <c r="P42" s="6"/>
      <c r="Q42" s="7"/>
      <c r="R42" s="5">
        <v>19.579246031699999</v>
      </c>
      <c r="S42" s="9">
        <f t="shared" si="3"/>
        <v>2.89156626506012E-3</v>
      </c>
      <c r="T42" s="6"/>
      <c r="U42" s="6"/>
      <c r="V42" s="7"/>
      <c r="W42" s="5">
        <v>6.6086159668000004</v>
      </c>
      <c r="X42" s="9">
        <f t="shared" si="4"/>
        <v>-2.4602026049203952E-2</v>
      </c>
      <c r="Y42" s="6"/>
      <c r="Z42" s="6"/>
      <c r="AA42" s="7"/>
    </row>
    <row r="43" spans="2:27">
      <c r="B43" s="3">
        <v>43525</v>
      </c>
      <c r="C43" s="5">
        <v>19.5421020032</v>
      </c>
      <c r="D43" s="9">
        <f t="shared" si="5"/>
        <v>3.2258064516129129E-2</v>
      </c>
      <c r="E43" s="6"/>
      <c r="F43" s="6"/>
      <c r="G43" s="7"/>
      <c r="H43" s="5">
        <v>21.593690903999999</v>
      </c>
      <c r="I43" s="9">
        <f t="shared" si="1"/>
        <v>1.1131725417439644E-2</v>
      </c>
      <c r="J43" s="6"/>
      <c r="K43" s="6"/>
      <c r="L43" s="7"/>
      <c r="M43" s="5">
        <v>4.0664874042000001</v>
      </c>
      <c r="N43" s="9">
        <f t="shared" si="2"/>
        <v>7.1428571428571522E-3</v>
      </c>
      <c r="O43" s="6"/>
      <c r="P43" s="6"/>
      <c r="Q43" s="7"/>
      <c r="R43" s="5">
        <v>19.9932233625</v>
      </c>
      <c r="S43" s="9">
        <f t="shared" si="3"/>
        <v>2.1143680922633436E-2</v>
      </c>
      <c r="T43" s="6"/>
      <c r="U43" s="6"/>
      <c r="V43" s="7"/>
      <c r="W43" s="5">
        <v>6.7458869216000004</v>
      </c>
      <c r="X43" s="9">
        <f t="shared" si="4"/>
        <v>2.0771513353115719E-2</v>
      </c>
      <c r="Y43" s="6"/>
      <c r="Z43" s="6"/>
      <c r="AA43" s="7"/>
    </row>
    <row r="44" spans="2:27">
      <c r="B44" s="3">
        <v>43528</v>
      </c>
      <c r="C44" s="5">
        <v>19.699699599999999</v>
      </c>
      <c r="D44" s="9">
        <f t="shared" si="5"/>
        <v>8.0645161290321937E-3</v>
      </c>
      <c r="E44" s="6"/>
      <c r="F44" s="6"/>
      <c r="G44" s="7"/>
      <c r="H44" s="5">
        <v>21.7719874344</v>
      </c>
      <c r="I44" s="9">
        <f t="shared" si="1"/>
        <v>8.2568807339449928E-3</v>
      </c>
      <c r="J44" s="6"/>
      <c r="K44" s="6"/>
      <c r="L44" s="7"/>
      <c r="M44" s="5">
        <v>4.1433949673999999</v>
      </c>
      <c r="N44" s="9">
        <f t="shared" si="2"/>
        <v>1.8912529550827374E-2</v>
      </c>
      <c r="O44" s="6"/>
      <c r="P44" s="6"/>
      <c r="Q44" s="7"/>
      <c r="R44" s="5">
        <v>20.1625777251</v>
      </c>
      <c r="S44" s="9">
        <f t="shared" si="3"/>
        <v>8.4705882352941186E-3</v>
      </c>
      <c r="T44" s="6"/>
      <c r="U44" s="6"/>
      <c r="V44" s="7"/>
      <c r="W44" s="5">
        <v>6.7654970580000002</v>
      </c>
      <c r="X44" s="9">
        <f t="shared" si="4"/>
        <v>2.9069767441860265E-3</v>
      </c>
      <c r="Y44" s="6"/>
      <c r="Z44" s="6"/>
      <c r="AA44" s="7"/>
    </row>
    <row r="45" spans="2:27">
      <c r="B45" s="3">
        <v>43529</v>
      </c>
      <c r="C45" s="5">
        <v>19.847447346999999</v>
      </c>
      <c r="D45" s="9">
        <f t="shared" si="5"/>
        <v>7.5000000000000197E-3</v>
      </c>
      <c r="E45" s="6"/>
      <c r="F45" s="6"/>
      <c r="G45" s="7"/>
      <c r="H45" s="5">
        <v>22.346498476800001</v>
      </c>
      <c r="I45" s="9">
        <f t="shared" si="1"/>
        <v>2.6387625113739814E-2</v>
      </c>
      <c r="J45" s="6"/>
      <c r="K45" s="6"/>
      <c r="L45" s="7"/>
      <c r="M45" s="5">
        <v>4.2106890852000003</v>
      </c>
      <c r="N45" s="9">
        <f t="shared" si="2"/>
        <v>1.6241299303944409E-2</v>
      </c>
      <c r="O45" s="6"/>
      <c r="P45" s="6"/>
      <c r="Q45" s="7"/>
      <c r="R45" s="5">
        <v>20.4918778746</v>
      </c>
      <c r="S45" s="9">
        <f t="shared" si="3"/>
        <v>1.6332244517032191E-2</v>
      </c>
      <c r="T45" s="6"/>
      <c r="U45" s="6"/>
      <c r="V45" s="7"/>
      <c r="W45" s="5">
        <v>6.8537426718000001</v>
      </c>
      <c r="X45" s="9">
        <f t="shared" si="4"/>
        <v>1.3043478260869542E-2</v>
      </c>
      <c r="Y45" s="6"/>
      <c r="Z45" s="6"/>
      <c r="AA45" s="7"/>
    </row>
    <row r="46" spans="2:27">
      <c r="B46" s="3">
        <v>43530</v>
      </c>
      <c r="C46" s="5">
        <v>19.739098999199999</v>
      </c>
      <c r="D46" s="9">
        <f t="shared" si="5"/>
        <v>-5.4590570719602882E-3</v>
      </c>
      <c r="E46" s="6"/>
      <c r="F46" s="6"/>
      <c r="G46" s="7"/>
      <c r="H46" s="5">
        <v>22.2672555744</v>
      </c>
      <c r="I46" s="9">
        <f t="shared" si="1"/>
        <v>-3.5460992907801756E-3</v>
      </c>
      <c r="J46" s="6"/>
      <c r="K46" s="6"/>
      <c r="L46" s="7"/>
      <c r="M46" s="5">
        <v>4.2395294214000003</v>
      </c>
      <c r="N46" s="9">
        <f t="shared" si="2"/>
        <v>6.849315068493159E-3</v>
      </c>
      <c r="O46" s="6"/>
      <c r="P46" s="6"/>
      <c r="Q46" s="7"/>
      <c r="R46" s="5">
        <v>20.698866540000001</v>
      </c>
      <c r="S46" s="9">
        <f t="shared" si="3"/>
        <v>1.0101010101010142E-2</v>
      </c>
      <c r="T46" s="6"/>
      <c r="U46" s="6"/>
      <c r="V46" s="7"/>
      <c r="W46" s="5">
        <v>6.7851071944000001</v>
      </c>
      <c r="X46" s="9">
        <f t="shared" si="4"/>
        <v>-1.0014306151645204E-2</v>
      </c>
      <c r="Y46" s="6"/>
      <c r="Z46" s="6"/>
      <c r="AA46" s="7"/>
    </row>
    <row r="47" spans="2:27">
      <c r="B47" s="3">
        <v>43531</v>
      </c>
      <c r="C47" s="5">
        <v>19.246606509199999</v>
      </c>
      <c r="D47" s="9">
        <f t="shared" si="5"/>
        <v>-2.4950099800399205E-2</v>
      </c>
      <c r="E47" s="6"/>
      <c r="F47" s="6"/>
      <c r="G47" s="7"/>
      <c r="H47" s="5">
        <v>21.791798159999999</v>
      </c>
      <c r="I47" s="9">
        <f t="shared" si="1"/>
        <v>-2.1352313167259832E-2</v>
      </c>
      <c r="J47" s="6"/>
      <c r="K47" s="6"/>
      <c r="L47" s="7"/>
      <c r="M47" s="5">
        <v>4.2203025305999997</v>
      </c>
      <c r="N47" s="9">
        <f t="shared" si="2"/>
        <v>-4.5351473922903944E-3</v>
      </c>
      <c r="O47" s="6"/>
      <c r="P47" s="6"/>
      <c r="Q47" s="7"/>
      <c r="R47" s="5">
        <v>20.237846330699998</v>
      </c>
      <c r="S47" s="9">
        <f t="shared" si="3"/>
        <v>-2.2272727272727399E-2</v>
      </c>
      <c r="T47" s="6"/>
      <c r="U47" s="6"/>
      <c r="V47" s="7"/>
      <c r="W47" s="5">
        <v>6.6772514442000004</v>
      </c>
      <c r="X47" s="9">
        <f t="shared" si="4"/>
        <v>-1.5895953757225391E-2</v>
      </c>
      <c r="Y47" s="6"/>
      <c r="Z47" s="6"/>
      <c r="AA47" s="7"/>
    </row>
    <row r="48" spans="2:27">
      <c r="B48" s="3">
        <v>43532</v>
      </c>
      <c r="C48" s="5">
        <v>18.527567473800001</v>
      </c>
      <c r="D48" s="9">
        <f t="shared" si="5"/>
        <v>-3.7359263050153427E-2</v>
      </c>
      <c r="E48" s="6"/>
      <c r="F48" s="6"/>
      <c r="G48" s="7"/>
      <c r="H48" s="5">
        <v>21.7521767088</v>
      </c>
      <c r="I48" s="9">
        <f t="shared" si="1"/>
        <v>-1.8181818181817542E-3</v>
      </c>
      <c r="J48" s="6"/>
      <c r="K48" s="6"/>
      <c r="L48" s="7"/>
      <c r="M48" s="5">
        <v>4.0088067318</v>
      </c>
      <c r="N48" s="9">
        <f t="shared" si="2"/>
        <v>-5.011389521640084E-2</v>
      </c>
      <c r="O48" s="6"/>
      <c r="P48" s="6"/>
      <c r="Q48" s="7"/>
      <c r="R48" s="5">
        <v>19.7956432728</v>
      </c>
      <c r="S48" s="9">
        <f t="shared" si="3"/>
        <v>-2.1850302185030156E-2</v>
      </c>
      <c r="T48" s="6"/>
      <c r="U48" s="6"/>
      <c r="V48" s="7"/>
      <c r="W48" s="5">
        <v>6.3438791254</v>
      </c>
      <c r="X48" s="9">
        <f t="shared" si="4"/>
        <v>-4.9926578560939849E-2</v>
      </c>
      <c r="Y48" s="6"/>
      <c r="Z48" s="6"/>
      <c r="AA48" s="7"/>
    </row>
    <row r="49" spans="2:27">
      <c r="B49" s="3">
        <v>43535</v>
      </c>
      <c r="C49" s="5">
        <v>19.226906809599999</v>
      </c>
      <c r="D49" s="9">
        <f t="shared" si="5"/>
        <v>3.7745879851142881E-2</v>
      </c>
      <c r="E49" s="6"/>
      <c r="F49" s="6"/>
      <c r="G49" s="7"/>
      <c r="H49" s="5">
        <v>23.237981128800001</v>
      </c>
      <c r="I49" s="9">
        <f t="shared" si="1"/>
        <v>6.8306010928961783E-2</v>
      </c>
      <c r="J49" s="6"/>
      <c r="K49" s="6"/>
      <c r="L49" s="7"/>
      <c r="M49" s="5">
        <v>4.1241680766000002</v>
      </c>
      <c r="N49" s="9">
        <f t="shared" si="2"/>
        <v>2.8776978417266227E-2</v>
      </c>
      <c r="O49" s="6"/>
      <c r="P49" s="6"/>
      <c r="Q49" s="7"/>
      <c r="R49" s="5">
        <v>20.6518236615</v>
      </c>
      <c r="S49" s="9">
        <f t="shared" si="3"/>
        <v>4.3250950570342221E-2</v>
      </c>
      <c r="T49" s="6"/>
      <c r="U49" s="6"/>
      <c r="V49" s="7"/>
      <c r="W49" s="5">
        <v>6.5105652848000002</v>
      </c>
      <c r="X49" s="9">
        <f t="shared" si="4"/>
        <v>2.627511591962909E-2</v>
      </c>
      <c r="Y49" s="6"/>
      <c r="Z49" s="6"/>
      <c r="AA49" s="7"/>
    </row>
    <row r="50" spans="2:27">
      <c r="B50" s="3">
        <v>43536</v>
      </c>
      <c r="C50" s="5">
        <v>19.295855758199998</v>
      </c>
      <c r="D50" s="9">
        <f t="shared" si="5"/>
        <v>3.5860655737704515E-3</v>
      </c>
      <c r="E50" s="6"/>
      <c r="F50" s="6"/>
      <c r="G50" s="7"/>
      <c r="H50" s="5">
        <v>22.871482705199998</v>
      </c>
      <c r="I50" s="9">
        <f t="shared" si="1"/>
        <v>-1.5771526001705161E-2</v>
      </c>
      <c r="J50" s="6"/>
      <c r="K50" s="6"/>
      <c r="L50" s="7"/>
      <c r="M50" s="5">
        <v>4.1914621943999997</v>
      </c>
      <c r="N50" s="9">
        <f t="shared" si="2"/>
        <v>1.6317016317016195E-2</v>
      </c>
      <c r="O50" s="6"/>
      <c r="P50" s="6"/>
      <c r="Q50" s="7"/>
      <c r="R50" s="5">
        <v>21.056392416600001</v>
      </c>
      <c r="S50" s="9">
        <f t="shared" si="3"/>
        <v>1.9589977220956789E-2</v>
      </c>
      <c r="T50" s="6"/>
      <c r="U50" s="6"/>
      <c r="V50" s="7"/>
      <c r="W50" s="5">
        <v>6.8635477399999996</v>
      </c>
      <c r="X50" s="9">
        <f t="shared" si="4"/>
        <v>5.4216867469879422E-2</v>
      </c>
      <c r="Y50" s="6"/>
      <c r="Z50" s="6"/>
      <c r="AA50" s="7"/>
    </row>
    <row r="51" spans="2:27">
      <c r="B51" s="3">
        <v>43537</v>
      </c>
      <c r="C51" s="5">
        <v>18.635915821600001</v>
      </c>
      <c r="D51" s="9">
        <f t="shared" si="5"/>
        <v>-3.4201123021949831E-2</v>
      </c>
      <c r="E51" s="6"/>
      <c r="F51" s="6"/>
      <c r="G51" s="7"/>
      <c r="H51" s="5">
        <v>21.811608885599998</v>
      </c>
      <c r="I51" s="9">
        <f t="shared" si="1"/>
        <v>-4.634040710264184E-2</v>
      </c>
      <c r="J51" s="6"/>
      <c r="K51" s="6"/>
      <c r="L51" s="7"/>
      <c r="M51" s="5">
        <v>4.1241680766000002</v>
      </c>
      <c r="N51" s="9">
        <f t="shared" si="2"/>
        <v>-1.6055045871559516E-2</v>
      </c>
      <c r="O51" s="6"/>
      <c r="P51" s="6"/>
      <c r="Q51" s="7"/>
      <c r="R51" s="5">
        <v>20.8399951755</v>
      </c>
      <c r="S51" s="9">
        <f t="shared" si="3"/>
        <v>-1.0277033065236866E-2</v>
      </c>
      <c r="T51" s="6"/>
      <c r="U51" s="6"/>
      <c r="V51" s="7"/>
      <c r="W51" s="5">
        <v>6.6086159668000004</v>
      </c>
      <c r="X51" s="9">
        <f t="shared" si="4"/>
        <v>-3.7142857142857019E-2</v>
      </c>
      <c r="Y51" s="6"/>
      <c r="Z51" s="6"/>
      <c r="AA51" s="7"/>
    </row>
    <row r="52" spans="2:27">
      <c r="B52" s="3">
        <v>43538</v>
      </c>
      <c r="C52" s="5">
        <v>18.7738137188</v>
      </c>
      <c r="D52" s="9">
        <f t="shared" si="5"/>
        <v>7.3995771670189439E-3</v>
      </c>
      <c r="E52" s="6"/>
      <c r="F52" s="6"/>
      <c r="G52" s="7"/>
      <c r="H52" s="5">
        <v>21.633312355200001</v>
      </c>
      <c r="I52" s="9">
        <f t="shared" si="1"/>
        <v>-8.1743869209808025E-3</v>
      </c>
      <c r="J52" s="6"/>
      <c r="K52" s="6"/>
      <c r="L52" s="7"/>
      <c r="M52" s="5">
        <v>4.0857142949999998</v>
      </c>
      <c r="N52" s="9">
        <f t="shared" si="2"/>
        <v>-9.3240093240094073E-3</v>
      </c>
      <c r="O52" s="6"/>
      <c r="P52" s="6"/>
      <c r="Q52" s="7"/>
      <c r="R52" s="5">
        <v>20.943489508199999</v>
      </c>
      <c r="S52" s="9">
        <f t="shared" si="3"/>
        <v>4.9661399548532074E-3</v>
      </c>
      <c r="T52" s="6"/>
      <c r="U52" s="6"/>
      <c r="V52" s="7"/>
      <c r="W52" s="5">
        <v>6.5988108986</v>
      </c>
      <c r="X52" s="9">
        <f t="shared" si="4"/>
        <v>-1.483679525222609E-3</v>
      </c>
      <c r="Y52" s="6"/>
      <c r="Z52" s="6"/>
      <c r="AA52" s="7"/>
    </row>
    <row r="53" spans="2:27" ht="14.95" thickBot="1">
      <c r="B53" s="3">
        <v>43539</v>
      </c>
      <c r="C53" s="5">
        <v>19.768648548600002</v>
      </c>
      <c r="D53" s="9">
        <f t="shared" si="5"/>
        <v>5.299055613851008E-2</v>
      </c>
      <c r="E53" s="10"/>
      <c r="F53" s="10"/>
      <c r="G53" s="11"/>
      <c r="H53" s="5">
        <v>21.5045426388</v>
      </c>
      <c r="I53" s="9">
        <f t="shared" si="1"/>
        <v>-5.9523809523809885E-3</v>
      </c>
      <c r="J53" s="10"/>
      <c r="K53" s="10"/>
      <c r="L53" s="11"/>
      <c r="M53" s="5">
        <v>4.3068235391999998</v>
      </c>
      <c r="N53" s="9">
        <f t="shared" si="2"/>
        <v>5.4117647058823534E-2</v>
      </c>
      <c r="O53" s="10"/>
      <c r="P53" s="10"/>
      <c r="Q53" s="11"/>
      <c r="R53" s="5">
        <v>20.915263781099998</v>
      </c>
      <c r="S53" s="9">
        <f t="shared" si="3"/>
        <v>-1.3477088948787347E-3</v>
      </c>
      <c r="T53" s="10"/>
      <c r="U53" s="10"/>
      <c r="V53" s="11"/>
      <c r="W53" s="5">
        <v>6.6282261032000003</v>
      </c>
      <c r="X53" s="9">
        <f t="shared" si="4"/>
        <v>4.4576523031203937E-3</v>
      </c>
      <c r="Y53" s="10"/>
      <c r="Z53" s="10"/>
      <c r="AA53" s="11"/>
    </row>
    <row r="54" spans="2:27">
      <c r="B54" s="3">
        <v>43542</v>
      </c>
      <c r="C54" s="5">
        <v>21.068828722199999</v>
      </c>
      <c r="D54" s="9">
        <f t="shared" si="5"/>
        <v>6.5769805680119461E-2</v>
      </c>
      <c r="H54" s="5">
        <v>21.8512303368</v>
      </c>
      <c r="I54" s="9">
        <f t="shared" si="1"/>
        <v>1.6121602947950262E-2</v>
      </c>
      <c r="M54" s="5">
        <v>4.4510252202</v>
      </c>
      <c r="N54" s="9">
        <f t="shared" si="2"/>
        <v>3.3482142857142905E-2</v>
      </c>
      <c r="R54" s="5">
        <v>21.865529926800001</v>
      </c>
      <c r="S54" s="9">
        <f t="shared" si="3"/>
        <v>4.543409806567713E-2</v>
      </c>
      <c r="W54" s="5">
        <v>6.8537426718000001</v>
      </c>
      <c r="X54" s="9">
        <f t="shared" si="4"/>
        <v>3.402366863905322E-2</v>
      </c>
    </row>
    <row r="55" spans="2:27">
      <c r="B55" s="3">
        <v>43543</v>
      </c>
      <c r="C55" s="5">
        <v>20.753633528600002</v>
      </c>
      <c r="D55" s="9">
        <f t="shared" si="5"/>
        <v>-1.4960261804581461E-2</v>
      </c>
      <c r="H55" s="5">
        <v>21.980000053200001</v>
      </c>
      <c r="I55" s="9">
        <f t="shared" si="1"/>
        <v>5.893019038984623E-3</v>
      </c>
      <c r="M55" s="5">
        <v>4.3548907661999996</v>
      </c>
      <c r="N55" s="9">
        <f t="shared" si="2"/>
        <v>-2.1598272138229038E-2</v>
      </c>
      <c r="R55" s="5">
        <v>21.602089807199999</v>
      </c>
      <c r="S55" s="9">
        <f t="shared" si="3"/>
        <v>-1.204819277108443E-2</v>
      </c>
      <c r="W55" s="5">
        <v>6.6772514442000004</v>
      </c>
      <c r="X55" s="9">
        <f t="shared" si="4"/>
        <v>-2.5751072961373345E-2</v>
      </c>
    </row>
    <row r="56" spans="2:27">
      <c r="B56" s="3">
        <v>43544</v>
      </c>
      <c r="C56" s="5">
        <v>21.167327220200001</v>
      </c>
      <c r="D56" s="9">
        <f t="shared" si="5"/>
        <v>1.9933554817275694E-2</v>
      </c>
      <c r="H56" s="5">
        <v>21.682839169200001</v>
      </c>
      <c r="I56" s="9">
        <f t="shared" si="1"/>
        <v>-1.3519603424966208E-2</v>
      </c>
      <c r="M56" s="5">
        <v>4.3933445477999999</v>
      </c>
      <c r="N56" s="9">
        <f t="shared" si="2"/>
        <v>8.8300220750552674E-3</v>
      </c>
      <c r="R56" s="5">
        <v>22.204238652000001</v>
      </c>
      <c r="S56" s="9">
        <f t="shared" si="3"/>
        <v>2.7874564459930411E-2</v>
      </c>
      <c r="W56" s="5">
        <v>6.9517933538000003</v>
      </c>
      <c r="X56" s="9">
        <f t="shared" si="4"/>
        <v>4.1116005873715111E-2</v>
      </c>
    </row>
    <row r="57" spans="2:27">
      <c r="B57" s="3">
        <v>43545</v>
      </c>
      <c r="C57" s="5">
        <v>21.521921812999999</v>
      </c>
      <c r="D57" s="9">
        <f t="shared" si="5"/>
        <v>1.675197766402969E-2</v>
      </c>
      <c r="H57" s="5">
        <v>21.6729338064</v>
      </c>
      <c r="I57" s="9">
        <f t="shared" si="1"/>
        <v>-4.5682960255831158E-4</v>
      </c>
      <c r="M57" s="5">
        <v>4.3837311023999996</v>
      </c>
      <c r="N57" s="9">
        <f t="shared" si="2"/>
        <v>-2.1881838074398951E-3</v>
      </c>
      <c r="R57" s="5">
        <v>22.8252046482</v>
      </c>
      <c r="S57" s="9">
        <f t="shared" si="3"/>
        <v>2.7966101694915205E-2</v>
      </c>
      <c r="W57" s="5">
        <v>6.8929629445999998</v>
      </c>
      <c r="X57" s="9">
        <f t="shared" si="4"/>
        <v>-8.4626234132581801E-3</v>
      </c>
    </row>
    <row r="58" spans="2:27">
      <c r="B58" s="3">
        <v>43546</v>
      </c>
      <c r="C58" s="5">
        <v>21.669669559999999</v>
      </c>
      <c r="D58" s="9">
        <f t="shared" si="5"/>
        <v>6.8649885583524205E-3</v>
      </c>
      <c r="H58" s="5">
        <v>21.5243533644</v>
      </c>
      <c r="I58" s="9">
        <f t="shared" si="1"/>
        <v>-6.8555758683729474E-3</v>
      </c>
      <c r="M58" s="5">
        <v>4.3933445477999999</v>
      </c>
      <c r="N58" s="9">
        <f t="shared" si="2"/>
        <v>2.1929824561404214E-3</v>
      </c>
      <c r="R58" s="5">
        <v>23.220364827600001</v>
      </c>
      <c r="S58" s="9">
        <f t="shared" si="3"/>
        <v>1.7312448474855784E-2</v>
      </c>
      <c r="W58" s="5">
        <v>6.8047173308</v>
      </c>
      <c r="X58" s="9">
        <f t="shared" si="4"/>
        <v>-1.2802275960170674E-2</v>
      </c>
    </row>
    <row r="59" spans="2:27">
      <c r="B59" s="3">
        <v>43549</v>
      </c>
      <c r="C59" s="5">
        <v>21.295375267600001</v>
      </c>
      <c r="D59" s="9">
        <f t="shared" si="5"/>
        <v>-1.7272727272727197E-2</v>
      </c>
      <c r="H59" s="5">
        <v>21.247003205999999</v>
      </c>
      <c r="I59" s="9">
        <f t="shared" si="1"/>
        <v>-1.2885411872986696E-2</v>
      </c>
      <c r="M59" s="5">
        <v>4.3548907661999996</v>
      </c>
      <c r="N59" s="9">
        <f t="shared" si="2"/>
        <v>-8.7527352297593793E-3</v>
      </c>
      <c r="R59" s="5">
        <v>22.279507257599999</v>
      </c>
      <c r="S59" s="9">
        <f t="shared" si="3"/>
        <v>-4.0518638573744013E-2</v>
      </c>
      <c r="W59" s="5">
        <v>6.4811500801999999</v>
      </c>
      <c r="X59" s="9">
        <f t="shared" si="4"/>
        <v>-4.7550432276657062E-2</v>
      </c>
    </row>
    <row r="60" spans="2:27">
      <c r="B60" s="3">
        <v>43550</v>
      </c>
      <c r="C60" s="5">
        <v>20.773333228199999</v>
      </c>
      <c r="D60" s="9">
        <f t="shared" si="5"/>
        <v>-2.4514338575393261E-2</v>
      </c>
      <c r="H60" s="5">
        <v>20.335709828399999</v>
      </c>
      <c r="I60" s="9">
        <f t="shared" si="1"/>
        <v>-4.2890442890442887E-2</v>
      </c>
      <c r="M60" s="5">
        <v>4.2683697576000004</v>
      </c>
      <c r="N60" s="9">
        <f t="shared" si="2"/>
        <v>-1.9867549668873996E-2</v>
      </c>
      <c r="R60" s="5">
        <v>22.016067138</v>
      </c>
      <c r="S60" s="9">
        <f t="shared" si="3"/>
        <v>-1.1824324324324256E-2</v>
      </c>
      <c r="W60" s="5">
        <v>6.3732943300000002</v>
      </c>
      <c r="X60" s="9">
        <f t="shared" si="4"/>
        <v>-1.6641452344931876E-2</v>
      </c>
    </row>
    <row r="61" spans="2:27">
      <c r="B61" s="3">
        <v>43551</v>
      </c>
      <c r="C61" s="5">
        <v>20.773333228199999</v>
      </c>
      <c r="D61" s="9">
        <f t="shared" si="5"/>
        <v>0</v>
      </c>
      <c r="H61" s="5">
        <v>20.434763456399999</v>
      </c>
      <c r="I61" s="9">
        <f t="shared" si="1"/>
        <v>4.8709206039941584E-3</v>
      </c>
      <c r="M61" s="5">
        <v>4.3068235391999998</v>
      </c>
      <c r="N61" s="9">
        <f t="shared" si="2"/>
        <v>9.0090090090088823E-3</v>
      </c>
      <c r="R61" s="5">
        <v>21.799669896899999</v>
      </c>
      <c r="S61" s="9">
        <f t="shared" si="3"/>
        <v>-9.8290598290598757E-3</v>
      </c>
      <c r="W61" s="5">
        <v>6.2556335116000001</v>
      </c>
      <c r="X61" s="9">
        <f t="shared" si="4"/>
        <v>-1.8461538461538474E-2</v>
      </c>
    </row>
    <row r="62" spans="2:27">
      <c r="B62" s="3">
        <v>43552</v>
      </c>
      <c r="C62" s="5">
        <v>20.211891789599999</v>
      </c>
      <c r="D62" s="9">
        <f t="shared" si="5"/>
        <v>-2.7027027027026994E-2</v>
      </c>
      <c r="H62" s="5">
        <v>20.553627809999998</v>
      </c>
      <c r="I62" s="9">
        <f t="shared" si="1"/>
        <v>5.8167716917110696E-3</v>
      </c>
      <c r="M62" s="5">
        <v>4.2106890852000003</v>
      </c>
      <c r="N62" s="9">
        <f t="shared" si="2"/>
        <v>-2.2321428571428464E-2</v>
      </c>
      <c r="R62" s="5">
        <v>21.545638353000001</v>
      </c>
      <c r="S62" s="9">
        <f t="shared" si="3"/>
        <v>-1.1652999568407344E-2</v>
      </c>
      <c r="W62" s="5">
        <v>6.1869980342000002</v>
      </c>
      <c r="X62" s="9">
        <f t="shared" si="4"/>
        <v>-1.0971786833855796E-2</v>
      </c>
    </row>
    <row r="63" spans="2:27">
      <c r="B63" s="3">
        <v>43553</v>
      </c>
      <c r="C63" s="5">
        <v>20.753633528600002</v>
      </c>
      <c r="D63" s="9">
        <f t="shared" si="5"/>
        <v>2.6803118908382193E-2</v>
      </c>
      <c r="H63" s="5">
        <v>21.019179861600001</v>
      </c>
      <c r="I63" s="9">
        <f t="shared" si="1"/>
        <v>2.2650602409638707E-2</v>
      </c>
      <c r="M63" s="5">
        <v>4.3068235391999998</v>
      </c>
      <c r="N63" s="9">
        <f t="shared" si="2"/>
        <v>2.283105022831039E-2</v>
      </c>
      <c r="R63" s="5">
        <v>21.724401291300001</v>
      </c>
      <c r="S63" s="9">
        <f t="shared" si="3"/>
        <v>8.2969432314410584E-3</v>
      </c>
      <c r="W63" s="5">
        <v>6.1477777614000004</v>
      </c>
      <c r="X63" s="9">
        <f t="shared" si="4"/>
        <v>-6.3391442155308602E-3</v>
      </c>
    </row>
    <row r="64" spans="2:27">
      <c r="B64" s="3">
        <v>43556</v>
      </c>
      <c r="C64" s="5">
        <v>21.827267156800001</v>
      </c>
      <c r="D64" s="9">
        <f t="shared" si="5"/>
        <v>5.1732320835310847E-2</v>
      </c>
      <c r="H64" s="5">
        <v>21.682839169200001</v>
      </c>
      <c r="I64" s="9">
        <f t="shared" si="1"/>
        <v>3.1573986804901019E-2</v>
      </c>
      <c r="M64" s="5">
        <v>4.4510252202</v>
      </c>
      <c r="N64" s="9">
        <f t="shared" si="2"/>
        <v>3.3482142857142905E-2</v>
      </c>
      <c r="R64" s="5">
        <v>22.128970046399999</v>
      </c>
      <c r="S64" s="9">
        <f t="shared" si="3"/>
        <v>1.8622780424426062E-2</v>
      </c>
      <c r="W64" s="5">
        <v>6.5105652848000002</v>
      </c>
      <c r="X64" s="9">
        <f t="shared" si="4"/>
        <v>5.9011164274322125E-2</v>
      </c>
    </row>
    <row r="65" spans="2:24">
      <c r="B65" s="3">
        <v>43557</v>
      </c>
      <c r="C65" s="5">
        <v>21.433273164799999</v>
      </c>
      <c r="D65" s="9">
        <f t="shared" si="5"/>
        <v>-1.8050541516245588E-2</v>
      </c>
      <c r="H65" s="5">
        <v>21.494637275999999</v>
      </c>
      <c r="I65" s="9">
        <f t="shared" si="1"/>
        <v>-8.6797624486067721E-3</v>
      </c>
      <c r="M65" s="5">
        <v>4.4894790018000004</v>
      </c>
      <c r="N65" s="9">
        <f t="shared" si="2"/>
        <v>8.6393088552916553E-3</v>
      </c>
      <c r="R65" s="5">
        <v>22.806387496799999</v>
      </c>
      <c r="S65" s="9">
        <f t="shared" si="3"/>
        <v>3.061224489795919E-2</v>
      </c>
      <c r="W65" s="5">
        <v>6.4713450119999996</v>
      </c>
      <c r="X65" s="9">
        <f t="shared" si="4"/>
        <v>-6.0240963855422644E-3</v>
      </c>
    </row>
    <row r="66" spans="2:24">
      <c r="B66" s="3">
        <v>43558</v>
      </c>
      <c r="C66" s="5">
        <v>21.7484683584</v>
      </c>
      <c r="D66" s="9">
        <f t="shared" si="5"/>
        <v>1.4705882352941225E-2</v>
      </c>
      <c r="H66" s="5">
        <v>21.5045426388</v>
      </c>
      <c r="I66" s="9">
        <f t="shared" si="1"/>
        <v>4.6082949308762401E-4</v>
      </c>
      <c r="M66" s="5">
        <v>4.8067226999999999</v>
      </c>
      <c r="N66" s="9">
        <f t="shared" si="2"/>
        <v>7.066381156316906E-2</v>
      </c>
      <c r="R66" s="5">
        <v>22.561764528600001</v>
      </c>
      <c r="S66" s="9">
        <f t="shared" si="3"/>
        <v>-1.0726072607260643E-2</v>
      </c>
      <c r="W66" s="5">
        <v>6.5595906258000003</v>
      </c>
      <c r="X66" s="9">
        <f t="shared" si="4"/>
        <v>1.363636363636375E-2</v>
      </c>
    </row>
    <row r="67" spans="2:24">
      <c r="B67" s="3">
        <v>43559</v>
      </c>
      <c r="C67" s="5">
        <v>21.610570461199998</v>
      </c>
      <c r="D67" s="9">
        <f t="shared" si="5"/>
        <v>-6.3405797101450199E-3</v>
      </c>
      <c r="H67" s="5">
        <v>21.5738801784</v>
      </c>
      <c r="I67" s="9">
        <f t="shared" si="1"/>
        <v>3.2243205895900197E-3</v>
      </c>
      <c r="M67" s="5">
        <v>4.8547899269999997</v>
      </c>
      <c r="N67" s="9">
        <f t="shared" si="2"/>
        <v>9.9999999999999516E-3</v>
      </c>
      <c r="R67" s="5">
        <v>23.135687646299999</v>
      </c>
      <c r="S67" s="9">
        <f t="shared" si="3"/>
        <v>2.543786488740608E-2</v>
      </c>
      <c r="W67" s="5">
        <v>6.9517933538000003</v>
      </c>
      <c r="X67" s="9">
        <f t="shared" si="4"/>
        <v>5.9790732436472344E-2</v>
      </c>
    </row>
    <row r="68" spans="2:24">
      <c r="B68" s="3">
        <v>43563</v>
      </c>
      <c r="C68" s="5">
        <v>22.950150034</v>
      </c>
      <c r="D68" s="9">
        <f t="shared" si="5"/>
        <v>6.198723792160446E-2</v>
      </c>
      <c r="H68" s="5">
        <v>21.088517401200001</v>
      </c>
      <c r="I68" s="9">
        <f t="shared" si="1"/>
        <v>-2.2497704315886081E-2</v>
      </c>
      <c r="M68" s="5">
        <v>5.2585546338000002</v>
      </c>
      <c r="N68" s="9">
        <f t="shared" si="2"/>
        <v>8.3168316831683284E-2</v>
      </c>
      <c r="R68" s="5">
        <v>22.938107556599999</v>
      </c>
      <c r="S68" s="9">
        <f t="shared" si="3"/>
        <v>-8.5400569337129185E-3</v>
      </c>
      <c r="W68" s="5">
        <v>7.0694541722000004</v>
      </c>
      <c r="X68" s="9">
        <f t="shared" si="4"/>
        <v>1.6925246826516232E-2</v>
      </c>
    </row>
    <row r="69" spans="2:24">
      <c r="B69" s="3">
        <v>43564</v>
      </c>
      <c r="C69" s="5">
        <v>21.620420311</v>
      </c>
      <c r="D69" s="9">
        <f t="shared" si="5"/>
        <v>-5.793991416309012E-2</v>
      </c>
      <c r="H69" s="5">
        <v>21.286624657200001</v>
      </c>
      <c r="I69" s="9">
        <f t="shared" si="1"/>
        <v>9.3940817285110435E-3</v>
      </c>
      <c r="M69" s="5">
        <v>5.2393277429999996</v>
      </c>
      <c r="N69" s="9">
        <f t="shared" si="2"/>
        <v>-3.6563071297990206E-3</v>
      </c>
      <c r="R69" s="5">
        <v>22.796978921099999</v>
      </c>
      <c r="S69" s="9">
        <f t="shared" si="3"/>
        <v>-6.1525840853158082E-3</v>
      </c>
      <c r="W69" s="5">
        <v>7.0498440357999996</v>
      </c>
      <c r="X69" s="9">
        <f t="shared" si="4"/>
        <v>-2.7739251040222982E-3</v>
      </c>
    </row>
    <row r="70" spans="2:24">
      <c r="B70" s="3">
        <v>43565</v>
      </c>
      <c r="C70" s="5">
        <v>21.541621512599999</v>
      </c>
      <c r="D70" s="9">
        <f t="shared" si="5"/>
        <v>-3.6446469248292103E-3</v>
      </c>
      <c r="H70" s="5">
        <v>22.5644164584</v>
      </c>
      <c r="I70" s="9">
        <f t="shared" si="1"/>
        <v>6.0027919962773353E-2</v>
      </c>
      <c r="M70" s="5">
        <v>5.3066218608</v>
      </c>
      <c r="N70" s="9">
        <f t="shared" si="2"/>
        <v>1.2844036697247782E-2</v>
      </c>
      <c r="R70" s="5">
        <v>24.180039549</v>
      </c>
      <c r="S70" s="9">
        <f t="shared" si="3"/>
        <v>6.066859265373508E-2</v>
      </c>
      <c r="W70" s="5">
        <v>7.1282845814</v>
      </c>
      <c r="X70" s="9">
        <f t="shared" si="4"/>
        <v>1.1126564673157214E-2</v>
      </c>
    </row>
    <row r="71" spans="2:24">
      <c r="B71" s="3">
        <v>43566</v>
      </c>
      <c r="C71" s="5">
        <v>21.265825718199999</v>
      </c>
      <c r="D71" s="9">
        <f t="shared" si="5"/>
        <v>-1.2802926383173319E-2</v>
      </c>
      <c r="H71" s="5">
        <v>21.6035962668</v>
      </c>
      <c r="I71" s="9">
        <f t="shared" si="1"/>
        <v>-4.2581211589113252E-2</v>
      </c>
      <c r="M71" s="5">
        <v>5.2008739614000001</v>
      </c>
      <c r="N71" s="9">
        <f t="shared" si="2"/>
        <v>-1.9927536231884029E-2</v>
      </c>
      <c r="R71" s="5">
        <v>23.399127765900001</v>
      </c>
      <c r="S71" s="9">
        <f t="shared" si="3"/>
        <v>-3.2295719844357924E-2</v>
      </c>
      <c r="W71" s="5">
        <v>6.8439376035999997</v>
      </c>
      <c r="X71" s="9">
        <f t="shared" si="4"/>
        <v>-3.9889958734525485E-2</v>
      </c>
    </row>
    <row r="72" spans="2:24">
      <c r="B72" s="3">
        <v>43567</v>
      </c>
      <c r="C72" s="5">
        <v>20.044444342999999</v>
      </c>
      <c r="D72" s="9">
        <f t="shared" si="5"/>
        <v>-5.7433997220935624E-2</v>
      </c>
      <c r="H72" s="5">
        <v>20.999369135999999</v>
      </c>
      <c r="I72" s="9">
        <f t="shared" si="1"/>
        <v>-2.7968821641448958E-2</v>
      </c>
      <c r="M72" s="5">
        <v>5.1431932890000001</v>
      </c>
      <c r="N72" s="9">
        <f t="shared" si="2"/>
        <v>-1.1090573012939016E-2</v>
      </c>
      <c r="R72" s="5">
        <v>23.52143925</v>
      </c>
      <c r="S72" s="9">
        <f t="shared" si="3"/>
        <v>5.2271813429834724E-3</v>
      </c>
      <c r="W72" s="5">
        <v>6.8635477399999996</v>
      </c>
      <c r="X72" s="9">
        <f t="shared" si="4"/>
        <v>2.8653295128939636E-3</v>
      </c>
    </row>
    <row r="73" spans="2:24">
      <c r="B73" s="3">
        <v>43570</v>
      </c>
      <c r="C73" s="5">
        <v>19.591351252199999</v>
      </c>
      <c r="D73" s="9">
        <f t="shared" si="5"/>
        <v>-2.260442260442258E-2</v>
      </c>
      <c r="H73" s="5">
        <v>20.890410145200001</v>
      </c>
      <c r="I73" s="9">
        <f t="shared" ref="I73:I136" si="6">(H73-H72)/H72</f>
        <v>-5.1886792452829206E-3</v>
      </c>
      <c r="M73" s="5">
        <v>5.0374453896000002</v>
      </c>
      <c r="N73" s="9">
        <f t="shared" ref="N73:N136" si="7">(M73-M72)/M72</f>
        <v>-2.0560747663551371E-2</v>
      </c>
      <c r="R73" s="5">
        <v>23.210956251900001</v>
      </c>
      <c r="S73" s="9">
        <f t="shared" ref="S73:S136" si="8">(R73-R72)/R72</f>
        <v>-1.3199999999999977E-2</v>
      </c>
      <c r="W73" s="5">
        <v>6.667446376</v>
      </c>
      <c r="X73" s="9">
        <f t="shared" ref="X73:X136" si="9">(W73-W72)/W72</f>
        <v>-2.8571428571428508E-2</v>
      </c>
    </row>
    <row r="74" spans="2:24">
      <c r="B74" s="3">
        <v>43571</v>
      </c>
      <c r="C74" s="5">
        <v>19.995195094</v>
      </c>
      <c r="D74" s="9">
        <f t="shared" si="5"/>
        <v>2.0613373554550053E-2</v>
      </c>
      <c r="H74" s="5">
        <v>22.098864406800001</v>
      </c>
      <c r="I74" s="9">
        <f t="shared" si="6"/>
        <v>5.7847321005215745E-2</v>
      </c>
      <c r="M74" s="5">
        <v>5.1335798435999997</v>
      </c>
      <c r="N74" s="9">
        <f t="shared" si="7"/>
        <v>1.9083969465648762E-2</v>
      </c>
      <c r="R74" s="5">
        <v>23.5308478257</v>
      </c>
      <c r="S74" s="9">
        <f t="shared" si="8"/>
        <v>1.3781921361978096E-2</v>
      </c>
      <c r="W74" s="5">
        <v>6.7851071944000001</v>
      </c>
      <c r="X74" s="9">
        <f t="shared" si="9"/>
        <v>1.7647058823529425E-2</v>
      </c>
    </row>
    <row r="75" spans="2:24">
      <c r="B75" s="3">
        <v>43572</v>
      </c>
      <c r="C75" s="5">
        <v>20.005044943800002</v>
      </c>
      <c r="D75" s="9">
        <f t="shared" si="5"/>
        <v>4.9261083743851967E-4</v>
      </c>
      <c r="H75" s="5">
        <v>21.8017035228</v>
      </c>
      <c r="I75" s="9">
        <f t="shared" si="6"/>
        <v>-1.3446884805020178E-2</v>
      </c>
      <c r="M75" s="5">
        <v>5.1720336252000001</v>
      </c>
      <c r="N75" s="9">
        <f t="shared" si="7"/>
        <v>7.4906367041199179E-3</v>
      </c>
      <c r="R75" s="5">
        <v>23.888373702300001</v>
      </c>
      <c r="S75" s="9">
        <f t="shared" si="8"/>
        <v>1.5193922431027608E-2</v>
      </c>
      <c r="W75" s="5">
        <v>6.7164717170000001</v>
      </c>
      <c r="X75" s="9">
        <f t="shared" si="9"/>
        <v>-1.0115606936416182E-2</v>
      </c>
    </row>
    <row r="76" spans="2:24">
      <c r="B76" s="3">
        <v>43573</v>
      </c>
      <c r="C76" s="5">
        <v>20.192192089999999</v>
      </c>
      <c r="D76" s="9">
        <f t="shared" si="5"/>
        <v>9.3549975381584122E-3</v>
      </c>
      <c r="H76" s="5">
        <v>22.2177287604</v>
      </c>
      <c r="I76" s="9">
        <f t="shared" si="6"/>
        <v>1.9082235347569265E-2</v>
      </c>
      <c r="M76" s="5">
        <v>5.1239663982000003</v>
      </c>
      <c r="N76" s="9">
        <f t="shared" si="7"/>
        <v>-9.2936802973977248E-3</v>
      </c>
      <c r="R76" s="5">
        <v>23.060419040700001</v>
      </c>
      <c r="S76" s="9">
        <f t="shared" si="8"/>
        <v>-3.4659314690823145E-2</v>
      </c>
      <c r="W76" s="5">
        <v>6.6282261032000003</v>
      </c>
      <c r="X76" s="9">
        <f t="shared" si="9"/>
        <v>-1.3138686131386837E-2</v>
      </c>
    </row>
    <row r="77" spans="2:24">
      <c r="B77" s="3">
        <v>43574</v>
      </c>
      <c r="C77" s="5">
        <v>20.103543441799999</v>
      </c>
      <c r="D77" s="9">
        <f t="shared" si="5"/>
        <v>-4.3902439024390005E-3</v>
      </c>
      <c r="H77" s="5">
        <v>22.683280812</v>
      </c>
      <c r="I77" s="9">
        <f t="shared" si="6"/>
        <v>2.0954079358002656E-2</v>
      </c>
      <c r="M77" s="5">
        <v>5.1143529528</v>
      </c>
      <c r="N77" s="9">
        <f t="shared" si="7"/>
        <v>-1.876172607879985E-3</v>
      </c>
      <c r="R77" s="5">
        <v>23.333267736</v>
      </c>
      <c r="S77" s="9">
        <f t="shared" si="8"/>
        <v>1.1831905344757183E-2</v>
      </c>
      <c r="W77" s="5">
        <v>6.8047173308</v>
      </c>
      <c r="X77" s="9">
        <f t="shared" si="9"/>
        <v>2.6627218934911195E-2</v>
      </c>
    </row>
    <row r="78" spans="2:24">
      <c r="B78" s="3">
        <v>43577</v>
      </c>
      <c r="C78" s="5">
        <v>19.217056959800001</v>
      </c>
      <c r="D78" s="9">
        <f t="shared" si="5"/>
        <v>-4.4096031357177788E-2</v>
      </c>
      <c r="H78" s="5">
        <v>22.6139432724</v>
      </c>
      <c r="I78" s="9">
        <f t="shared" si="6"/>
        <v>-3.0567685589519356E-3</v>
      </c>
      <c r="M78" s="5">
        <v>4.9605378264000004</v>
      </c>
      <c r="N78" s="9">
        <f t="shared" si="7"/>
        <v>-3.0075187969924738E-2</v>
      </c>
      <c r="R78" s="5">
        <v>22.787570345399999</v>
      </c>
      <c r="S78" s="9">
        <f t="shared" si="8"/>
        <v>-2.3387096774193587E-2</v>
      </c>
      <c r="W78" s="5">
        <v>6.7164717170000001</v>
      </c>
      <c r="X78" s="9">
        <f t="shared" si="9"/>
        <v>-1.296829971181554E-2</v>
      </c>
    </row>
    <row r="79" spans="2:24">
      <c r="B79" s="3">
        <v>43578</v>
      </c>
      <c r="C79" s="5">
        <v>19.118558461799999</v>
      </c>
      <c r="D79" s="9">
        <f t="shared" si="5"/>
        <v>-5.1255766273706534E-3</v>
      </c>
      <c r="H79" s="5">
        <v>21.9700946904</v>
      </c>
      <c r="I79" s="9">
        <f t="shared" si="6"/>
        <v>-2.8471309680245308E-2</v>
      </c>
      <c r="M79" s="5">
        <v>4.9413109355999998</v>
      </c>
      <c r="N79" s="9">
        <f t="shared" si="7"/>
        <v>-3.8759689922481864E-3</v>
      </c>
      <c r="R79" s="5">
        <v>20.9999409624</v>
      </c>
      <c r="S79" s="9">
        <f t="shared" si="8"/>
        <v>-7.844756399669689E-2</v>
      </c>
      <c r="W79" s="5">
        <v>6.9714034902000002</v>
      </c>
      <c r="X79" s="9">
        <f t="shared" si="9"/>
        <v>3.7956204379562049E-2</v>
      </c>
    </row>
    <row r="80" spans="2:24">
      <c r="B80" s="3">
        <v>43579</v>
      </c>
      <c r="C80" s="5">
        <v>19.059459362999998</v>
      </c>
      <c r="D80" s="9">
        <f t="shared" si="5"/>
        <v>-3.0911901081916988E-3</v>
      </c>
      <c r="H80" s="5">
        <v>22.296971662800001</v>
      </c>
      <c r="I80" s="9">
        <f t="shared" si="6"/>
        <v>1.4878268710550086E-2</v>
      </c>
      <c r="M80" s="5">
        <v>4.9413109355999998</v>
      </c>
      <c r="N80" s="9">
        <f t="shared" si="7"/>
        <v>0</v>
      </c>
      <c r="R80" s="5">
        <v>20.887038054000001</v>
      </c>
      <c r="S80" s="9">
        <f t="shared" si="8"/>
        <v>-5.3763440860214503E-3</v>
      </c>
      <c r="W80" s="5">
        <v>6.8929629445999998</v>
      </c>
      <c r="X80" s="9">
        <f t="shared" si="9"/>
        <v>-1.1251758087201176E-2</v>
      </c>
    </row>
    <row r="81" spans="2:24">
      <c r="B81" s="3">
        <v>43580</v>
      </c>
      <c r="C81" s="5">
        <v>18.399519426400001</v>
      </c>
      <c r="D81" s="9">
        <f t="shared" si="5"/>
        <v>-3.4625322997415872E-2</v>
      </c>
      <c r="H81" s="5">
        <v>21.197476391999999</v>
      </c>
      <c r="I81" s="9">
        <f t="shared" si="6"/>
        <v>-4.9311417147934342E-2</v>
      </c>
      <c r="M81" s="5">
        <v>4.7490420275999998</v>
      </c>
      <c r="N81" s="9">
        <f t="shared" si="7"/>
        <v>-3.8910505836575869E-2</v>
      </c>
      <c r="R81" s="5">
        <v>20.096717695199999</v>
      </c>
      <c r="S81" s="9">
        <f t="shared" si="8"/>
        <v>-3.7837837837837958E-2</v>
      </c>
      <c r="W81" s="5">
        <v>6.4125146028</v>
      </c>
      <c r="X81" s="9">
        <f t="shared" si="9"/>
        <v>-6.9701280227596002E-2</v>
      </c>
    </row>
    <row r="82" spans="2:24">
      <c r="B82" s="3">
        <v>43581</v>
      </c>
      <c r="C82" s="5">
        <v>18.990510414399999</v>
      </c>
      <c r="D82" s="9">
        <f t="shared" si="5"/>
        <v>3.2119914346894964E-2</v>
      </c>
      <c r="H82" s="5">
        <v>21.1083281268</v>
      </c>
      <c r="I82" s="9">
        <f t="shared" si="6"/>
        <v>-4.20560747663545E-3</v>
      </c>
      <c r="M82" s="5">
        <v>4.6721344644</v>
      </c>
      <c r="N82" s="9">
        <f t="shared" si="7"/>
        <v>-1.6194331983805627E-2</v>
      </c>
      <c r="R82" s="5">
        <v>19.701557515800001</v>
      </c>
      <c r="S82" s="9">
        <f t="shared" si="8"/>
        <v>-1.9662921348314495E-2</v>
      </c>
      <c r="W82" s="5">
        <v>6.0497270794000002</v>
      </c>
      <c r="X82" s="9">
        <f t="shared" si="9"/>
        <v>-5.6574923547400575E-2</v>
      </c>
    </row>
    <row r="83" spans="2:24">
      <c r="B83" s="3">
        <v>43584</v>
      </c>
      <c r="C83" s="5">
        <v>18.695014920399998</v>
      </c>
      <c r="D83" s="9">
        <f t="shared" si="5"/>
        <v>-1.5560165975103775E-2</v>
      </c>
      <c r="H83" s="5">
        <v>19.909779228000001</v>
      </c>
      <c r="I83" s="9">
        <f t="shared" si="6"/>
        <v>-5.6780854059127105E-2</v>
      </c>
      <c r="M83" s="5">
        <v>4.7490420275999998</v>
      </c>
      <c r="N83" s="9">
        <f t="shared" si="7"/>
        <v>1.6460905349794198E-2</v>
      </c>
      <c r="R83" s="5">
        <v>19.287580184999999</v>
      </c>
      <c r="S83" s="9">
        <f t="shared" si="8"/>
        <v>-2.1012416427889289E-2</v>
      </c>
      <c r="W83" s="5">
        <v>6.0399220111999998</v>
      </c>
      <c r="X83" s="9">
        <f t="shared" si="9"/>
        <v>-1.6207455429498193E-3</v>
      </c>
    </row>
    <row r="84" spans="2:24">
      <c r="B84" s="3">
        <v>43585</v>
      </c>
      <c r="C84" s="5">
        <v>19.315555457799999</v>
      </c>
      <c r="D84" s="9">
        <f t="shared" si="5"/>
        <v>3.3192834562697587E-2</v>
      </c>
      <c r="H84" s="5">
        <v>19.889968502399999</v>
      </c>
      <c r="I84" s="9">
        <f t="shared" si="6"/>
        <v>-9.9502487562203382E-4</v>
      </c>
      <c r="M84" s="5">
        <v>4.7586554730000001</v>
      </c>
      <c r="N84" s="9">
        <f t="shared" si="7"/>
        <v>2.0242914979757736E-3</v>
      </c>
      <c r="R84" s="5">
        <v>19.3346230635</v>
      </c>
      <c r="S84" s="9">
        <f t="shared" si="8"/>
        <v>2.439024390243954E-3</v>
      </c>
      <c r="W84" s="5">
        <v>5.9810916020000002</v>
      </c>
      <c r="X84" s="9">
        <f t="shared" si="9"/>
        <v>-9.7402597402596741E-3</v>
      </c>
    </row>
    <row r="85" spans="2:24">
      <c r="B85" s="3">
        <v>43591</v>
      </c>
      <c r="C85" s="5">
        <v>18.862462366999999</v>
      </c>
      <c r="D85" s="9">
        <f t="shared" si="5"/>
        <v>-2.3457419683834753E-2</v>
      </c>
      <c r="H85" s="5">
        <v>17.8989905796</v>
      </c>
      <c r="I85" s="9">
        <f t="shared" si="6"/>
        <v>-0.10009960159362546</v>
      </c>
      <c r="M85" s="5">
        <v>4.5087058926000001</v>
      </c>
      <c r="N85" s="9">
        <f t="shared" si="7"/>
        <v>-5.252525252525253E-2</v>
      </c>
      <c r="R85" s="5">
        <v>18.055056768299998</v>
      </c>
      <c r="S85" s="9">
        <f t="shared" si="8"/>
        <v>-6.6180048661800606E-2</v>
      </c>
      <c r="W85" s="5">
        <v>5.7849902379999998</v>
      </c>
      <c r="X85" s="9">
        <f t="shared" si="9"/>
        <v>-3.278688524590171E-2</v>
      </c>
    </row>
    <row r="86" spans="2:24">
      <c r="B86" s="3">
        <v>43592</v>
      </c>
      <c r="C86" s="5">
        <v>19.581501402400001</v>
      </c>
      <c r="D86" s="9">
        <f t="shared" ref="D86:D149" si="10">(C86-C85)/C85</f>
        <v>3.8120104438642381E-2</v>
      </c>
      <c r="H86" s="5">
        <v>17.780126226</v>
      </c>
      <c r="I86" s="9">
        <f t="shared" si="6"/>
        <v>-6.6408411732152388E-3</v>
      </c>
      <c r="M86" s="5">
        <v>4.6144537919999999</v>
      </c>
      <c r="N86" s="9">
        <f t="shared" si="7"/>
        <v>2.3454157782515958E-2</v>
      </c>
      <c r="R86" s="5">
        <v>18.393765493499998</v>
      </c>
      <c r="S86" s="9">
        <f t="shared" si="8"/>
        <v>1.8759770713913503E-2</v>
      </c>
      <c r="W86" s="5">
        <v>5.8242105108000004</v>
      </c>
      <c r="X86" s="9">
        <f t="shared" si="9"/>
        <v>6.7796610169492599E-3</v>
      </c>
    </row>
    <row r="87" spans="2:24">
      <c r="B87" s="3">
        <v>43593</v>
      </c>
      <c r="C87" s="5">
        <v>19.4140539558</v>
      </c>
      <c r="D87" s="9">
        <f t="shared" si="10"/>
        <v>-8.5513078470825284E-3</v>
      </c>
      <c r="H87" s="5">
        <v>17.482965342</v>
      </c>
      <c r="I87" s="9">
        <f t="shared" si="6"/>
        <v>-1.6713091922005582E-2</v>
      </c>
      <c r="M87" s="5">
        <v>4.5471596741999996</v>
      </c>
      <c r="N87" s="9">
        <f t="shared" si="7"/>
        <v>-1.4583333333333417E-2</v>
      </c>
      <c r="R87" s="5">
        <v>18.3090883122</v>
      </c>
      <c r="S87" s="9">
        <f t="shared" si="8"/>
        <v>-4.6035805626597516E-3</v>
      </c>
      <c r="W87" s="5">
        <v>5.7457699652000001</v>
      </c>
      <c r="X87" s="9">
        <f t="shared" si="9"/>
        <v>-1.3468013468013528E-2</v>
      </c>
    </row>
    <row r="88" spans="2:24">
      <c r="B88" s="3">
        <v>43594</v>
      </c>
      <c r="C88" s="5">
        <v>18.970810714799999</v>
      </c>
      <c r="D88" s="9">
        <f t="shared" si="10"/>
        <v>-2.283105022831056E-2</v>
      </c>
      <c r="H88" s="5">
        <v>17.235331272</v>
      </c>
      <c r="I88" s="9">
        <f t="shared" si="6"/>
        <v>-1.4164305949008507E-2</v>
      </c>
      <c r="M88" s="5">
        <v>4.422184884</v>
      </c>
      <c r="N88" s="9">
        <f t="shared" si="7"/>
        <v>-2.7484143763213439E-2</v>
      </c>
      <c r="R88" s="5">
        <v>17.9515624356</v>
      </c>
      <c r="S88" s="9">
        <f t="shared" si="8"/>
        <v>-1.952723535457351E-2</v>
      </c>
      <c r="W88" s="5">
        <v>5.5986939421999997</v>
      </c>
      <c r="X88" s="9">
        <f t="shared" si="9"/>
        <v>-2.5597269624573437E-2</v>
      </c>
    </row>
    <row r="89" spans="2:24">
      <c r="B89" s="3">
        <v>43595</v>
      </c>
      <c r="C89" s="5">
        <v>19.995195094</v>
      </c>
      <c r="D89" s="9">
        <f t="shared" si="10"/>
        <v>5.39979231568017E-2</v>
      </c>
      <c r="H89" s="5">
        <v>17.859369128400001</v>
      </c>
      <c r="I89" s="9">
        <f t="shared" si="6"/>
        <v>3.6206896551724203E-2</v>
      </c>
      <c r="M89" s="5">
        <v>4.5856134557999999</v>
      </c>
      <c r="N89" s="9">
        <f t="shared" si="7"/>
        <v>3.6956521739130416E-2</v>
      </c>
      <c r="R89" s="5">
        <v>18.431399796299999</v>
      </c>
      <c r="S89" s="9">
        <f t="shared" si="8"/>
        <v>2.6729559748427646E-2</v>
      </c>
      <c r="W89" s="5">
        <v>5.7849902379999998</v>
      </c>
      <c r="X89" s="9">
        <f t="shared" si="9"/>
        <v>3.3274956217162886E-2</v>
      </c>
    </row>
    <row r="90" spans="2:24">
      <c r="B90" s="3">
        <v>43598</v>
      </c>
      <c r="C90" s="5">
        <v>20.142942841</v>
      </c>
      <c r="D90" s="9">
        <f t="shared" si="10"/>
        <v>7.3891625615763734E-3</v>
      </c>
      <c r="H90" s="5">
        <v>16.0764038244</v>
      </c>
      <c r="I90" s="9">
        <f t="shared" si="6"/>
        <v>-9.9833610648918519E-2</v>
      </c>
      <c r="M90" s="5">
        <v>4.5760000103999996</v>
      </c>
      <c r="N90" s="9">
        <f t="shared" si="7"/>
        <v>-2.096436058700277E-3</v>
      </c>
      <c r="R90" s="5">
        <v>18.1491425253</v>
      </c>
      <c r="S90" s="9">
        <f t="shared" si="8"/>
        <v>-1.5313935681470077E-2</v>
      </c>
      <c r="W90" s="5">
        <v>5.6477192831999998</v>
      </c>
      <c r="X90" s="9">
        <f t="shared" si="9"/>
        <v>-2.3728813559322028E-2</v>
      </c>
    </row>
    <row r="91" spans="2:24">
      <c r="B91" s="3">
        <v>43599</v>
      </c>
      <c r="C91" s="5">
        <v>19.8671470466</v>
      </c>
      <c r="D91" s="9">
        <f t="shared" si="10"/>
        <v>-1.369193154034232E-2</v>
      </c>
      <c r="H91" s="5">
        <v>15.541514233199999</v>
      </c>
      <c r="I91" s="9">
        <f t="shared" si="6"/>
        <v>-3.3271719038817045E-2</v>
      </c>
      <c r="M91" s="5">
        <v>4.8644033724</v>
      </c>
      <c r="N91" s="9">
        <f t="shared" si="7"/>
        <v>6.3025210084033709E-2</v>
      </c>
      <c r="R91" s="5">
        <v>17.7916166487</v>
      </c>
      <c r="S91" s="9">
        <f t="shared" si="8"/>
        <v>-1.9699326075686908E-2</v>
      </c>
      <c r="W91" s="5">
        <v>5.5594736694</v>
      </c>
      <c r="X91" s="9">
        <f t="shared" si="9"/>
        <v>-1.5624999999999972E-2</v>
      </c>
    </row>
    <row r="92" spans="2:24">
      <c r="B92" s="3">
        <v>43600</v>
      </c>
      <c r="C92" s="5">
        <v>19.985345244200001</v>
      </c>
      <c r="D92" s="9">
        <f t="shared" si="10"/>
        <v>5.9494298463064824E-3</v>
      </c>
      <c r="H92" s="5">
        <v>16.106119912800001</v>
      </c>
      <c r="I92" s="9">
        <f t="shared" si="6"/>
        <v>3.6328871892925524E-2</v>
      </c>
      <c r="M92" s="5">
        <v>4.9220840448000001</v>
      </c>
      <c r="N92" s="9">
        <f t="shared" si="7"/>
        <v>1.1857707509881439E-2</v>
      </c>
      <c r="R92" s="5">
        <v>18.1491425253</v>
      </c>
      <c r="S92" s="9">
        <f t="shared" si="8"/>
        <v>2.0095187731359095E-2</v>
      </c>
      <c r="W92" s="5">
        <v>5.6183040785999996</v>
      </c>
      <c r="X92" s="9">
        <f t="shared" si="9"/>
        <v>1.058201058201051E-2</v>
      </c>
    </row>
    <row r="93" spans="2:24">
      <c r="B93" s="3">
        <v>43601</v>
      </c>
      <c r="C93" s="5">
        <v>19.98</v>
      </c>
      <c r="D93" s="9">
        <f t="shared" si="10"/>
        <v>-2.6745818672069613E-4</v>
      </c>
      <c r="H93" s="5">
        <v>15.8584858428</v>
      </c>
      <c r="I93" s="9">
        <f t="shared" si="6"/>
        <v>-1.5375153751537524E-2</v>
      </c>
      <c r="M93" s="5">
        <v>5.1047395073999997</v>
      </c>
      <c r="N93" s="9">
        <f t="shared" si="7"/>
        <v>3.7109374999999931E-2</v>
      </c>
      <c r="R93" s="5">
        <v>18.403174069199999</v>
      </c>
      <c r="S93" s="9">
        <f t="shared" si="8"/>
        <v>1.3996889580093217E-2</v>
      </c>
      <c r="W93" s="5">
        <v>5.5888888740000002</v>
      </c>
      <c r="X93" s="9">
        <f t="shared" si="9"/>
        <v>-5.2356020942407235E-3</v>
      </c>
    </row>
    <row r="94" spans="2:24">
      <c r="B94" s="3">
        <v>43602</v>
      </c>
      <c r="C94" s="5">
        <v>20.192192089999999</v>
      </c>
      <c r="D94" s="9">
        <f t="shared" si="10"/>
        <v>1.0620224724724649E-2</v>
      </c>
      <c r="H94" s="5">
        <v>16.0268770104</v>
      </c>
      <c r="I94" s="9">
        <f t="shared" si="6"/>
        <v>1.0618363522798213E-2</v>
      </c>
      <c r="M94" s="5">
        <v>4.9220840448000001</v>
      </c>
      <c r="N94" s="9">
        <f t="shared" si="7"/>
        <v>-3.5781544256120464E-2</v>
      </c>
      <c r="R94" s="5">
        <v>17.782208073</v>
      </c>
      <c r="S94" s="9">
        <f t="shared" si="8"/>
        <v>-3.3742331288343502E-2</v>
      </c>
      <c r="W94" s="5">
        <v>5.5888888740000002</v>
      </c>
      <c r="X94" s="9">
        <f t="shared" si="9"/>
        <v>0</v>
      </c>
    </row>
    <row r="95" spans="2:24">
      <c r="B95" s="3">
        <v>43605</v>
      </c>
      <c r="C95" s="5">
        <v>19.798198098</v>
      </c>
      <c r="D95" s="9">
        <f t="shared" si="10"/>
        <v>-1.9512195121951154E-2</v>
      </c>
      <c r="H95" s="5">
        <v>15.640567861199999</v>
      </c>
      <c r="I95" s="9">
        <f t="shared" si="6"/>
        <v>-2.4103831891223771E-2</v>
      </c>
      <c r="M95" s="5">
        <v>4.9124705993999997</v>
      </c>
      <c r="N95" s="9">
        <f t="shared" si="7"/>
        <v>-1.9531250000000629E-3</v>
      </c>
      <c r="R95" s="5">
        <v>17.7916166487</v>
      </c>
      <c r="S95" s="9">
        <f t="shared" si="8"/>
        <v>5.291005291005403E-4</v>
      </c>
      <c r="W95" s="5">
        <v>5.4123976463999997</v>
      </c>
      <c r="X95" s="9">
        <f t="shared" si="9"/>
        <v>-3.1578947368421158E-2</v>
      </c>
    </row>
    <row r="96" spans="2:24">
      <c r="B96" s="3">
        <v>43606</v>
      </c>
      <c r="C96" s="5">
        <v>20.369489386400002</v>
      </c>
      <c r="D96" s="9">
        <f t="shared" si="10"/>
        <v>2.8855721393034887E-2</v>
      </c>
      <c r="H96" s="5">
        <v>15.888201931199999</v>
      </c>
      <c r="I96" s="9">
        <f t="shared" si="6"/>
        <v>1.5832805573147573E-2</v>
      </c>
      <c r="M96" s="5">
        <v>4.9797647172000001</v>
      </c>
      <c r="N96" s="9">
        <f t="shared" si="7"/>
        <v>1.369863013698638E-2</v>
      </c>
      <c r="R96" s="5">
        <v>18.008013889800001</v>
      </c>
      <c r="S96" s="9">
        <f t="shared" si="8"/>
        <v>1.2162876784770021E-2</v>
      </c>
      <c r="W96" s="5">
        <v>5.4712280556000001</v>
      </c>
      <c r="X96" s="9">
        <f t="shared" si="9"/>
        <v>1.0869565217391396E-2</v>
      </c>
    </row>
    <row r="97" spans="2:24">
      <c r="B97" s="3">
        <v>43607</v>
      </c>
      <c r="C97" s="5">
        <v>20.093693592000001</v>
      </c>
      <c r="D97" s="9">
        <f t="shared" si="10"/>
        <v>-1.3539651837524199E-2</v>
      </c>
      <c r="H97" s="5">
        <v>16.046687735999999</v>
      </c>
      <c r="I97" s="9">
        <f t="shared" si="6"/>
        <v>9.975062344139635E-3</v>
      </c>
      <c r="M97" s="5">
        <v>5.0278319441999999</v>
      </c>
      <c r="N97" s="9">
        <f t="shared" si="7"/>
        <v>9.6525096525096055E-3</v>
      </c>
      <c r="R97" s="5">
        <v>17.998605314100001</v>
      </c>
      <c r="S97" s="9">
        <f t="shared" si="8"/>
        <v>-5.2246603970743002E-4</v>
      </c>
      <c r="W97" s="5">
        <v>5.4516179192000003</v>
      </c>
      <c r="X97" s="9">
        <f t="shared" si="9"/>
        <v>-3.5842293906809793E-3</v>
      </c>
    </row>
    <row r="98" spans="2:24">
      <c r="B98" s="3">
        <v>43608</v>
      </c>
      <c r="C98" s="5">
        <v>19.591351252199999</v>
      </c>
      <c r="D98" s="9">
        <f t="shared" si="10"/>
        <v>-2.5000000000000099E-2</v>
      </c>
      <c r="H98" s="5">
        <v>15.6306624984</v>
      </c>
      <c r="I98" s="9">
        <f t="shared" si="6"/>
        <v>-2.5925925925925897E-2</v>
      </c>
      <c r="M98" s="5">
        <v>4.9605378264000004</v>
      </c>
      <c r="N98" s="9">
        <f t="shared" si="7"/>
        <v>-1.3384321223709269E-2</v>
      </c>
      <c r="R98" s="5">
        <v>17.669305164600001</v>
      </c>
      <c r="S98" s="9">
        <f t="shared" si="8"/>
        <v>-1.8295870360690008E-2</v>
      </c>
      <c r="W98" s="5">
        <v>5.2162962824000001</v>
      </c>
      <c r="X98" s="9">
        <f t="shared" si="9"/>
        <v>-4.3165467625899311E-2</v>
      </c>
    </row>
    <row r="99" spans="2:24">
      <c r="B99" s="3">
        <v>43609</v>
      </c>
      <c r="C99" s="5">
        <v>19.611050951799999</v>
      </c>
      <c r="D99" s="9">
        <f t="shared" si="10"/>
        <v>1.0055304172951378E-3</v>
      </c>
      <c r="H99" s="5">
        <v>15.35331234</v>
      </c>
      <c r="I99" s="9">
        <f t="shared" si="6"/>
        <v>-1.7743979721165978E-2</v>
      </c>
      <c r="M99" s="5">
        <v>5.1335798435999997</v>
      </c>
      <c r="N99" s="9">
        <f t="shared" si="7"/>
        <v>3.4883720930232426E-2</v>
      </c>
      <c r="R99" s="5">
        <v>17.9891967384</v>
      </c>
      <c r="S99" s="9">
        <f t="shared" si="8"/>
        <v>1.8104366347177828E-2</v>
      </c>
      <c r="W99" s="5">
        <v>5.1182456003999999</v>
      </c>
      <c r="X99" s="9">
        <f t="shared" si="9"/>
        <v>-1.8796992481203048E-2</v>
      </c>
    </row>
    <row r="100" spans="2:24">
      <c r="B100" s="3">
        <v>43612</v>
      </c>
      <c r="C100" s="5">
        <v>19.808047947799999</v>
      </c>
      <c r="D100" s="9">
        <f t="shared" si="10"/>
        <v>1.0045203415369127E-2</v>
      </c>
      <c r="H100" s="5">
        <v>15.749526852000001</v>
      </c>
      <c r="I100" s="9">
        <f t="shared" si="6"/>
        <v>2.580645161290324E-2</v>
      </c>
      <c r="M100" s="5">
        <v>5.1816470706000004</v>
      </c>
      <c r="N100" s="9">
        <f t="shared" si="7"/>
        <v>9.3632958801499414E-3</v>
      </c>
      <c r="R100" s="5">
        <v>18.3184968879</v>
      </c>
      <c r="S100" s="9">
        <f t="shared" si="8"/>
        <v>1.8305439330543925E-2</v>
      </c>
      <c r="W100" s="5">
        <v>5.1476608050000001</v>
      </c>
      <c r="X100" s="9">
        <f t="shared" si="9"/>
        <v>5.7471264367816568E-3</v>
      </c>
    </row>
    <row r="101" spans="2:24">
      <c r="B101" s="3">
        <v>43613</v>
      </c>
      <c r="C101" s="5">
        <v>19.837597497200001</v>
      </c>
      <c r="D101" s="9">
        <f t="shared" si="10"/>
        <v>1.4917951268026972E-3</v>
      </c>
      <c r="H101" s="5">
        <v>15.7198107636</v>
      </c>
      <c r="I101" s="9">
        <f t="shared" si="6"/>
        <v>-1.8867924528302349E-3</v>
      </c>
      <c r="M101" s="5">
        <v>5.1431932890000001</v>
      </c>
      <c r="N101" s="9">
        <f t="shared" si="7"/>
        <v>-7.4211502782932015E-3</v>
      </c>
      <c r="R101" s="5">
        <v>18.3184968879</v>
      </c>
      <c r="S101" s="9">
        <f t="shared" si="8"/>
        <v>0</v>
      </c>
      <c r="W101" s="5">
        <v>5.3045418961999999</v>
      </c>
      <c r="X101" s="9">
        <f t="shared" si="9"/>
        <v>3.0476190476190441E-2</v>
      </c>
    </row>
    <row r="102" spans="2:24">
      <c r="B102" s="3">
        <v>43614</v>
      </c>
      <c r="C102" s="5">
        <v>19.679999900399999</v>
      </c>
      <c r="D102" s="9">
        <f t="shared" si="10"/>
        <v>-7.9443892750745947E-3</v>
      </c>
      <c r="H102" s="5">
        <v>15.739621489199999</v>
      </c>
      <c r="I102" s="9">
        <f t="shared" si="6"/>
        <v>1.2602394454945996E-3</v>
      </c>
      <c r="M102" s="5">
        <v>5.0662857258000003</v>
      </c>
      <c r="N102" s="9">
        <f t="shared" si="7"/>
        <v>-1.4953271028037346E-2</v>
      </c>
      <c r="R102" s="5">
        <v>18.6195713103</v>
      </c>
      <c r="S102" s="9">
        <f t="shared" si="8"/>
        <v>1.6435541859270632E-2</v>
      </c>
      <c r="W102" s="5">
        <v>5.3045418961999999</v>
      </c>
      <c r="X102" s="9">
        <f t="shared" si="9"/>
        <v>0</v>
      </c>
    </row>
    <row r="103" spans="2:24">
      <c r="B103" s="3">
        <v>43615</v>
      </c>
      <c r="C103" s="5">
        <v>19.39</v>
      </c>
      <c r="D103" s="9">
        <f t="shared" si="10"/>
        <v>-1.4735767371325226E-2</v>
      </c>
      <c r="H103" s="5">
        <v>15.333501614399999</v>
      </c>
      <c r="I103" s="9">
        <f t="shared" si="6"/>
        <v>-2.5802391441157955E-2</v>
      </c>
      <c r="M103" s="5">
        <v>5.0662857258000003</v>
      </c>
      <c r="N103" s="9">
        <f t="shared" si="7"/>
        <v>0</v>
      </c>
      <c r="R103" s="5">
        <v>18.685431340200001</v>
      </c>
      <c r="S103" s="9">
        <f t="shared" si="8"/>
        <v>3.5371399696817324E-3</v>
      </c>
      <c r="W103" s="5">
        <v>5.4516179192000003</v>
      </c>
      <c r="X103" s="9">
        <f t="shared" si="9"/>
        <v>2.7726432532347568E-2</v>
      </c>
    </row>
    <row r="104" spans="2:24">
      <c r="B104" s="3">
        <v>43616</v>
      </c>
      <c r="C104" s="5">
        <v>19.190000000000001</v>
      </c>
      <c r="D104" s="9">
        <f t="shared" si="10"/>
        <v>-1.0314595152140241E-2</v>
      </c>
      <c r="H104" s="5">
        <v>15.700000038000001</v>
      </c>
      <c r="I104" s="9">
        <f t="shared" si="6"/>
        <v>2.3901808785529801E-2</v>
      </c>
      <c r="M104" s="5">
        <v>5.1624201797999998</v>
      </c>
      <c r="N104" s="9">
        <f t="shared" si="7"/>
        <v>1.8975332068311104E-2</v>
      </c>
      <c r="R104" s="5">
        <v>18.497259826200001</v>
      </c>
      <c r="S104" s="9">
        <f t="shared" si="8"/>
        <v>-1.0070493454179277E-2</v>
      </c>
      <c r="W104" s="5">
        <v>5.4516179192000003</v>
      </c>
      <c r="X104" s="9">
        <f t="shared" si="9"/>
        <v>0</v>
      </c>
    </row>
    <row r="105" spans="2:24">
      <c r="B105" s="3">
        <v>43619</v>
      </c>
      <c r="C105" s="5">
        <v>19.100000000000001</v>
      </c>
      <c r="D105" s="9">
        <f t="shared" si="10"/>
        <v>-4.6899426784783663E-3</v>
      </c>
      <c r="H105" s="5">
        <v>15.700000038000001</v>
      </c>
      <c r="I105" s="9">
        <f t="shared" si="6"/>
        <v>0</v>
      </c>
      <c r="M105" s="5">
        <v>5.0951260620000003</v>
      </c>
      <c r="N105" s="9">
        <f t="shared" si="7"/>
        <v>-1.3035381750465452E-2</v>
      </c>
      <c r="R105" s="5">
        <v>18.243228282299999</v>
      </c>
      <c r="S105" s="9">
        <f t="shared" si="8"/>
        <v>-1.373346897253316E-2</v>
      </c>
      <c r="W105" s="5">
        <v>5.3241520325999998</v>
      </c>
      <c r="X105" s="9">
        <f t="shared" si="9"/>
        <v>-2.3381294964028861E-2</v>
      </c>
    </row>
    <row r="106" spans="2:24">
      <c r="B106" s="3">
        <v>43620</v>
      </c>
      <c r="C106" s="5">
        <v>18.78</v>
      </c>
      <c r="D106" s="9">
        <f t="shared" si="10"/>
        <v>-1.6753926701570693E-2</v>
      </c>
      <c r="H106" s="5">
        <v>15.700000038000001</v>
      </c>
      <c r="I106" s="9">
        <f t="shared" si="6"/>
        <v>0</v>
      </c>
      <c r="M106" s="5">
        <v>5.0758991711999997</v>
      </c>
      <c r="N106" s="9">
        <f t="shared" si="7"/>
        <v>-3.7735849056604984E-3</v>
      </c>
      <c r="R106" s="5">
        <v>18.111508222499999</v>
      </c>
      <c r="S106" s="9">
        <f t="shared" si="8"/>
        <v>-7.2202166064981536E-3</v>
      </c>
      <c r="W106" s="5">
        <v>5.3633723054000004</v>
      </c>
      <c r="X106" s="9">
        <f t="shared" si="9"/>
        <v>7.3664825046041689E-3</v>
      </c>
    </row>
    <row r="107" spans="2:24">
      <c r="B107" s="3">
        <v>43621</v>
      </c>
      <c r="C107" s="5">
        <v>19.03</v>
      </c>
      <c r="D107" s="9">
        <f t="shared" si="10"/>
        <v>1.3312034078807241E-2</v>
      </c>
      <c r="H107" s="5">
        <v>15.700000038000001</v>
      </c>
      <c r="I107" s="9">
        <f t="shared" si="6"/>
        <v>0</v>
      </c>
      <c r="M107" s="5">
        <v>5.0758991711999997</v>
      </c>
      <c r="N107" s="9">
        <f t="shared" si="7"/>
        <v>0</v>
      </c>
      <c r="R107" s="5">
        <v>18.271454009399999</v>
      </c>
      <c r="S107" s="9">
        <f t="shared" si="8"/>
        <v>8.8311688311688216E-3</v>
      </c>
      <c r="W107" s="5">
        <v>5.3339571008000002</v>
      </c>
      <c r="X107" s="9">
        <f t="shared" si="9"/>
        <v>-5.4844606946983995E-3</v>
      </c>
    </row>
    <row r="108" spans="2:24">
      <c r="B108" s="3">
        <v>43622</v>
      </c>
      <c r="C108" s="5">
        <v>19.14</v>
      </c>
      <c r="D108" s="9">
        <f t="shared" si="10"/>
        <v>5.7803468208092179E-3</v>
      </c>
      <c r="H108" s="5">
        <v>15.700000038000001</v>
      </c>
      <c r="I108" s="9">
        <f t="shared" si="6"/>
        <v>0</v>
      </c>
      <c r="M108" s="5">
        <v>5.0182184987999996</v>
      </c>
      <c r="N108" s="9">
        <f t="shared" si="7"/>
        <v>-1.136363636363638E-2</v>
      </c>
      <c r="R108" s="5">
        <v>17.904519557099999</v>
      </c>
      <c r="S108" s="9">
        <f t="shared" si="8"/>
        <v>-2.0082389289392415E-2</v>
      </c>
      <c r="W108" s="5">
        <v>5.1868810777999999</v>
      </c>
      <c r="X108" s="9">
        <f t="shared" si="9"/>
        <v>-2.7573529411764768E-2</v>
      </c>
    </row>
    <row r="109" spans="2:24">
      <c r="B109" s="3">
        <v>43626</v>
      </c>
      <c r="C109" s="5">
        <v>19.87</v>
      </c>
      <c r="D109" s="9">
        <f t="shared" si="10"/>
        <v>3.8140020898641609E-2</v>
      </c>
      <c r="H109" s="5">
        <v>15.700000038000001</v>
      </c>
      <c r="I109" s="9">
        <f t="shared" si="6"/>
        <v>0</v>
      </c>
      <c r="M109" s="5">
        <v>5.0278319441999999</v>
      </c>
      <c r="N109" s="9">
        <f t="shared" si="7"/>
        <v>1.9157088122605981E-3</v>
      </c>
      <c r="R109" s="5">
        <v>18.017422465500001</v>
      </c>
      <c r="S109" s="9">
        <f t="shared" si="8"/>
        <v>6.305832895428405E-3</v>
      </c>
      <c r="W109" s="5">
        <v>5.1966861460000002</v>
      </c>
      <c r="X109" s="9">
        <f t="shared" si="9"/>
        <v>1.8903591682420389E-3</v>
      </c>
    </row>
    <row r="110" spans="2:24">
      <c r="B110" s="3">
        <v>43627</v>
      </c>
      <c r="C110" s="5">
        <v>20.99</v>
      </c>
      <c r="D110" s="9">
        <f t="shared" si="10"/>
        <v>5.6366381479617381E-2</v>
      </c>
      <c r="H110" s="5">
        <v>15.7</v>
      </c>
      <c r="I110" s="9">
        <f t="shared" si="6"/>
        <v>-2.4203822468664158E-9</v>
      </c>
      <c r="M110" s="5">
        <v>5.2297142976000002</v>
      </c>
      <c r="N110" s="9">
        <f t="shared" si="7"/>
        <v>4.015296367112816E-2</v>
      </c>
      <c r="R110" s="5">
        <v>18.6195713103</v>
      </c>
      <c r="S110" s="9">
        <f t="shared" si="8"/>
        <v>3.3420365535247958E-2</v>
      </c>
      <c r="W110" s="5">
        <v>5.3927875099999998</v>
      </c>
      <c r="X110" s="9">
        <f t="shared" si="9"/>
        <v>3.7735849056603689E-2</v>
      </c>
    </row>
    <row r="111" spans="2:24">
      <c r="B111" s="3">
        <v>43628</v>
      </c>
      <c r="C111" s="5">
        <v>20.74</v>
      </c>
      <c r="D111" s="9">
        <f t="shared" si="10"/>
        <v>-1.1910433539780848E-2</v>
      </c>
      <c r="H111" s="5">
        <v>15.7</v>
      </c>
      <c r="I111" s="9">
        <f t="shared" si="6"/>
        <v>0</v>
      </c>
      <c r="M111" s="5">
        <v>5.2393277429999996</v>
      </c>
      <c r="N111" s="9">
        <f t="shared" si="7"/>
        <v>1.8382352941175362E-3</v>
      </c>
      <c r="R111" s="5">
        <v>18.553711280400002</v>
      </c>
      <c r="S111" s="9">
        <f t="shared" si="8"/>
        <v>-3.5371399696815416E-3</v>
      </c>
      <c r="W111" s="5">
        <v>5.3731773735999999</v>
      </c>
      <c r="X111" s="9">
        <f t="shared" si="9"/>
        <v>-3.6363636363636116E-3</v>
      </c>
    </row>
    <row r="112" spans="2:24">
      <c r="B112" s="3">
        <v>43629</v>
      </c>
      <c r="C112" s="5">
        <v>20.52</v>
      </c>
      <c r="D112" s="9">
        <f t="shared" si="10"/>
        <v>-1.0607521697203418E-2</v>
      </c>
      <c r="H112" s="5">
        <v>15.7</v>
      </c>
      <c r="I112" s="9">
        <f t="shared" si="6"/>
        <v>0</v>
      </c>
      <c r="M112" s="5">
        <v>5.4123697601999998</v>
      </c>
      <c r="N112" s="9">
        <f t="shared" si="7"/>
        <v>3.302752293577986E-2</v>
      </c>
      <c r="R112" s="5">
        <v>18.591345583199999</v>
      </c>
      <c r="S112" s="9">
        <f t="shared" si="8"/>
        <v>2.0283975659227721E-3</v>
      </c>
      <c r="W112" s="5">
        <v>5.3829824418000003</v>
      </c>
      <c r="X112" s="9">
        <f t="shared" si="9"/>
        <v>1.8248175182482454E-3</v>
      </c>
    </row>
    <row r="113" spans="2:24">
      <c r="B113" s="3">
        <v>43630</v>
      </c>
      <c r="C113" s="5">
        <v>20.51</v>
      </c>
      <c r="D113" s="9">
        <f t="shared" si="10"/>
        <v>-4.873294346977588E-4</v>
      </c>
      <c r="H113" s="5">
        <v>15.7</v>
      </c>
      <c r="I113" s="9">
        <f t="shared" si="6"/>
        <v>0</v>
      </c>
      <c r="M113" s="5">
        <v>5.335462197</v>
      </c>
      <c r="N113" s="9">
        <f t="shared" si="7"/>
        <v>-1.420959147424508E-2</v>
      </c>
      <c r="R113" s="5">
        <v>18.233819706599999</v>
      </c>
      <c r="S113" s="9">
        <f t="shared" si="8"/>
        <v>-1.9230769230769256E-2</v>
      </c>
      <c r="W113" s="5">
        <v>5.3241520325999998</v>
      </c>
      <c r="X113" s="9">
        <f t="shared" si="9"/>
        <v>-1.092896174863397E-2</v>
      </c>
    </row>
    <row r="114" spans="2:24">
      <c r="B114" s="3">
        <v>43633</v>
      </c>
      <c r="C114" s="5">
        <v>20.51</v>
      </c>
      <c r="D114" s="9">
        <f t="shared" si="10"/>
        <v>0</v>
      </c>
      <c r="H114" s="5">
        <v>15.7</v>
      </c>
      <c r="I114" s="9">
        <f t="shared" si="6"/>
        <v>0</v>
      </c>
      <c r="M114" s="5">
        <v>5.4315966510000004</v>
      </c>
      <c r="N114" s="9">
        <f t="shared" si="7"/>
        <v>1.8018018018018098E-2</v>
      </c>
      <c r="R114" s="5">
        <v>18.252636857999999</v>
      </c>
      <c r="S114" s="9">
        <f t="shared" si="8"/>
        <v>1.0319917440660693E-3</v>
      </c>
      <c r="W114" s="5">
        <v>5.3045418961999999</v>
      </c>
      <c r="X114" s="9">
        <f t="shared" si="9"/>
        <v>-3.6832412523020008E-3</v>
      </c>
    </row>
    <row r="115" spans="2:24">
      <c r="B115" s="3">
        <v>43634</v>
      </c>
      <c r="C115" s="5">
        <v>20.52</v>
      </c>
      <c r="D115" s="9">
        <f t="shared" si="10"/>
        <v>4.875670404679673E-4</v>
      </c>
      <c r="H115" s="5">
        <v>16.54</v>
      </c>
      <c r="I115" s="9">
        <f t="shared" si="6"/>
        <v>5.3503184713375791E-2</v>
      </c>
      <c r="M115" s="5">
        <v>5.4700504325999999</v>
      </c>
      <c r="N115" s="9">
        <f t="shared" si="7"/>
        <v>7.0796460176990152E-3</v>
      </c>
      <c r="R115" s="5">
        <v>18.224411130899998</v>
      </c>
      <c r="S115" s="9">
        <f t="shared" si="8"/>
        <v>-1.5463917525773525E-3</v>
      </c>
      <c r="W115" s="5">
        <v>5.2751266915999997</v>
      </c>
      <c r="X115" s="9">
        <f t="shared" si="9"/>
        <v>-5.5452865064695468E-3</v>
      </c>
    </row>
    <row r="116" spans="2:24">
      <c r="B116" s="3">
        <v>43635</v>
      </c>
      <c r="C116" s="5">
        <v>20.52</v>
      </c>
      <c r="D116" s="9">
        <f t="shared" si="10"/>
        <v>0</v>
      </c>
      <c r="H116" s="5">
        <v>16.62</v>
      </c>
      <c r="I116" s="9">
        <f t="shared" si="6"/>
        <v>4.8367593712213934E-3</v>
      </c>
      <c r="M116" s="5">
        <v>5.5181176595999997</v>
      </c>
      <c r="N116" s="9">
        <f t="shared" si="7"/>
        <v>8.7873462214410822E-3</v>
      </c>
      <c r="R116" s="5">
        <v>18.854785702800001</v>
      </c>
      <c r="S116" s="9">
        <f t="shared" si="8"/>
        <v>3.4589571502323328E-2</v>
      </c>
      <c r="W116" s="5">
        <v>5.3339571008000002</v>
      </c>
      <c r="X116" s="9">
        <f t="shared" si="9"/>
        <v>1.1152416356877417E-2</v>
      </c>
    </row>
    <row r="117" spans="2:24">
      <c r="B117" s="3">
        <v>43636</v>
      </c>
      <c r="C117" s="5">
        <v>21.31</v>
      </c>
      <c r="D117" s="9">
        <f t="shared" si="10"/>
        <v>3.8499025341130561E-2</v>
      </c>
      <c r="H117" s="5">
        <v>16.78</v>
      </c>
      <c r="I117" s="9">
        <f t="shared" si="6"/>
        <v>9.6269554753309339E-3</v>
      </c>
      <c r="M117" s="5">
        <v>5.6623193405999999</v>
      </c>
      <c r="N117" s="9">
        <f t="shared" si="7"/>
        <v>2.6132404181184704E-2</v>
      </c>
      <c r="R117" s="5">
        <v>19.071182943899998</v>
      </c>
      <c r="S117" s="9">
        <f t="shared" si="8"/>
        <v>1.1477045908183499E-2</v>
      </c>
      <c r="W117" s="5">
        <v>5.4222027146</v>
      </c>
      <c r="X117" s="9">
        <f t="shared" si="9"/>
        <v>1.6544117647058793E-2</v>
      </c>
    </row>
    <row r="118" spans="2:24">
      <c r="B118" s="3">
        <v>43637</v>
      </c>
      <c r="C118" s="5">
        <v>21.16</v>
      </c>
      <c r="D118" s="9">
        <f t="shared" si="10"/>
        <v>-7.0389488503049547E-3</v>
      </c>
      <c r="H118" s="5">
        <v>16.940000000000001</v>
      </c>
      <c r="I118" s="9">
        <f t="shared" si="6"/>
        <v>9.5351609058402943E-3</v>
      </c>
      <c r="M118" s="5">
        <v>5.7103865675999996</v>
      </c>
      <c r="N118" s="9">
        <f t="shared" si="7"/>
        <v>8.488964346349704E-3</v>
      </c>
      <c r="R118" s="5">
        <v>19.1464515495</v>
      </c>
      <c r="S118" s="9">
        <f t="shared" si="8"/>
        <v>3.9467192895906115E-3</v>
      </c>
      <c r="W118" s="5">
        <v>5.5790838057999999</v>
      </c>
      <c r="X118" s="9">
        <f t="shared" si="9"/>
        <v>2.8933092224231433E-2</v>
      </c>
    </row>
    <row r="119" spans="2:24">
      <c r="B119" s="3">
        <v>43640</v>
      </c>
      <c r="C119" s="5">
        <v>21.75</v>
      </c>
      <c r="D119" s="9">
        <f t="shared" si="10"/>
        <v>2.788279773156899E-2</v>
      </c>
      <c r="H119" s="5">
        <v>16.809999999999999</v>
      </c>
      <c r="I119" s="9">
        <f t="shared" si="6"/>
        <v>-7.6741440377805521E-3</v>
      </c>
      <c r="M119" s="5">
        <v>5.7296134584000002</v>
      </c>
      <c r="N119" s="9">
        <f t="shared" si="7"/>
        <v>3.3670033670034753E-3</v>
      </c>
      <c r="R119" s="5">
        <v>19.099408670999999</v>
      </c>
      <c r="S119" s="9">
        <f t="shared" si="8"/>
        <v>-2.457002457002509E-3</v>
      </c>
      <c r="W119" s="5">
        <v>5.490838192</v>
      </c>
      <c r="X119" s="9">
        <f t="shared" si="9"/>
        <v>-1.5817223198593997E-2</v>
      </c>
    </row>
    <row r="120" spans="2:24">
      <c r="B120" s="3">
        <v>43641</v>
      </c>
      <c r="C120" s="5">
        <v>21.75</v>
      </c>
      <c r="D120" s="9">
        <f t="shared" si="10"/>
        <v>0</v>
      </c>
      <c r="H120" s="5">
        <v>16.489999999999998</v>
      </c>
      <c r="I120" s="9">
        <f t="shared" si="6"/>
        <v>-1.9036287923854867E-2</v>
      </c>
      <c r="M120" s="5">
        <v>5.7488403492</v>
      </c>
      <c r="N120" s="9">
        <f t="shared" si="7"/>
        <v>3.3557046979865298E-3</v>
      </c>
      <c r="R120" s="5">
        <v>19.090000095299999</v>
      </c>
      <c r="S120" s="9">
        <f t="shared" si="8"/>
        <v>-4.9261083743843412E-4</v>
      </c>
      <c r="W120" s="5">
        <v>5.3241520325999998</v>
      </c>
      <c r="X120" s="9">
        <f t="shared" si="9"/>
        <v>-3.0357142857142895E-2</v>
      </c>
    </row>
    <row r="121" spans="2:24">
      <c r="B121" s="3">
        <v>43642</v>
      </c>
      <c r="C121" s="5">
        <v>21.98</v>
      </c>
      <c r="D121" s="9">
        <f t="shared" si="10"/>
        <v>1.057471264367818E-2</v>
      </c>
      <c r="H121" s="5">
        <v>16.52</v>
      </c>
      <c r="I121" s="9">
        <f t="shared" si="6"/>
        <v>1.8192844147969158E-3</v>
      </c>
      <c r="M121" s="5">
        <v>5.7584537946000003</v>
      </c>
      <c r="N121" s="9">
        <f t="shared" si="7"/>
        <v>1.672240802675639E-3</v>
      </c>
      <c r="R121" s="5">
        <v>18.71</v>
      </c>
      <c r="S121" s="9">
        <f t="shared" si="8"/>
        <v>-1.9905714688474772E-2</v>
      </c>
      <c r="W121" s="5">
        <v>5.3143469644000003</v>
      </c>
      <c r="X121" s="9">
        <f t="shared" si="9"/>
        <v>-1.8416206261509171E-3</v>
      </c>
    </row>
    <row r="122" spans="2:24">
      <c r="B122" s="3">
        <v>43643</v>
      </c>
      <c r="C122" s="5">
        <v>22.8</v>
      </c>
      <c r="D122" s="9">
        <f t="shared" si="10"/>
        <v>3.7306642402183815E-2</v>
      </c>
      <c r="H122" s="5">
        <v>16.87</v>
      </c>
      <c r="I122" s="9">
        <f t="shared" si="6"/>
        <v>2.1186440677966187E-2</v>
      </c>
      <c r="M122" s="5">
        <v>5.8353613578000001</v>
      </c>
      <c r="N122" s="9">
        <f t="shared" si="7"/>
        <v>1.3355592654424006E-2</v>
      </c>
      <c r="R122" s="5">
        <v>18.739999999999998</v>
      </c>
      <c r="S122" s="9">
        <f t="shared" si="8"/>
        <v>1.6034206306786522E-3</v>
      </c>
      <c r="W122" s="5">
        <v>5.2849317598000001</v>
      </c>
      <c r="X122" s="9">
        <f t="shared" si="9"/>
        <v>-5.5350553505535511E-3</v>
      </c>
    </row>
    <row r="123" spans="2:24">
      <c r="B123" s="3">
        <v>43644</v>
      </c>
      <c r="C123" s="5">
        <v>22.66</v>
      </c>
      <c r="D123" s="9">
        <f t="shared" si="10"/>
        <v>-6.1403508771930076E-3</v>
      </c>
      <c r="H123" s="5">
        <v>16.760000000000002</v>
      </c>
      <c r="I123" s="9">
        <f t="shared" si="6"/>
        <v>-6.520450503852959E-3</v>
      </c>
      <c r="M123" s="5">
        <v>5.7776806854</v>
      </c>
      <c r="N123" s="9">
        <f t="shared" si="7"/>
        <v>-9.8846787479407051E-3</v>
      </c>
      <c r="R123" s="5">
        <v>18.559999999999999</v>
      </c>
      <c r="S123" s="9">
        <f t="shared" si="8"/>
        <v>-9.6051227321237841E-3</v>
      </c>
      <c r="W123" s="5">
        <v>5.1868810777999999</v>
      </c>
      <c r="X123" s="9">
        <f t="shared" si="9"/>
        <v>-1.8552875695732881E-2</v>
      </c>
    </row>
    <row r="124" spans="2:24">
      <c r="B124" s="3">
        <v>43647</v>
      </c>
      <c r="C124" s="5">
        <v>23.12</v>
      </c>
      <c r="D124" s="9">
        <f t="shared" si="10"/>
        <v>2.0300088261253346E-2</v>
      </c>
      <c r="H124" s="5">
        <v>17.239999999999998</v>
      </c>
      <c r="I124" s="9">
        <f t="shared" si="6"/>
        <v>2.8639618138424631E-2</v>
      </c>
      <c r="M124" s="5">
        <v>5.5950252228000004</v>
      </c>
      <c r="N124" s="9">
        <f t="shared" si="7"/>
        <v>-3.1613976705490786E-2</v>
      </c>
      <c r="R124" s="5">
        <v>18.88</v>
      </c>
      <c r="S124" s="9">
        <f t="shared" si="8"/>
        <v>1.7241379310344845E-2</v>
      </c>
      <c r="W124" s="5">
        <v>5.3535672372000001</v>
      </c>
      <c r="X124" s="9">
        <f t="shared" si="9"/>
        <v>3.2136105860113458E-2</v>
      </c>
    </row>
    <row r="125" spans="2:24">
      <c r="B125" s="3">
        <v>43648</v>
      </c>
      <c r="C125" s="5">
        <v>23.95</v>
      </c>
      <c r="D125" s="9">
        <f t="shared" si="10"/>
        <v>3.589965397923868E-2</v>
      </c>
      <c r="H125" s="5">
        <v>17.53</v>
      </c>
      <c r="I125" s="9">
        <f t="shared" si="6"/>
        <v>1.6821345707656771E-2</v>
      </c>
      <c r="M125" s="5">
        <v>5.5469579957999997</v>
      </c>
      <c r="N125" s="9">
        <f t="shared" si="7"/>
        <v>-8.5910652920963369E-3</v>
      </c>
      <c r="R125" s="5">
        <v>18.88</v>
      </c>
      <c r="S125" s="9">
        <f t="shared" si="8"/>
        <v>0</v>
      </c>
      <c r="W125" s="5">
        <v>5.3241520325999998</v>
      </c>
      <c r="X125" s="9">
        <f t="shared" si="9"/>
        <v>-5.49450549450554E-3</v>
      </c>
    </row>
    <row r="126" spans="2:24">
      <c r="B126" s="3">
        <v>43649</v>
      </c>
      <c r="C126" s="5">
        <v>23.8</v>
      </c>
      <c r="D126" s="9">
        <f t="shared" si="10"/>
        <v>-6.2630480167014026E-3</v>
      </c>
      <c r="H126" s="5">
        <v>17.309999999999999</v>
      </c>
      <c r="I126" s="9">
        <f t="shared" si="6"/>
        <v>-1.2549914432401735E-2</v>
      </c>
      <c r="M126" s="5">
        <v>5.5469579957999997</v>
      </c>
      <c r="N126" s="9">
        <f t="shared" si="7"/>
        <v>0</v>
      </c>
      <c r="R126" s="5">
        <v>18.75</v>
      </c>
      <c r="S126" s="9">
        <f t="shared" si="8"/>
        <v>-6.8855932203389309E-3</v>
      </c>
      <c r="W126" s="5">
        <v>5.2849317598000001</v>
      </c>
      <c r="X126" s="9">
        <f t="shared" si="9"/>
        <v>-7.3664825046040015E-3</v>
      </c>
    </row>
    <row r="127" spans="2:24">
      <c r="B127" s="3">
        <v>43650</v>
      </c>
      <c r="C127" s="5">
        <v>23.02</v>
      </c>
      <c r="D127" s="9">
        <f t="shared" si="10"/>
        <v>-3.2773109243697529E-2</v>
      </c>
      <c r="H127" s="5">
        <v>17.22</v>
      </c>
      <c r="I127" s="9">
        <f t="shared" si="6"/>
        <v>-5.1993067590987794E-3</v>
      </c>
      <c r="M127" s="5">
        <v>5.4219832056000001</v>
      </c>
      <c r="N127" s="9">
        <f t="shared" si="7"/>
        <v>-2.2530329289428001E-2</v>
      </c>
      <c r="R127" s="5">
        <v>18.670000000000002</v>
      </c>
      <c r="S127" s="9">
        <f t="shared" si="8"/>
        <v>-4.2666666666665758E-3</v>
      </c>
      <c r="W127" s="5">
        <v>5.2457114870000003</v>
      </c>
      <c r="X127" s="9">
        <f t="shared" si="9"/>
        <v>-7.4211502782930852E-3</v>
      </c>
    </row>
    <row r="128" spans="2:24">
      <c r="B128" s="3">
        <v>43651</v>
      </c>
      <c r="C128" s="5">
        <v>23.14</v>
      </c>
      <c r="D128" s="9">
        <f t="shared" si="10"/>
        <v>5.2128583840139447E-3</v>
      </c>
      <c r="H128" s="5">
        <v>17.11</v>
      </c>
      <c r="I128" s="9">
        <f t="shared" si="6"/>
        <v>-6.387921022067331E-3</v>
      </c>
      <c r="M128" s="5">
        <v>5.4315966510000004</v>
      </c>
      <c r="N128" s="9">
        <f t="shared" si="7"/>
        <v>1.7730496453901279E-3</v>
      </c>
      <c r="R128" s="5">
        <v>18.72</v>
      </c>
      <c r="S128" s="9">
        <f t="shared" si="8"/>
        <v>2.6780931976431257E-3</v>
      </c>
      <c r="W128" s="5">
        <v>5.2359064188</v>
      </c>
      <c r="X128" s="9">
        <f t="shared" si="9"/>
        <v>-1.8691588785047447E-3</v>
      </c>
    </row>
    <row r="129" spans="2:24">
      <c r="B129" s="3">
        <v>43654</v>
      </c>
      <c r="C129" s="5">
        <v>22.6</v>
      </c>
      <c r="D129" s="9">
        <f t="shared" si="10"/>
        <v>-2.3336214347450264E-2</v>
      </c>
      <c r="H129" s="5">
        <v>16.399999999999999</v>
      </c>
      <c r="I129" s="9">
        <f t="shared" si="6"/>
        <v>-4.1496201052016415E-2</v>
      </c>
      <c r="M129" s="5">
        <v>5.2777815245999999</v>
      </c>
      <c r="N129" s="9">
        <f t="shared" si="7"/>
        <v>-2.831858407079655E-2</v>
      </c>
      <c r="R129" s="5">
        <v>18.170000000000002</v>
      </c>
      <c r="S129" s="9">
        <f t="shared" si="8"/>
        <v>-2.9380341880341731E-2</v>
      </c>
      <c r="W129" s="5">
        <v>5.1084405322000004</v>
      </c>
      <c r="X129" s="9">
        <f t="shared" si="9"/>
        <v>-2.4344569288389434E-2</v>
      </c>
    </row>
    <row r="130" spans="2:24">
      <c r="B130" s="3">
        <v>43655</v>
      </c>
      <c r="C130" s="5">
        <v>22.6</v>
      </c>
      <c r="D130" s="9">
        <f t="shared" si="10"/>
        <v>0</v>
      </c>
      <c r="H130" s="5">
        <v>16.309999999999999</v>
      </c>
      <c r="I130" s="9">
        <f t="shared" si="6"/>
        <v>-5.4878048780487724E-3</v>
      </c>
      <c r="M130" s="5">
        <v>5.3258487515999997</v>
      </c>
      <c r="N130" s="9">
        <f t="shared" si="7"/>
        <v>9.1074681238615222E-3</v>
      </c>
      <c r="R130" s="5">
        <v>18.190000000000001</v>
      </c>
      <c r="S130" s="9">
        <f t="shared" si="8"/>
        <v>1.1007154650522603E-3</v>
      </c>
      <c r="W130" s="5">
        <v>5.1378557367999997</v>
      </c>
      <c r="X130" s="9">
        <f t="shared" si="9"/>
        <v>5.7581573896351903E-3</v>
      </c>
    </row>
    <row r="131" spans="2:24">
      <c r="B131" s="3">
        <v>43656</v>
      </c>
      <c r="C131" s="5">
        <v>22.63</v>
      </c>
      <c r="D131" s="9">
        <f t="shared" si="10"/>
        <v>1.3274336283184772E-3</v>
      </c>
      <c r="H131" s="5">
        <v>16.28</v>
      </c>
      <c r="I131" s="9">
        <f t="shared" si="6"/>
        <v>-1.8393623543836656E-3</v>
      </c>
      <c r="M131" s="5">
        <v>5.2393277429999996</v>
      </c>
      <c r="N131" s="9">
        <f t="shared" si="7"/>
        <v>-1.6245487364620961E-2</v>
      </c>
      <c r="R131" s="5">
        <v>18.14</v>
      </c>
      <c r="S131" s="9">
        <f t="shared" si="8"/>
        <v>-2.7487630566245579E-3</v>
      </c>
      <c r="W131" s="5">
        <v>5.0692202593999998</v>
      </c>
      <c r="X131" s="9">
        <f t="shared" si="9"/>
        <v>-1.3358778625954195E-2</v>
      </c>
    </row>
    <row r="132" spans="2:24">
      <c r="B132" s="3">
        <v>43657</v>
      </c>
      <c r="C132" s="5">
        <v>22.47</v>
      </c>
      <c r="D132" s="9">
        <f t="shared" si="10"/>
        <v>-7.0702607158639038E-3</v>
      </c>
      <c r="H132" s="5">
        <v>16.21</v>
      </c>
      <c r="I132" s="9">
        <f t="shared" si="6"/>
        <v>-4.2997542997543171E-3</v>
      </c>
      <c r="M132" s="5">
        <v>5.2489411883999999</v>
      </c>
      <c r="N132" s="9">
        <f t="shared" si="7"/>
        <v>1.83486238532116E-3</v>
      </c>
      <c r="R132" s="5">
        <v>18.07</v>
      </c>
      <c r="S132" s="9">
        <f t="shared" si="8"/>
        <v>-3.8588754134509526E-3</v>
      </c>
      <c r="W132" s="5">
        <v>5.0790253276000001</v>
      </c>
      <c r="X132" s="9">
        <f t="shared" si="9"/>
        <v>1.9342359767892429E-3</v>
      </c>
    </row>
    <row r="133" spans="2:24">
      <c r="B133" s="3">
        <v>43658</v>
      </c>
      <c r="C133" s="5">
        <v>22.54</v>
      </c>
      <c r="D133" s="9">
        <f t="shared" si="10"/>
        <v>3.1152647975078011E-3</v>
      </c>
      <c r="H133" s="5">
        <v>16.190000000000001</v>
      </c>
      <c r="I133" s="9">
        <f t="shared" si="6"/>
        <v>-1.2338062924120649E-3</v>
      </c>
      <c r="M133" s="5">
        <v>5.3835294239999998</v>
      </c>
      <c r="N133" s="9">
        <f t="shared" si="7"/>
        <v>2.5641025641025619E-2</v>
      </c>
      <c r="R133" s="5">
        <v>18.18</v>
      </c>
      <c r="S133" s="9">
        <f t="shared" si="8"/>
        <v>6.0874377421139695E-3</v>
      </c>
      <c r="W133" s="5">
        <v>5.0692202593999998</v>
      </c>
      <c r="X133" s="9">
        <f t="shared" si="9"/>
        <v>-1.9305019305020047E-3</v>
      </c>
    </row>
    <row r="134" spans="2:24">
      <c r="B134" s="3">
        <v>43661</v>
      </c>
      <c r="C134" s="5">
        <v>22.59</v>
      </c>
      <c r="D134" s="9">
        <f t="shared" si="10"/>
        <v>2.2182786157941754E-3</v>
      </c>
      <c r="H134" s="5">
        <v>16.07</v>
      </c>
      <c r="I134" s="9">
        <f t="shared" si="6"/>
        <v>-7.4119827053737482E-3</v>
      </c>
      <c r="M134" s="5">
        <v>5.6911596767999999</v>
      </c>
      <c r="N134" s="9">
        <f t="shared" si="7"/>
        <v>5.7142857142857169E-2</v>
      </c>
      <c r="R134" s="5">
        <v>18.47</v>
      </c>
      <c r="S134" s="9">
        <f t="shared" si="8"/>
        <v>1.5951595159515906E-2</v>
      </c>
      <c r="W134" s="5">
        <v>5.1084405322000004</v>
      </c>
      <c r="X134" s="9">
        <f t="shared" si="9"/>
        <v>7.7369439071567963E-3</v>
      </c>
    </row>
    <row r="135" spans="2:24">
      <c r="B135" s="3">
        <v>43662</v>
      </c>
      <c r="C135" s="5">
        <v>22.59</v>
      </c>
      <c r="D135" s="9">
        <f t="shared" si="10"/>
        <v>0</v>
      </c>
      <c r="H135" s="5">
        <v>16.14</v>
      </c>
      <c r="I135" s="9">
        <f t="shared" si="6"/>
        <v>4.3559427504667259E-3</v>
      </c>
      <c r="M135" s="5">
        <v>5.8834285847999999</v>
      </c>
      <c r="N135" s="9">
        <f t="shared" si="7"/>
        <v>3.3783783783783779E-2</v>
      </c>
      <c r="R135" s="5">
        <v>18.7</v>
      </c>
      <c r="S135" s="9">
        <f t="shared" si="8"/>
        <v>1.2452625879805113E-2</v>
      </c>
      <c r="W135" s="5">
        <v>5.098635464</v>
      </c>
      <c r="X135" s="9">
        <f t="shared" si="9"/>
        <v>-1.9193857965451792E-3</v>
      </c>
    </row>
    <row r="136" spans="2:24">
      <c r="B136" s="3">
        <v>43663</v>
      </c>
      <c r="C136" s="5">
        <v>22.35</v>
      </c>
      <c r="D136" s="9">
        <f t="shared" si="10"/>
        <v>-1.0624169986719719E-2</v>
      </c>
      <c r="H136" s="5">
        <v>16.190000000000001</v>
      </c>
      <c r="I136" s="9">
        <f t="shared" si="6"/>
        <v>3.0978934324659671E-3</v>
      </c>
      <c r="M136" s="5">
        <v>5.8738151394000004</v>
      </c>
      <c r="N136" s="9">
        <f t="shared" si="7"/>
        <v>-1.6339869281044768E-3</v>
      </c>
      <c r="R136" s="5">
        <v>18.75</v>
      </c>
      <c r="S136" s="9">
        <f t="shared" si="8"/>
        <v>2.6737967914438883E-3</v>
      </c>
      <c r="W136" s="5">
        <v>5.1770760096000004</v>
      </c>
      <c r="X136" s="9">
        <f t="shared" si="9"/>
        <v>1.5384615384615455E-2</v>
      </c>
    </row>
    <row r="137" spans="2:24">
      <c r="B137" s="3">
        <v>43664</v>
      </c>
      <c r="C137" s="5">
        <v>22.36</v>
      </c>
      <c r="D137" s="9">
        <f t="shared" si="10"/>
        <v>4.474272930647879E-4</v>
      </c>
      <c r="H137" s="5">
        <v>15.87</v>
      </c>
      <c r="I137" s="9">
        <f t="shared" ref="I137:I200" si="11">(H137-H136)/H136</f>
        <v>-1.9765287214329959E-2</v>
      </c>
      <c r="M137" s="5">
        <v>5.8930420302000002</v>
      </c>
      <c r="N137" s="9">
        <f t="shared" ref="N137:N200" si="12">(M137-M136)/M136</f>
        <v>3.2733224222585462E-3</v>
      </c>
      <c r="R137" s="5">
        <v>18.5</v>
      </c>
      <c r="S137" s="9">
        <f t="shared" ref="S137:S200" si="13">(R137-R136)/R136</f>
        <v>-1.3333333333333334E-2</v>
      </c>
      <c r="W137" s="5">
        <v>5.0299999866</v>
      </c>
      <c r="X137" s="9">
        <f t="shared" ref="X137:X200" si="14">(W137-W136)/W136</f>
        <v>-2.8409090909090971E-2</v>
      </c>
    </row>
    <row r="138" spans="2:24">
      <c r="B138" s="3">
        <v>43665</v>
      </c>
      <c r="C138" s="5">
        <v>22.41</v>
      </c>
      <c r="D138" s="9">
        <f t="shared" si="10"/>
        <v>2.2361359570662216E-3</v>
      </c>
      <c r="H138" s="5">
        <v>15.84</v>
      </c>
      <c r="I138" s="9">
        <f t="shared" si="11"/>
        <v>-1.8903591682419257E-3</v>
      </c>
      <c r="M138" s="5">
        <v>5.9507227026000002</v>
      </c>
      <c r="N138" s="9">
        <f t="shared" si="12"/>
        <v>9.7879282218597194E-3</v>
      </c>
      <c r="R138" s="5">
        <v>18.54</v>
      </c>
      <c r="S138" s="9">
        <f t="shared" si="13"/>
        <v>2.1621621621621162E-3</v>
      </c>
      <c r="W138" s="5">
        <v>4.92</v>
      </c>
      <c r="X138" s="9">
        <f t="shared" si="14"/>
        <v>-2.1868784670584854E-2</v>
      </c>
    </row>
    <row r="139" spans="2:24">
      <c r="B139" s="3">
        <v>43668</v>
      </c>
      <c r="C139" s="5">
        <v>22.5</v>
      </c>
      <c r="D139" s="9">
        <f t="shared" si="10"/>
        <v>4.016064257028106E-3</v>
      </c>
      <c r="H139" s="5">
        <v>15.36</v>
      </c>
      <c r="I139" s="9">
        <f t="shared" si="11"/>
        <v>-3.0303030303030332E-2</v>
      </c>
      <c r="M139" s="5">
        <v>5.9026554755999996</v>
      </c>
      <c r="N139" s="9">
        <f t="shared" si="12"/>
        <v>-8.0775444264944551E-3</v>
      </c>
      <c r="R139" s="5">
        <v>18.18</v>
      </c>
      <c r="S139" s="9">
        <f t="shared" si="13"/>
        <v>-1.941747572815531E-2</v>
      </c>
      <c r="W139" s="5">
        <v>4.75</v>
      </c>
      <c r="X139" s="9">
        <f t="shared" si="14"/>
        <v>-3.4552845528455271E-2</v>
      </c>
    </row>
    <row r="140" spans="2:24">
      <c r="B140" s="3">
        <v>43669</v>
      </c>
      <c r="C140" s="5">
        <v>22.46</v>
      </c>
      <c r="D140" s="9">
        <f t="shared" si="10"/>
        <v>-1.7777777777777399E-3</v>
      </c>
      <c r="H140" s="5">
        <v>15.65</v>
      </c>
      <c r="I140" s="9">
        <f t="shared" si="11"/>
        <v>1.8880208333333395E-2</v>
      </c>
      <c r="M140" s="5">
        <v>5.9218823664000002</v>
      </c>
      <c r="N140" s="9">
        <f t="shared" si="12"/>
        <v>3.2573289902281181E-3</v>
      </c>
      <c r="R140" s="5">
        <v>18.3</v>
      </c>
      <c r="S140" s="9">
        <f t="shared" si="13"/>
        <v>6.6006600660066554E-3</v>
      </c>
      <c r="W140" s="5">
        <v>4.8</v>
      </c>
      <c r="X140" s="9">
        <f t="shared" si="14"/>
        <v>1.0526315789473648E-2</v>
      </c>
    </row>
    <row r="141" spans="2:24">
      <c r="B141" s="3">
        <v>43670</v>
      </c>
      <c r="C141" s="5">
        <v>22.7</v>
      </c>
      <c r="D141" s="9">
        <f t="shared" si="10"/>
        <v>1.068566340160278E-2</v>
      </c>
      <c r="H141" s="5">
        <v>16.04</v>
      </c>
      <c r="I141" s="9">
        <f t="shared" si="11"/>
        <v>2.4920127795527078E-2</v>
      </c>
      <c r="M141" s="5">
        <v>6.0853109382000001</v>
      </c>
      <c r="N141" s="9">
        <f t="shared" si="12"/>
        <v>2.7597402597402582E-2</v>
      </c>
      <c r="R141" s="5">
        <v>18.3</v>
      </c>
      <c r="S141" s="9">
        <f t="shared" si="13"/>
        <v>0</v>
      </c>
      <c r="W141" s="5">
        <v>4.83</v>
      </c>
      <c r="X141" s="9">
        <f t="shared" si="14"/>
        <v>6.2500000000000524E-3</v>
      </c>
    </row>
    <row r="142" spans="2:24">
      <c r="B142" s="3">
        <v>43671</v>
      </c>
      <c r="C142" s="5">
        <v>23.1</v>
      </c>
      <c r="D142" s="9">
        <f t="shared" si="10"/>
        <v>1.7621145374449435E-2</v>
      </c>
      <c r="H142" s="5">
        <v>16.12</v>
      </c>
      <c r="I142" s="9">
        <f t="shared" si="11"/>
        <v>4.9875311720699407E-3</v>
      </c>
      <c r="M142" s="5">
        <v>6.0276302658000001</v>
      </c>
      <c r="N142" s="9">
        <f t="shared" si="12"/>
        <v>-9.4786729857820034E-3</v>
      </c>
      <c r="R142" s="5">
        <v>18.399999999999999</v>
      </c>
      <c r="S142" s="9">
        <f t="shared" si="13"/>
        <v>5.4644808743168228E-3</v>
      </c>
      <c r="W142" s="5">
        <v>4.8099999999999996</v>
      </c>
      <c r="X142" s="9">
        <f t="shared" si="14"/>
        <v>-4.1407867494824974E-3</v>
      </c>
    </row>
    <row r="143" spans="2:24">
      <c r="B143" s="3">
        <v>43672</v>
      </c>
      <c r="C143" s="5">
        <v>23.89</v>
      </c>
      <c r="D143" s="9">
        <f t="shared" si="10"/>
        <v>3.419913419913416E-2</v>
      </c>
      <c r="H143" s="5">
        <v>16.14</v>
      </c>
      <c r="I143" s="9">
        <f t="shared" si="11"/>
        <v>1.2406947890818594E-3</v>
      </c>
      <c r="M143" s="5">
        <v>6.2006722830000003</v>
      </c>
      <c r="N143" s="9">
        <f t="shared" si="12"/>
        <v>2.8708133971291905E-2</v>
      </c>
      <c r="R143" s="5">
        <v>18.29</v>
      </c>
      <c r="S143" s="9">
        <f t="shared" si="13"/>
        <v>-5.9782608695651872E-3</v>
      </c>
      <c r="W143" s="5">
        <v>4.84</v>
      </c>
      <c r="X143" s="9">
        <f t="shared" si="14"/>
        <v>6.2370062370062894E-3</v>
      </c>
    </row>
    <row r="144" spans="2:24">
      <c r="B144" s="3">
        <v>43675</v>
      </c>
      <c r="C144" s="5">
        <v>24.11</v>
      </c>
      <c r="D144" s="9">
        <f t="shared" si="10"/>
        <v>9.2088740058601445E-3</v>
      </c>
      <c r="H144" s="5">
        <v>16.07</v>
      </c>
      <c r="I144" s="9">
        <f t="shared" si="11"/>
        <v>-4.3370508054523102E-3</v>
      </c>
      <c r="M144" s="5">
        <v>5.8834285847999999</v>
      </c>
      <c r="N144" s="9">
        <f t="shared" si="12"/>
        <v>-5.1162790697674487E-2</v>
      </c>
      <c r="R144" s="5">
        <v>18.18</v>
      </c>
      <c r="S144" s="9">
        <f t="shared" si="13"/>
        <v>-6.0142154182613143E-3</v>
      </c>
      <c r="W144" s="5">
        <v>4.84</v>
      </c>
      <c r="X144" s="9">
        <f t="shared" si="14"/>
        <v>0</v>
      </c>
    </row>
    <row r="145" spans="2:24">
      <c r="B145" s="3">
        <v>43676</v>
      </c>
      <c r="C145" s="5">
        <v>24.11</v>
      </c>
      <c r="D145" s="9">
        <f t="shared" si="10"/>
        <v>0</v>
      </c>
      <c r="H145" s="5">
        <v>16.14</v>
      </c>
      <c r="I145" s="9">
        <f t="shared" si="11"/>
        <v>4.3559427504667259E-3</v>
      </c>
      <c r="M145" s="5">
        <v>5.9218823664000002</v>
      </c>
      <c r="N145" s="9">
        <f t="shared" si="12"/>
        <v>6.5359477124183598E-3</v>
      </c>
      <c r="R145" s="5">
        <v>18.28</v>
      </c>
      <c r="S145" s="9">
        <f t="shared" si="13"/>
        <v>5.500550055005579E-3</v>
      </c>
      <c r="W145" s="5">
        <v>5.21</v>
      </c>
      <c r="X145" s="9">
        <f t="shared" si="14"/>
        <v>7.644628099173556E-2</v>
      </c>
    </row>
    <row r="146" spans="2:24">
      <c r="B146" s="3">
        <v>43677</v>
      </c>
      <c r="C146" s="5">
        <v>23.12</v>
      </c>
      <c r="D146" s="9">
        <f t="shared" si="10"/>
        <v>-4.106180008295307E-2</v>
      </c>
      <c r="H146" s="5">
        <v>16.09</v>
      </c>
      <c r="I146" s="9">
        <f t="shared" si="11"/>
        <v>-3.0978934324659671E-3</v>
      </c>
      <c r="M146" s="5">
        <v>5.9314958117999996</v>
      </c>
      <c r="N146" s="9">
        <f t="shared" si="12"/>
        <v>1.6233766233765255E-3</v>
      </c>
      <c r="R146" s="5">
        <v>18.190000000000001</v>
      </c>
      <c r="S146" s="9">
        <f t="shared" si="13"/>
        <v>-4.9234135667395977E-3</v>
      </c>
      <c r="W146" s="5">
        <v>5.0599999999999996</v>
      </c>
      <c r="X146" s="9">
        <f t="shared" si="14"/>
        <v>-2.8790786948176651E-2</v>
      </c>
    </row>
    <row r="147" spans="2:24">
      <c r="B147" s="3">
        <v>43678</v>
      </c>
      <c r="C147" s="5">
        <v>22.57</v>
      </c>
      <c r="D147" s="9">
        <f t="shared" si="10"/>
        <v>-2.378892733564017E-2</v>
      </c>
      <c r="H147" s="5">
        <v>15.92</v>
      </c>
      <c r="I147" s="9">
        <f t="shared" si="11"/>
        <v>-1.0565568676196391E-2</v>
      </c>
      <c r="M147" s="5">
        <v>5.8930420302000002</v>
      </c>
      <c r="N147" s="9">
        <f t="shared" si="12"/>
        <v>-6.482982171798937E-3</v>
      </c>
      <c r="R147" s="5">
        <v>17.96</v>
      </c>
      <c r="S147" s="9">
        <f t="shared" si="13"/>
        <v>-1.264431006047281E-2</v>
      </c>
      <c r="W147" s="5">
        <v>5.05</v>
      </c>
      <c r="X147" s="9">
        <f t="shared" si="14"/>
        <v>-1.9762845849801954E-3</v>
      </c>
    </row>
    <row r="148" spans="2:24">
      <c r="B148" s="3">
        <v>43679</v>
      </c>
      <c r="C148" s="5">
        <v>22.43</v>
      </c>
      <c r="D148" s="9">
        <f t="shared" si="10"/>
        <v>-6.2029242357111462E-3</v>
      </c>
      <c r="H148" s="5">
        <v>15.66</v>
      </c>
      <c r="I148" s="9">
        <f t="shared" si="11"/>
        <v>-1.6331658291457274E-2</v>
      </c>
      <c r="M148" s="5">
        <v>5.7200000129999999</v>
      </c>
      <c r="N148" s="9">
        <f t="shared" si="12"/>
        <v>-2.9363784665579158E-2</v>
      </c>
      <c r="R148" s="5">
        <v>17.61</v>
      </c>
      <c r="S148" s="9">
        <f t="shared" si="13"/>
        <v>-1.948775055679295E-2</v>
      </c>
      <c r="W148" s="5">
        <v>4.9800000000000004</v>
      </c>
      <c r="X148" s="9">
        <f t="shared" si="14"/>
        <v>-1.3861386138613742E-2</v>
      </c>
    </row>
    <row r="149" spans="2:24">
      <c r="B149" s="3">
        <v>43682</v>
      </c>
      <c r="C149" s="5">
        <v>22.43</v>
      </c>
      <c r="D149" s="9">
        <f t="shared" si="10"/>
        <v>0</v>
      </c>
      <c r="H149" s="5">
        <v>15.28</v>
      </c>
      <c r="I149" s="9">
        <f t="shared" si="11"/>
        <v>-2.4265644955300179E-2</v>
      </c>
      <c r="M149" s="5">
        <v>5.56</v>
      </c>
      <c r="N149" s="9">
        <f t="shared" si="12"/>
        <v>-2.7972030181182508E-2</v>
      </c>
      <c r="R149" s="5">
        <v>17.170000000000002</v>
      </c>
      <c r="S149" s="9">
        <f t="shared" si="13"/>
        <v>-2.498580352072673E-2</v>
      </c>
      <c r="W149" s="5">
        <v>4.8600000000000003</v>
      </c>
      <c r="X149" s="9">
        <f t="shared" si="14"/>
        <v>-2.4096385542168693E-2</v>
      </c>
    </row>
    <row r="150" spans="2:24">
      <c r="B150" s="3">
        <v>43683</v>
      </c>
      <c r="C150" s="5">
        <v>22.33</v>
      </c>
      <c r="D150" s="9">
        <f t="shared" ref="D150:D213" si="15">(C150-C149)/C149</f>
        <v>-4.4583147570219092E-3</v>
      </c>
      <c r="H150" s="5">
        <v>14.62</v>
      </c>
      <c r="I150" s="9">
        <f t="shared" si="11"/>
        <v>-4.3193717277486922E-2</v>
      </c>
      <c r="M150" s="5">
        <v>5.46</v>
      </c>
      <c r="N150" s="9">
        <f t="shared" si="12"/>
        <v>-1.7985611510791304E-2</v>
      </c>
      <c r="R150" s="5">
        <v>16.760000000000002</v>
      </c>
      <c r="S150" s="9">
        <f t="shared" si="13"/>
        <v>-2.387885847408271E-2</v>
      </c>
      <c r="W150" s="5">
        <v>4.8499999999999996</v>
      </c>
      <c r="X150" s="9">
        <f t="shared" si="14"/>
        <v>-2.0576131687244188E-3</v>
      </c>
    </row>
    <row r="151" spans="2:24">
      <c r="B151" s="3">
        <v>43684</v>
      </c>
      <c r="C151" s="5">
        <v>22.9</v>
      </c>
      <c r="D151" s="9">
        <f t="shared" si="15"/>
        <v>2.5526197939991058E-2</v>
      </c>
      <c r="H151" s="5">
        <v>14.5</v>
      </c>
      <c r="I151" s="9">
        <f t="shared" si="11"/>
        <v>-8.2079343365252556E-3</v>
      </c>
      <c r="M151" s="5">
        <v>5.44</v>
      </c>
      <c r="N151" s="9">
        <f t="shared" si="12"/>
        <v>-3.6630036630035849E-3</v>
      </c>
      <c r="R151" s="5">
        <v>16.61</v>
      </c>
      <c r="S151" s="9">
        <f t="shared" si="13"/>
        <v>-8.9498806682578834E-3</v>
      </c>
      <c r="W151" s="5">
        <v>4.8499999999999996</v>
      </c>
      <c r="X151" s="9">
        <f t="shared" si="14"/>
        <v>0</v>
      </c>
    </row>
    <row r="152" spans="2:24">
      <c r="B152" s="3">
        <v>43685</v>
      </c>
      <c r="C152" s="5">
        <v>23.32</v>
      </c>
      <c r="D152" s="9">
        <f t="shared" si="15"/>
        <v>1.8340611353711865E-2</v>
      </c>
      <c r="H152" s="5">
        <v>14.53</v>
      </c>
      <c r="I152" s="9">
        <f t="shared" si="11"/>
        <v>2.0689655172413351E-3</v>
      </c>
      <c r="M152" s="5">
        <v>5.48</v>
      </c>
      <c r="N152" s="9">
        <f t="shared" si="12"/>
        <v>7.3529411764705942E-3</v>
      </c>
      <c r="R152" s="5">
        <v>16.63</v>
      </c>
      <c r="S152" s="9">
        <f t="shared" si="13"/>
        <v>1.2040939193256818E-3</v>
      </c>
      <c r="W152" s="5">
        <v>5</v>
      </c>
      <c r="X152" s="9">
        <f t="shared" si="14"/>
        <v>3.0927835051546466E-2</v>
      </c>
    </row>
    <row r="153" spans="2:24">
      <c r="B153" s="3">
        <v>43686</v>
      </c>
      <c r="C153" s="5">
        <v>22.55</v>
      </c>
      <c r="D153" s="9">
        <f t="shared" si="15"/>
        <v>-3.3018867924528281E-2</v>
      </c>
      <c r="H153" s="5">
        <v>14.05</v>
      </c>
      <c r="I153" s="9">
        <f t="shared" si="11"/>
        <v>-3.3035099793530538E-2</v>
      </c>
      <c r="M153" s="5">
        <v>5.37</v>
      </c>
      <c r="N153" s="9">
        <f t="shared" si="12"/>
        <v>-2.0072992700729982E-2</v>
      </c>
      <c r="R153" s="5">
        <v>16.420000000000002</v>
      </c>
      <c r="S153" s="9">
        <f t="shared" si="13"/>
        <v>-1.2627781118460451E-2</v>
      </c>
      <c r="W153" s="5">
        <v>5.07</v>
      </c>
      <c r="X153" s="9">
        <f t="shared" si="14"/>
        <v>1.4000000000000058E-2</v>
      </c>
    </row>
    <row r="154" spans="2:24">
      <c r="B154" s="3">
        <v>43689</v>
      </c>
      <c r="C154" s="5">
        <v>22.78</v>
      </c>
      <c r="D154" s="9">
        <f t="shared" si="15"/>
        <v>1.0199556541019974E-2</v>
      </c>
      <c r="H154" s="5">
        <v>14.66</v>
      </c>
      <c r="I154" s="9">
        <f t="shared" si="11"/>
        <v>4.3416370106761526E-2</v>
      </c>
      <c r="M154" s="5">
        <v>5.54</v>
      </c>
      <c r="N154" s="9">
        <f t="shared" si="12"/>
        <v>3.1657355679702036E-2</v>
      </c>
      <c r="R154" s="5">
        <v>16.61</v>
      </c>
      <c r="S154" s="9">
        <f t="shared" si="13"/>
        <v>1.1571254567600348E-2</v>
      </c>
      <c r="W154" s="5">
        <v>5.09</v>
      </c>
      <c r="X154" s="9">
        <f t="shared" si="14"/>
        <v>3.9447731755423224E-3</v>
      </c>
    </row>
    <row r="155" spans="2:24">
      <c r="B155" s="3">
        <v>43690</v>
      </c>
      <c r="C155" s="5">
        <v>21.58</v>
      </c>
      <c r="D155" s="9">
        <f t="shared" si="15"/>
        <v>-5.2677787532923737E-2</v>
      </c>
      <c r="H155" s="5">
        <v>14.39</v>
      </c>
      <c r="I155" s="9">
        <f t="shared" si="11"/>
        <v>-1.8417462482946765E-2</v>
      </c>
      <c r="M155" s="5">
        <v>5.42</v>
      </c>
      <c r="N155" s="9">
        <f t="shared" si="12"/>
        <v>-2.1660649819494605E-2</v>
      </c>
      <c r="R155" s="5">
        <v>16.559999999999999</v>
      </c>
      <c r="S155" s="9">
        <f t="shared" si="13"/>
        <v>-3.0102347983143114E-3</v>
      </c>
      <c r="W155" s="5">
        <v>4.93</v>
      </c>
      <c r="X155" s="9">
        <f t="shared" si="14"/>
        <v>-3.1434184675834996E-2</v>
      </c>
    </row>
    <row r="156" spans="2:24">
      <c r="B156" s="3">
        <v>43691</v>
      </c>
      <c r="C156" s="5">
        <v>21.15</v>
      </c>
      <c r="D156" s="9">
        <f t="shared" si="15"/>
        <v>-1.9925857275254855E-2</v>
      </c>
      <c r="H156" s="5">
        <v>14.51</v>
      </c>
      <c r="I156" s="9">
        <f t="shared" si="11"/>
        <v>8.339124391938792E-3</v>
      </c>
      <c r="M156" s="5">
        <v>5.41</v>
      </c>
      <c r="N156" s="9">
        <f t="shared" si="12"/>
        <v>-1.8450184501844625E-3</v>
      </c>
      <c r="R156" s="5">
        <v>16.600000000000001</v>
      </c>
      <c r="S156" s="9">
        <f t="shared" si="13"/>
        <v>2.415458937198231E-3</v>
      </c>
      <c r="W156" s="5">
        <v>4.87</v>
      </c>
      <c r="X156" s="9">
        <f t="shared" si="14"/>
        <v>-1.2170385395537447E-2</v>
      </c>
    </row>
    <row r="157" spans="2:24">
      <c r="B157" s="3">
        <v>43692</v>
      </c>
      <c r="C157" s="5">
        <v>21.04</v>
      </c>
      <c r="D157" s="9">
        <f t="shared" si="15"/>
        <v>-5.2009456264775151E-3</v>
      </c>
      <c r="H157" s="5">
        <v>14.52</v>
      </c>
      <c r="I157" s="9">
        <f t="shared" si="11"/>
        <v>6.8917987594760768E-4</v>
      </c>
      <c r="M157" s="5">
        <v>5.35</v>
      </c>
      <c r="N157" s="9">
        <f t="shared" si="12"/>
        <v>-1.1090573012939094E-2</v>
      </c>
      <c r="R157" s="5">
        <v>16.84</v>
      </c>
      <c r="S157" s="9">
        <f t="shared" si="13"/>
        <v>1.445783132530111E-2</v>
      </c>
      <c r="W157" s="5">
        <v>4.9000000000000004</v>
      </c>
      <c r="X157" s="9">
        <f t="shared" si="14"/>
        <v>6.1601642710472785E-3</v>
      </c>
    </row>
    <row r="158" spans="2:24">
      <c r="B158" s="3">
        <v>43693</v>
      </c>
      <c r="C158" s="5">
        <v>21.77</v>
      </c>
      <c r="D158" s="9">
        <f t="shared" si="15"/>
        <v>3.4695817490494316E-2</v>
      </c>
      <c r="H158" s="5">
        <v>14.73</v>
      </c>
      <c r="I158" s="9">
        <f t="shared" si="11"/>
        <v>1.4462809917355431E-2</v>
      </c>
      <c r="M158" s="5">
        <v>5.35</v>
      </c>
      <c r="N158" s="9">
        <f t="shared" si="12"/>
        <v>0</v>
      </c>
      <c r="R158" s="5">
        <v>16.87</v>
      </c>
      <c r="S158" s="9">
        <f t="shared" si="13"/>
        <v>1.7814726840855782E-3</v>
      </c>
      <c r="W158" s="5">
        <v>4.88</v>
      </c>
      <c r="X158" s="9">
        <f t="shared" si="14"/>
        <v>-4.0816326530613185E-3</v>
      </c>
    </row>
    <row r="159" spans="2:24">
      <c r="B159" s="3">
        <v>43696</v>
      </c>
      <c r="C159" s="5">
        <v>22.6</v>
      </c>
      <c r="D159" s="9">
        <f t="shared" si="15"/>
        <v>3.8125861276986764E-2</v>
      </c>
      <c r="H159" s="5">
        <v>15.26</v>
      </c>
      <c r="I159" s="9">
        <f t="shared" si="11"/>
        <v>3.5980991174473821E-2</v>
      </c>
      <c r="M159" s="5">
        <v>5.49</v>
      </c>
      <c r="N159" s="9">
        <f t="shared" si="12"/>
        <v>2.616822429906553E-2</v>
      </c>
      <c r="R159" s="5">
        <v>17.309999999999999</v>
      </c>
      <c r="S159" s="9">
        <f t="shared" si="13"/>
        <v>2.6081802015411836E-2</v>
      </c>
      <c r="W159" s="5">
        <v>5.0199999999999996</v>
      </c>
      <c r="X159" s="9">
        <f t="shared" si="14"/>
        <v>2.8688524590163869E-2</v>
      </c>
    </row>
    <row r="160" spans="2:24">
      <c r="B160" s="3">
        <v>43697</v>
      </c>
      <c r="C160" s="5">
        <v>22.6</v>
      </c>
      <c r="D160" s="9">
        <f t="shared" si="15"/>
        <v>0</v>
      </c>
      <c r="H160" s="5">
        <v>15.28</v>
      </c>
      <c r="I160" s="9">
        <f t="shared" si="11"/>
        <v>1.3106159895150441E-3</v>
      </c>
      <c r="M160" s="5">
        <v>5.52</v>
      </c>
      <c r="N160" s="9">
        <f t="shared" si="12"/>
        <v>5.4644808743168228E-3</v>
      </c>
      <c r="R160" s="5">
        <v>17.25</v>
      </c>
      <c r="S160" s="9">
        <f t="shared" si="13"/>
        <v>-3.4662045060657844E-3</v>
      </c>
      <c r="W160" s="5">
        <v>5.08</v>
      </c>
      <c r="X160" s="9">
        <f t="shared" si="14"/>
        <v>1.1952191235059861E-2</v>
      </c>
    </row>
    <row r="161" spans="2:24">
      <c r="B161" s="3">
        <v>43698</v>
      </c>
      <c r="C161" s="5">
        <v>22.12</v>
      </c>
      <c r="D161" s="9">
        <f t="shared" si="15"/>
        <v>-2.1238938053097362E-2</v>
      </c>
      <c r="H161" s="5">
        <v>15.2</v>
      </c>
      <c r="I161" s="9">
        <f t="shared" si="11"/>
        <v>-5.2356020942408424E-3</v>
      </c>
      <c r="M161" s="5">
        <v>5.44</v>
      </c>
      <c r="N161" s="9">
        <f t="shared" si="12"/>
        <v>-1.4492753623188259E-2</v>
      </c>
      <c r="R161" s="5">
        <v>17.13</v>
      </c>
      <c r="S161" s="9">
        <f t="shared" si="13"/>
        <v>-6.9565217391304923E-3</v>
      </c>
      <c r="W161" s="5">
        <v>4.99</v>
      </c>
      <c r="X161" s="9">
        <f t="shared" si="14"/>
        <v>-1.7716535433070838E-2</v>
      </c>
    </row>
    <row r="162" spans="2:24">
      <c r="B162" s="3">
        <v>43699</v>
      </c>
      <c r="C162" s="5">
        <v>21.45</v>
      </c>
      <c r="D162" s="9">
        <f t="shared" si="15"/>
        <v>-3.028933092224239E-2</v>
      </c>
      <c r="H162" s="5">
        <v>15.09</v>
      </c>
      <c r="I162" s="9">
        <f t="shared" si="11"/>
        <v>-7.2368421052631205E-3</v>
      </c>
      <c r="M162" s="5">
        <v>5.43</v>
      </c>
      <c r="N162" s="9">
        <f t="shared" si="12"/>
        <v>-1.8382352941177711E-3</v>
      </c>
      <c r="R162" s="5">
        <v>17.25</v>
      </c>
      <c r="S162" s="9">
        <f t="shared" si="13"/>
        <v>7.0052539404553997E-3</v>
      </c>
      <c r="W162" s="5">
        <v>5.18</v>
      </c>
      <c r="X162" s="9">
        <f t="shared" si="14"/>
        <v>3.8076152304609118E-2</v>
      </c>
    </row>
    <row r="163" spans="2:24">
      <c r="B163" s="3">
        <v>43700</v>
      </c>
      <c r="C163" s="5">
        <v>21.32</v>
      </c>
      <c r="D163" s="9">
        <f t="shared" si="15"/>
        <v>-6.0606060606060146E-3</v>
      </c>
      <c r="H163" s="5">
        <v>14.88</v>
      </c>
      <c r="I163" s="9">
        <f t="shared" si="11"/>
        <v>-1.3916500994035724E-2</v>
      </c>
      <c r="M163" s="5">
        <v>5.55</v>
      </c>
      <c r="N163" s="9">
        <f t="shared" si="12"/>
        <v>2.2099447513812175E-2</v>
      </c>
      <c r="R163" s="5">
        <v>17.149999999999999</v>
      </c>
      <c r="S163" s="9">
        <f t="shared" si="13"/>
        <v>-5.7971014492754448E-3</v>
      </c>
      <c r="W163" s="5">
        <v>5.13</v>
      </c>
      <c r="X163" s="9">
        <f t="shared" si="14"/>
        <v>-9.6525096525096193E-3</v>
      </c>
    </row>
    <row r="164" spans="2:24">
      <c r="B164" s="3">
        <v>43703</v>
      </c>
      <c r="C164" s="5">
        <v>20.87</v>
      </c>
      <c r="D164" s="9">
        <f t="shared" si="15"/>
        <v>-2.1106941838649123E-2</v>
      </c>
      <c r="H164" s="5">
        <v>14.55</v>
      </c>
      <c r="I164" s="9">
        <f t="shared" si="11"/>
        <v>-2.2177419354838714E-2</v>
      </c>
      <c r="M164" s="5">
        <v>5.36</v>
      </c>
      <c r="N164" s="9">
        <f t="shared" si="12"/>
        <v>-3.4234234234234148E-2</v>
      </c>
      <c r="R164" s="5">
        <v>17.059999999999999</v>
      </c>
      <c r="S164" s="9">
        <f t="shared" si="13"/>
        <v>-5.2478134110787097E-3</v>
      </c>
      <c r="W164" s="5">
        <v>5.03</v>
      </c>
      <c r="X164" s="9">
        <f t="shared" si="14"/>
        <v>-1.949317738791416E-2</v>
      </c>
    </row>
    <row r="165" spans="2:24">
      <c r="B165" s="3">
        <v>43704</v>
      </c>
      <c r="C165" s="5">
        <v>20.87</v>
      </c>
      <c r="D165" s="9">
        <f t="shared" si="15"/>
        <v>0</v>
      </c>
      <c r="H165" s="5">
        <v>14.78</v>
      </c>
      <c r="I165" s="9">
        <f t="shared" si="11"/>
        <v>1.580756013745695E-2</v>
      </c>
      <c r="M165" s="5">
        <v>5.42</v>
      </c>
      <c r="N165" s="9">
        <f t="shared" si="12"/>
        <v>1.1194029850746195E-2</v>
      </c>
      <c r="R165" s="5">
        <v>17.37</v>
      </c>
      <c r="S165" s="9">
        <f t="shared" si="13"/>
        <v>1.8171160609613265E-2</v>
      </c>
      <c r="W165" s="5">
        <v>5.18</v>
      </c>
      <c r="X165" s="9">
        <f t="shared" si="14"/>
        <v>2.9821073558648003E-2</v>
      </c>
    </row>
    <row r="166" spans="2:24">
      <c r="B166" s="3">
        <v>43705</v>
      </c>
      <c r="C166" s="5">
        <v>20.87</v>
      </c>
      <c r="D166" s="9">
        <f t="shared" si="15"/>
        <v>0</v>
      </c>
      <c r="H166" s="5">
        <v>14.6</v>
      </c>
      <c r="I166" s="9">
        <f t="shared" si="11"/>
        <v>-1.2178619756427585E-2</v>
      </c>
      <c r="M166" s="5">
        <v>5.4</v>
      </c>
      <c r="N166" s="9">
        <f t="shared" si="12"/>
        <v>-3.6900369003689251E-3</v>
      </c>
      <c r="R166" s="5">
        <v>17.41</v>
      </c>
      <c r="S166" s="9">
        <f t="shared" si="13"/>
        <v>2.3028209556706473E-3</v>
      </c>
      <c r="W166" s="5">
        <v>5.27</v>
      </c>
      <c r="X166" s="9">
        <f t="shared" si="14"/>
        <v>1.7374517374517347E-2</v>
      </c>
    </row>
    <row r="167" spans="2:24">
      <c r="B167" s="3">
        <v>43706</v>
      </c>
      <c r="C167" s="5">
        <v>20.38</v>
      </c>
      <c r="D167" s="9">
        <f t="shared" si="15"/>
        <v>-2.3478677527551603E-2</v>
      </c>
      <c r="H167" s="5">
        <v>14.54</v>
      </c>
      <c r="I167" s="9">
        <f t="shared" si="11"/>
        <v>-4.1095890410959247E-3</v>
      </c>
      <c r="M167" s="5">
        <v>5.36</v>
      </c>
      <c r="N167" s="9">
        <f t="shared" si="12"/>
        <v>-7.4074074074074138E-3</v>
      </c>
      <c r="R167" s="5">
        <v>17.09</v>
      </c>
      <c r="S167" s="9">
        <f t="shared" si="13"/>
        <v>-1.8380241240666301E-2</v>
      </c>
      <c r="W167" s="5">
        <v>5.46</v>
      </c>
      <c r="X167" s="9">
        <f t="shared" si="14"/>
        <v>3.6053130929791351E-2</v>
      </c>
    </row>
    <row r="168" spans="2:24">
      <c r="B168" s="3">
        <v>43707</v>
      </c>
      <c r="C168" s="5">
        <v>20.27</v>
      </c>
      <c r="D168" s="9">
        <f t="shared" si="15"/>
        <v>-5.3974484789008556E-3</v>
      </c>
      <c r="H168" s="5">
        <v>14.32</v>
      </c>
      <c r="I168" s="9">
        <f t="shared" si="11"/>
        <v>-1.5130674002750954E-2</v>
      </c>
      <c r="M168" s="5">
        <v>5.3</v>
      </c>
      <c r="N168" s="9">
        <f t="shared" si="12"/>
        <v>-1.119402985074636E-2</v>
      </c>
      <c r="R168" s="5">
        <v>16.91</v>
      </c>
      <c r="S168" s="9">
        <f t="shared" si="13"/>
        <v>-1.0532475131655922E-2</v>
      </c>
      <c r="W168" s="5">
        <v>5.37</v>
      </c>
      <c r="X168" s="9">
        <f t="shared" si="14"/>
        <v>-1.6483516483516456E-2</v>
      </c>
    </row>
    <row r="169" spans="2:24">
      <c r="B169" s="3">
        <v>43710</v>
      </c>
      <c r="C169" s="5">
        <v>20.56</v>
      </c>
      <c r="D169" s="9">
        <f t="shared" si="15"/>
        <v>1.4306857424765621E-2</v>
      </c>
      <c r="H169" s="5">
        <v>14.74</v>
      </c>
      <c r="I169" s="9">
        <f t="shared" si="11"/>
        <v>2.9329608938547479E-2</v>
      </c>
      <c r="M169" s="5">
        <v>5.67</v>
      </c>
      <c r="N169" s="9">
        <f t="shared" si="12"/>
        <v>6.9811320754717007E-2</v>
      </c>
      <c r="R169" s="5">
        <v>17.2</v>
      </c>
      <c r="S169" s="9">
        <f t="shared" si="13"/>
        <v>1.7149615612063816E-2</v>
      </c>
      <c r="W169" s="5">
        <v>5.56</v>
      </c>
      <c r="X169" s="9">
        <f t="shared" si="14"/>
        <v>3.5381750465549255E-2</v>
      </c>
    </row>
    <row r="170" spans="2:24">
      <c r="B170" s="3">
        <v>43711</v>
      </c>
      <c r="C170" s="5">
        <v>20.69</v>
      </c>
      <c r="D170" s="9">
        <f t="shared" si="15"/>
        <v>6.3229571984437048E-3</v>
      </c>
      <c r="H170" s="5">
        <v>15.26</v>
      </c>
      <c r="I170" s="9">
        <f t="shared" si="11"/>
        <v>3.5278154681139727E-2</v>
      </c>
      <c r="M170" s="5">
        <v>5.79</v>
      </c>
      <c r="N170" s="9">
        <f t="shared" si="12"/>
        <v>2.1164021164021184E-2</v>
      </c>
      <c r="R170" s="5">
        <v>17.190000000000001</v>
      </c>
      <c r="S170" s="9">
        <f t="shared" si="13"/>
        <v>-5.8139534883709361E-4</v>
      </c>
      <c r="W170" s="5">
        <v>5.58</v>
      </c>
      <c r="X170" s="9">
        <f t="shared" si="14"/>
        <v>3.5971223021583568E-3</v>
      </c>
    </row>
    <row r="171" spans="2:24">
      <c r="B171" s="3">
        <v>43712</v>
      </c>
      <c r="C171" s="5">
        <v>20.69</v>
      </c>
      <c r="D171" s="9">
        <f t="shared" si="15"/>
        <v>0</v>
      </c>
      <c r="H171" s="5">
        <v>15.33</v>
      </c>
      <c r="I171" s="9">
        <f t="shared" si="11"/>
        <v>4.5871559633027708E-3</v>
      </c>
      <c r="M171" s="5">
        <v>5.84</v>
      </c>
      <c r="N171" s="9">
        <f t="shared" si="12"/>
        <v>8.6355785837650811E-3</v>
      </c>
      <c r="R171" s="5">
        <v>17.28</v>
      </c>
      <c r="S171" s="9">
        <f t="shared" si="13"/>
        <v>5.2356020942408293E-3</v>
      </c>
      <c r="W171" s="5">
        <v>5.54</v>
      </c>
      <c r="X171" s="9">
        <f t="shared" si="14"/>
        <v>-7.1684587813620132E-3</v>
      </c>
    </row>
    <row r="172" spans="2:24">
      <c r="B172" s="3">
        <v>43713</v>
      </c>
      <c r="C172" s="5">
        <v>21.66</v>
      </c>
      <c r="D172" s="9">
        <f t="shared" si="15"/>
        <v>4.6882551957467315E-2</v>
      </c>
      <c r="H172" s="5">
        <v>15.36</v>
      </c>
      <c r="I172" s="9">
        <f t="shared" si="11"/>
        <v>1.9569471624265727E-3</v>
      </c>
      <c r="M172" s="5">
        <v>5.92</v>
      </c>
      <c r="N172" s="9">
        <f t="shared" si="12"/>
        <v>1.3698630136986314E-2</v>
      </c>
      <c r="R172" s="5">
        <v>17.329999999999998</v>
      </c>
      <c r="S172" s="9">
        <f t="shared" si="13"/>
        <v>2.893518518518354E-3</v>
      </c>
      <c r="W172" s="5">
        <v>5.46</v>
      </c>
      <c r="X172" s="9">
        <f t="shared" si="14"/>
        <v>-1.4440433212996403E-2</v>
      </c>
    </row>
    <row r="173" spans="2:24">
      <c r="B173" s="3">
        <v>43714</v>
      </c>
      <c r="C173" s="5">
        <v>21.55</v>
      </c>
      <c r="D173" s="9">
        <f t="shared" si="15"/>
        <v>-5.0784856879039445E-3</v>
      </c>
      <c r="H173" s="5">
        <v>16.29</v>
      </c>
      <c r="I173" s="9">
        <f t="shared" si="11"/>
        <v>6.0546874999999986E-2</v>
      </c>
      <c r="M173" s="5">
        <v>5.99</v>
      </c>
      <c r="N173" s="9">
        <f t="shared" si="12"/>
        <v>1.1824324324324372E-2</v>
      </c>
      <c r="R173" s="5">
        <v>17.440000000000001</v>
      </c>
      <c r="S173" s="9">
        <f t="shared" si="13"/>
        <v>6.3473744950953833E-3</v>
      </c>
      <c r="W173" s="5">
        <v>5.5</v>
      </c>
      <c r="X173" s="9">
        <f t="shared" si="14"/>
        <v>7.3260073260073329E-3</v>
      </c>
    </row>
    <row r="174" spans="2:24">
      <c r="B174" s="3">
        <v>43717</v>
      </c>
      <c r="C174" s="5">
        <v>21.55</v>
      </c>
      <c r="D174" s="9">
        <f t="shared" si="15"/>
        <v>0</v>
      </c>
      <c r="H174" s="5">
        <v>16.87</v>
      </c>
      <c r="I174" s="9">
        <f t="shared" si="11"/>
        <v>3.56046654389197E-2</v>
      </c>
      <c r="M174" s="5">
        <v>5.93</v>
      </c>
      <c r="N174" s="9">
        <f t="shared" si="12"/>
        <v>-1.0016694490818113E-2</v>
      </c>
      <c r="R174" s="5">
        <v>17.600000000000001</v>
      </c>
      <c r="S174" s="9">
        <f t="shared" si="13"/>
        <v>9.174311926605512E-3</v>
      </c>
      <c r="W174" s="5">
        <v>5.72</v>
      </c>
      <c r="X174" s="9">
        <f t="shared" si="14"/>
        <v>3.9999999999999952E-2</v>
      </c>
    </row>
    <row r="175" spans="2:24">
      <c r="B175" s="3">
        <v>43718</v>
      </c>
      <c r="C175" s="5">
        <v>21.95</v>
      </c>
      <c r="D175" s="9">
        <f t="shared" si="15"/>
        <v>1.8561484918793437E-2</v>
      </c>
      <c r="H175" s="5">
        <v>16.46</v>
      </c>
      <c r="I175" s="9">
        <f t="shared" si="11"/>
        <v>-2.4303497332542983E-2</v>
      </c>
      <c r="M175" s="5">
        <v>5.97</v>
      </c>
      <c r="N175" s="9">
        <f t="shared" si="12"/>
        <v>6.7453625632377806E-3</v>
      </c>
      <c r="R175" s="5">
        <v>17.46</v>
      </c>
      <c r="S175" s="9">
        <f t="shared" si="13"/>
        <v>-7.9545454545454867E-3</v>
      </c>
      <c r="W175" s="5">
        <v>5.74</v>
      </c>
      <c r="X175" s="9">
        <f t="shared" si="14"/>
        <v>3.4965034965035776E-3</v>
      </c>
    </row>
    <row r="176" spans="2:24">
      <c r="B176" s="3">
        <v>43719</v>
      </c>
      <c r="C176" s="5">
        <v>21.59</v>
      </c>
      <c r="D176" s="9">
        <f t="shared" si="15"/>
        <v>-1.6400911161731181E-2</v>
      </c>
      <c r="H176" s="5">
        <v>16.239999999999998</v>
      </c>
      <c r="I176" s="9">
        <f t="shared" si="11"/>
        <v>-1.3365735115431494E-2</v>
      </c>
      <c r="M176" s="5">
        <v>5.97</v>
      </c>
      <c r="N176" s="9">
        <f t="shared" si="12"/>
        <v>0</v>
      </c>
      <c r="R176" s="5">
        <v>17.38</v>
      </c>
      <c r="S176" s="9">
        <f t="shared" si="13"/>
        <v>-4.5819014891180891E-3</v>
      </c>
      <c r="W176" s="5">
        <v>5.66</v>
      </c>
      <c r="X176" s="9">
        <f t="shared" si="14"/>
        <v>-1.3937282229965169E-2</v>
      </c>
    </row>
    <row r="177" spans="2:24">
      <c r="B177" s="3">
        <v>43720</v>
      </c>
      <c r="C177" s="5">
        <v>22.06</v>
      </c>
      <c r="D177" s="9">
        <f t="shared" si="15"/>
        <v>2.1769337656322319E-2</v>
      </c>
      <c r="H177" s="5">
        <v>16.350000000000001</v>
      </c>
      <c r="I177" s="9">
        <f t="shared" si="11"/>
        <v>6.7733990147785094E-3</v>
      </c>
      <c r="M177" s="5">
        <v>5.95</v>
      </c>
      <c r="N177" s="9">
        <f t="shared" si="12"/>
        <v>-3.3500837520937313E-3</v>
      </c>
      <c r="R177" s="5">
        <v>17.399999999999999</v>
      </c>
      <c r="S177" s="9">
        <f t="shared" si="13"/>
        <v>1.1507479861909997E-3</v>
      </c>
      <c r="W177" s="5">
        <v>5.66</v>
      </c>
      <c r="X177" s="9">
        <f t="shared" si="14"/>
        <v>0</v>
      </c>
    </row>
    <row r="178" spans="2:24">
      <c r="B178" s="3">
        <v>43724</v>
      </c>
      <c r="C178" s="5">
        <v>21.58</v>
      </c>
      <c r="D178" s="9">
        <f t="shared" si="15"/>
        <v>-2.1758839528558498E-2</v>
      </c>
      <c r="H178" s="5">
        <v>16.350000000000001</v>
      </c>
      <c r="I178" s="9">
        <f t="shared" si="11"/>
        <v>0</v>
      </c>
      <c r="M178" s="5">
        <v>5.86</v>
      </c>
      <c r="N178" s="9">
        <f t="shared" si="12"/>
        <v>-1.5126050420168043E-2</v>
      </c>
      <c r="R178" s="5">
        <v>17.37</v>
      </c>
      <c r="S178" s="9">
        <f t="shared" si="13"/>
        <v>-1.724137931034344E-3</v>
      </c>
      <c r="W178" s="5">
        <v>5.55</v>
      </c>
      <c r="X178" s="9">
        <f t="shared" si="14"/>
        <v>-1.9434628975265072E-2</v>
      </c>
    </row>
    <row r="179" spans="2:24">
      <c r="B179" s="3">
        <v>43725</v>
      </c>
      <c r="C179" s="5">
        <v>21.36</v>
      </c>
      <c r="D179" s="9">
        <f t="shared" si="15"/>
        <v>-1.0194624652455925E-2</v>
      </c>
      <c r="H179" s="5">
        <v>15.88</v>
      </c>
      <c r="I179" s="9">
        <f t="shared" si="11"/>
        <v>-2.8746177370030618E-2</v>
      </c>
      <c r="M179" s="5">
        <v>5.76</v>
      </c>
      <c r="N179" s="9">
        <f t="shared" si="12"/>
        <v>-1.7064846416382343E-2</v>
      </c>
      <c r="R179" s="5">
        <v>16.89</v>
      </c>
      <c r="S179" s="9">
        <f t="shared" si="13"/>
        <v>-2.7633851468048382E-2</v>
      </c>
      <c r="W179" s="5">
        <v>5.48</v>
      </c>
      <c r="X179" s="9">
        <f t="shared" si="14"/>
        <v>-1.2612612612612505E-2</v>
      </c>
    </row>
    <row r="180" spans="2:24">
      <c r="B180" s="3">
        <v>43726</v>
      </c>
      <c r="C180" s="5">
        <v>21.36</v>
      </c>
      <c r="D180" s="9">
        <f t="shared" si="15"/>
        <v>0</v>
      </c>
      <c r="H180" s="5">
        <v>15.81</v>
      </c>
      <c r="I180" s="9">
        <f t="shared" si="11"/>
        <v>-4.4080604534005212E-3</v>
      </c>
      <c r="M180" s="5">
        <v>5.85</v>
      </c>
      <c r="N180" s="9">
        <f t="shared" si="12"/>
        <v>1.5624999999999976E-2</v>
      </c>
      <c r="R180" s="5">
        <v>16.899999999999999</v>
      </c>
      <c r="S180" s="9">
        <f t="shared" si="13"/>
        <v>5.9206631142676202E-4</v>
      </c>
      <c r="W180" s="5">
        <v>5.49</v>
      </c>
      <c r="X180" s="9">
        <f t="shared" si="14"/>
        <v>1.8248175182481361E-3</v>
      </c>
    </row>
    <row r="181" spans="2:24">
      <c r="B181" s="3">
        <v>43727</v>
      </c>
      <c r="C181" s="5">
        <v>21.38</v>
      </c>
      <c r="D181" s="9">
        <f t="shared" si="15"/>
        <v>9.3632958801496133E-4</v>
      </c>
      <c r="H181" s="5">
        <v>16.690000000000001</v>
      </c>
      <c r="I181" s="9">
        <f t="shared" si="11"/>
        <v>5.5660974067046218E-2</v>
      </c>
      <c r="M181" s="5">
        <v>5.82</v>
      </c>
      <c r="N181" s="9">
        <f t="shared" si="12"/>
        <v>-5.1282051282050189E-3</v>
      </c>
      <c r="R181" s="5">
        <v>16.93</v>
      </c>
      <c r="S181" s="9">
        <f t="shared" si="13"/>
        <v>1.7751479289941502E-3</v>
      </c>
      <c r="W181" s="5">
        <v>5.46</v>
      </c>
      <c r="X181" s="9">
        <f t="shared" si="14"/>
        <v>-5.464480874316985E-3</v>
      </c>
    </row>
    <row r="182" spans="2:24">
      <c r="B182" s="3">
        <v>43728</v>
      </c>
      <c r="C182" s="5">
        <v>21.49</v>
      </c>
      <c r="D182" s="9">
        <f t="shared" si="15"/>
        <v>5.1449953227314981E-3</v>
      </c>
      <c r="H182" s="5">
        <v>16.82</v>
      </c>
      <c r="I182" s="9">
        <f t="shared" si="11"/>
        <v>7.7890952666266628E-3</v>
      </c>
      <c r="M182" s="5">
        <v>5.91</v>
      </c>
      <c r="N182" s="9">
        <f t="shared" si="12"/>
        <v>1.546391752577317E-2</v>
      </c>
      <c r="R182" s="5">
        <v>16.95</v>
      </c>
      <c r="S182" s="9">
        <f t="shared" si="13"/>
        <v>1.1813349084465194E-3</v>
      </c>
      <c r="W182" s="5">
        <v>5.43</v>
      </c>
      <c r="X182" s="9">
        <f t="shared" si="14"/>
        <v>-5.49450549450554E-3</v>
      </c>
    </row>
    <row r="183" spans="2:24">
      <c r="B183" s="3">
        <v>43731</v>
      </c>
      <c r="C183" s="5">
        <v>21.15</v>
      </c>
      <c r="D183" s="9">
        <f t="shared" si="15"/>
        <v>-1.5821312238250344E-2</v>
      </c>
      <c r="H183" s="5">
        <v>16.45</v>
      </c>
      <c r="I183" s="9">
        <f t="shared" si="11"/>
        <v>-2.1997621878715873E-2</v>
      </c>
      <c r="M183" s="5">
        <v>5.74</v>
      </c>
      <c r="N183" s="9">
        <f t="shared" si="12"/>
        <v>-2.8764805414551595E-2</v>
      </c>
      <c r="R183" s="5">
        <v>16.75</v>
      </c>
      <c r="S183" s="9">
        <f t="shared" si="13"/>
        <v>-1.1799410029498483E-2</v>
      </c>
      <c r="W183" s="5">
        <v>5.35</v>
      </c>
      <c r="X183" s="9">
        <f t="shared" si="14"/>
        <v>-1.4732965009208118E-2</v>
      </c>
    </row>
    <row r="184" spans="2:24">
      <c r="B184" s="3">
        <v>43732</v>
      </c>
      <c r="C184" s="5">
        <v>21.74</v>
      </c>
      <c r="D184" s="9">
        <f t="shared" si="15"/>
        <v>2.7895981087470444E-2</v>
      </c>
      <c r="H184" s="5">
        <v>16.45</v>
      </c>
      <c r="I184" s="9">
        <f t="shared" si="11"/>
        <v>0</v>
      </c>
      <c r="M184" s="5">
        <v>5.76</v>
      </c>
      <c r="N184" s="9">
        <f t="shared" si="12"/>
        <v>3.4843205574912146E-3</v>
      </c>
      <c r="R184" s="5">
        <v>16.78</v>
      </c>
      <c r="S184" s="9">
        <f t="shared" si="13"/>
        <v>1.7910447761194709E-3</v>
      </c>
      <c r="W184" s="5">
        <v>5.35</v>
      </c>
      <c r="X184" s="9">
        <f t="shared" si="14"/>
        <v>0</v>
      </c>
    </row>
    <row r="185" spans="2:24">
      <c r="B185" s="3">
        <v>43733</v>
      </c>
      <c r="C185" s="5">
        <v>21.23</v>
      </c>
      <c r="D185" s="9">
        <f t="shared" si="15"/>
        <v>-2.345906163753441E-2</v>
      </c>
      <c r="H185" s="5">
        <v>16.03</v>
      </c>
      <c r="I185" s="9">
        <f t="shared" si="11"/>
        <v>-2.5531914893616909E-2</v>
      </c>
      <c r="M185" s="5">
        <v>5.78</v>
      </c>
      <c r="N185" s="9">
        <f t="shared" si="12"/>
        <v>3.4722222222223027E-3</v>
      </c>
      <c r="R185" s="5">
        <v>16.579999999999998</v>
      </c>
      <c r="S185" s="9">
        <f t="shared" si="13"/>
        <v>-1.1918951132300527E-2</v>
      </c>
      <c r="W185" s="5">
        <v>5.42</v>
      </c>
      <c r="X185" s="9">
        <f t="shared" si="14"/>
        <v>1.3084112149532765E-2</v>
      </c>
    </row>
    <row r="186" spans="2:24">
      <c r="B186" s="3">
        <v>43734</v>
      </c>
      <c r="C186" s="5">
        <v>20.91</v>
      </c>
      <c r="D186" s="9">
        <f t="shared" si="15"/>
        <v>-1.5073009891662754E-2</v>
      </c>
      <c r="H186" s="5">
        <v>15.56</v>
      </c>
      <c r="I186" s="9">
        <f t="shared" si="11"/>
        <v>-2.9320024953212762E-2</v>
      </c>
      <c r="M186" s="5">
        <v>5.7</v>
      </c>
      <c r="N186" s="9">
        <f t="shared" si="12"/>
        <v>-1.3840830449827002E-2</v>
      </c>
      <c r="R186" s="5">
        <v>16.5</v>
      </c>
      <c r="S186" s="9">
        <f t="shared" si="13"/>
        <v>-4.8250904704462182E-3</v>
      </c>
      <c r="W186" s="5">
        <v>5.44</v>
      </c>
      <c r="X186" s="9">
        <f t="shared" si="14"/>
        <v>3.690036900369089E-3</v>
      </c>
    </row>
    <row r="187" spans="2:24">
      <c r="B187" s="3">
        <v>43735</v>
      </c>
      <c r="C187" s="5">
        <v>20.86</v>
      </c>
      <c r="D187" s="9">
        <f t="shared" si="15"/>
        <v>-2.3912003825920952E-3</v>
      </c>
      <c r="H187" s="5">
        <v>15.69</v>
      </c>
      <c r="I187" s="9">
        <f t="shared" si="11"/>
        <v>8.3547557840616318E-3</v>
      </c>
      <c r="M187" s="5">
        <v>5.69</v>
      </c>
      <c r="N187" s="9">
        <f t="shared" si="12"/>
        <v>-1.7543859649122432E-3</v>
      </c>
      <c r="R187" s="5">
        <v>16.5</v>
      </c>
      <c r="S187" s="9">
        <f t="shared" si="13"/>
        <v>0</v>
      </c>
      <c r="W187" s="5">
        <v>5.34</v>
      </c>
      <c r="X187" s="9">
        <f t="shared" si="14"/>
        <v>-1.8382352941176568E-2</v>
      </c>
    </row>
    <row r="188" spans="2:24">
      <c r="B188" s="3">
        <v>43738</v>
      </c>
      <c r="C188" s="5">
        <v>21.02</v>
      </c>
      <c r="D188" s="9">
        <f t="shared" si="15"/>
        <v>7.6701821668264695E-3</v>
      </c>
      <c r="H188" s="5">
        <v>15.56</v>
      </c>
      <c r="I188" s="9">
        <f t="shared" si="11"/>
        <v>-8.2855321861057367E-3</v>
      </c>
      <c r="M188" s="5">
        <v>5.7</v>
      </c>
      <c r="N188" s="9">
        <f t="shared" si="12"/>
        <v>1.7574692442881873E-3</v>
      </c>
      <c r="R188" s="5">
        <v>16.38</v>
      </c>
      <c r="S188" s="9">
        <f t="shared" si="13"/>
        <v>-7.2727272727273334E-3</v>
      </c>
      <c r="W188" s="5">
        <v>5.25</v>
      </c>
      <c r="X188" s="9">
        <f t="shared" si="14"/>
        <v>-1.6853932584269638E-2</v>
      </c>
    </row>
    <row r="189" spans="2:24">
      <c r="B189" s="3">
        <v>43746</v>
      </c>
      <c r="C189" s="5">
        <v>21.7</v>
      </c>
      <c r="D189" s="9">
        <f t="shared" si="15"/>
        <v>3.2350142721217875E-2</v>
      </c>
      <c r="H189" s="5">
        <v>15.43</v>
      </c>
      <c r="I189" s="9">
        <f t="shared" si="11"/>
        <v>-8.3547557840617463E-3</v>
      </c>
      <c r="M189" s="5">
        <v>6.02</v>
      </c>
      <c r="N189" s="9">
        <f t="shared" si="12"/>
        <v>5.6140350877192872E-2</v>
      </c>
      <c r="R189" s="5">
        <v>16.53</v>
      </c>
      <c r="S189" s="9">
        <f t="shared" si="13"/>
        <v>9.157509157509288E-3</v>
      </c>
      <c r="W189" s="5">
        <v>5.19</v>
      </c>
      <c r="X189" s="9">
        <f t="shared" si="14"/>
        <v>-1.1428571428571354E-2</v>
      </c>
    </row>
    <row r="190" spans="2:24">
      <c r="B190" s="3">
        <v>43747</v>
      </c>
      <c r="C190" s="5">
        <v>21.5</v>
      </c>
      <c r="D190" s="9">
        <f t="shared" si="15"/>
        <v>-9.2165898617511191E-3</v>
      </c>
      <c r="H190" s="5">
        <v>15.47</v>
      </c>
      <c r="I190" s="9">
        <f t="shared" si="11"/>
        <v>2.5923525599482128E-3</v>
      </c>
      <c r="M190" s="5">
        <v>6.02</v>
      </c>
      <c r="N190" s="9">
        <f t="shared" si="12"/>
        <v>0</v>
      </c>
      <c r="R190" s="5">
        <v>16.64</v>
      </c>
      <c r="S190" s="9">
        <f t="shared" si="13"/>
        <v>6.6545674531155122E-3</v>
      </c>
      <c r="W190" s="5">
        <v>5.13</v>
      </c>
      <c r="X190" s="9">
        <f t="shared" si="14"/>
        <v>-1.1560693641618592E-2</v>
      </c>
    </row>
    <row r="191" spans="2:24">
      <c r="B191" s="3">
        <v>43748</v>
      </c>
      <c r="C191" s="5">
        <v>21.5</v>
      </c>
      <c r="D191" s="9">
        <v>0</v>
      </c>
      <c r="H191" s="5">
        <v>15.66</v>
      </c>
      <c r="I191" s="9">
        <f t="shared" si="11"/>
        <v>1.2281835811247543E-2</v>
      </c>
      <c r="M191" s="5">
        <v>6.06</v>
      </c>
      <c r="N191" s="9">
        <f t="shared" si="12"/>
        <v>6.6445182724252554E-3</v>
      </c>
      <c r="R191" s="5">
        <v>16.73</v>
      </c>
      <c r="S191" s="9">
        <f t="shared" si="13"/>
        <v>5.4086538461538373E-3</v>
      </c>
      <c r="W191" s="5">
        <v>5.15</v>
      </c>
      <c r="X191" s="9">
        <f t="shared" si="14"/>
        <v>3.898635477582936E-3</v>
      </c>
    </row>
    <row r="192" spans="2:24">
      <c r="B192" s="3">
        <v>43749</v>
      </c>
      <c r="C192" s="5">
        <v>22.17</v>
      </c>
      <c r="D192" s="9">
        <v>0</v>
      </c>
      <c r="H192" s="5">
        <v>15.53</v>
      </c>
      <c r="I192" s="9">
        <f t="shared" si="11"/>
        <v>-8.3014048531290414E-3</v>
      </c>
      <c r="M192" s="5">
        <v>6.09</v>
      </c>
      <c r="N192" s="9">
        <f t="shared" si="12"/>
        <v>4.9504950495049922E-3</v>
      </c>
      <c r="R192" s="5">
        <v>16.71</v>
      </c>
      <c r="S192" s="9">
        <f t="shared" si="13"/>
        <v>-1.1954572624028436E-3</v>
      </c>
      <c r="W192" s="5">
        <v>5.16</v>
      </c>
      <c r="X192" s="9">
        <f t="shared" si="14"/>
        <v>1.9417475728154925E-3</v>
      </c>
    </row>
    <row r="193" spans="2:24">
      <c r="B193" s="3">
        <v>43752</v>
      </c>
      <c r="C193" s="5">
        <v>22.57</v>
      </c>
      <c r="D193" s="9">
        <f t="shared" si="15"/>
        <v>1.804239963915194E-2</v>
      </c>
      <c r="H193" s="5">
        <v>15.75</v>
      </c>
      <c r="I193" s="9">
        <f t="shared" si="11"/>
        <v>1.4166130070830693E-2</v>
      </c>
      <c r="M193" s="5">
        <v>6.08</v>
      </c>
      <c r="N193" s="9">
        <f t="shared" si="12"/>
        <v>-1.6420361247947105E-3</v>
      </c>
      <c r="R193" s="5">
        <v>17.04</v>
      </c>
      <c r="S193" s="9">
        <f t="shared" si="13"/>
        <v>1.9748653500897564E-2</v>
      </c>
      <c r="W193" s="5">
        <v>5.45</v>
      </c>
      <c r="X193" s="9">
        <f t="shared" si="14"/>
        <v>5.6201550387596902E-2</v>
      </c>
    </row>
    <row r="194" spans="2:24">
      <c r="B194" s="3">
        <v>43753</v>
      </c>
      <c r="C194" s="5">
        <v>22.57</v>
      </c>
      <c r="D194" s="9">
        <v>0</v>
      </c>
      <c r="H194" s="5">
        <v>15.6</v>
      </c>
      <c r="I194" s="9">
        <f t="shared" si="11"/>
        <v>-9.5238095238095472E-3</v>
      </c>
      <c r="M194" s="5">
        <v>6.03</v>
      </c>
      <c r="N194" s="9">
        <f t="shared" si="12"/>
        <v>-8.2236842105262858E-3</v>
      </c>
      <c r="R194" s="5">
        <v>16.77</v>
      </c>
      <c r="S194" s="9">
        <f t="shared" si="13"/>
        <v>-1.5845070422535187E-2</v>
      </c>
      <c r="W194" s="5">
        <v>5.31</v>
      </c>
      <c r="X194" s="9">
        <f t="shared" si="14"/>
        <v>-2.5688073394495515E-2</v>
      </c>
    </row>
    <row r="195" spans="2:24">
      <c r="B195" s="3">
        <v>43754</v>
      </c>
      <c r="C195" s="5">
        <v>22.27</v>
      </c>
      <c r="D195" s="9">
        <v>0</v>
      </c>
      <c r="H195" s="5">
        <v>15.6</v>
      </c>
      <c r="I195" s="9">
        <f t="shared" si="11"/>
        <v>0</v>
      </c>
      <c r="M195" s="5">
        <v>6.02</v>
      </c>
      <c r="N195" s="9">
        <f t="shared" si="12"/>
        <v>-1.6583747927032628E-3</v>
      </c>
      <c r="R195" s="5">
        <v>16.760000000000002</v>
      </c>
      <c r="S195" s="9">
        <f t="shared" si="13"/>
        <v>-5.9630292188419859E-4</v>
      </c>
      <c r="W195" s="5">
        <v>5.53</v>
      </c>
      <c r="X195" s="9">
        <f t="shared" si="14"/>
        <v>4.1431261770244941E-2</v>
      </c>
    </row>
    <row r="196" spans="2:24">
      <c r="B196" s="3">
        <v>43755</v>
      </c>
      <c r="C196" s="5">
        <v>22.64</v>
      </c>
      <c r="D196" s="9">
        <f t="shared" si="15"/>
        <v>1.6614279299506107E-2</v>
      </c>
      <c r="H196" s="5">
        <v>15.42</v>
      </c>
      <c r="I196" s="9">
        <f t="shared" si="11"/>
        <v>-1.153846153846152E-2</v>
      </c>
      <c r="M196" s="5">
        <v>5.98</v>
      </c>
      <c r="N196" s="9">
        <f t="shared" si="12"/>
        <v>-6.6445182724251079E-3</v>
      </c>
      <c r="R196" s="5">
        <v>16.93</v>
      </c>
      <c r="S196" s="9">
        <f t="shared" si="13"/>
        <v>1.0143198090692014E-2</v>
      </c>
      <c r="W196" s="5">
        <v>5.65</v>
      </c>
      <c r="X196" s="9">
        <f t="shared" si="14"/>
        <v>2.1699819168173616E-2</v>
      </c>
    </row>
    <row r="197" spans="2:24">
      <c r="B197" s="3">
        <v>43756</v>
      </c>
      <c r="C197" s="5">
        <v>21.62</v>
      </c>
      <c r="D197" s="9">
        <f t="shared" si="15"/>
        <v>-4.5053003533568885E-2</v>
      </c>
      <c r="H197" s="5">
        <v>15.15</v>
      </c>
      <c r="I197" s="9">
        <f t="shared" si="11"/>
        <v>-1.7509727626459116E-2</v>
      </c>
      <c r="M197" s="5">
        <v>5.94</v>
      </c>
      <c r="N197" s="9">
        <f t="shared" si="12"/>
        <v>-6.6889632107023462E-3</v>
      </c>
      <c r="R197" s="5">
        <v>16.71</v>
      </c>
      <c r="S197" s="9">
        <f t="shared" si="13"/>
        <v>-1.2994683992911923E-2</v>
      </c>
      <c r="W197" s="5">
        <v>5.62</v>
      </c>
      <c r="X197" s="9">
        <f t="shared" si="14"/>
        <v>-5.3097345132743796E-3</v>
      </c>
    </row>
    <row r="198" spans="2:24">
      <c r="B198" s="3">
        <v>43759</v>
      </c>
      <c r="C198" s="5">
        <v>21.8</v>
      </c>
      <c r="D198" s="9">
        <f t="shared" si="15"/>
        <v>8.3256244218316237E-3</v>
      </c>
      <c r="H198" s="5">
        <v>14.89</v>
      </c>
      <c r="I198" s="9">
        <f t="shared" si="11"/>
        <v>-1.7161716171617148E-2</v>
      </c>
      <c r="M198" s="5">
        <v>5.89</v>
      </c>
      <c r="N198" s="9">
        <f t="shared" si="12"/>
        <v>-8.4175084175085371E-3</v>
      </c>
      <c r="R198" s="5">
        <v>16.600000000000001</v>
      </c>
      <c r="S198" s="9">
        <f t="shared" si="13"/>
        <v>-6.5828845002991873E-3</v>
      </c>
      <c r="W198" s="5">
        <v>5.63</v>
      </c>
      <c r="X198" s="9">
        <f t="shared" si="14"/>
        <v>1.7793594306049442E-3</v>
      </c>
    </row>
    <row r="199" spans="2:24">
      <c r="B199" s="3">
        <v>43760</v>
      </c>
      <c r="C199" s="5">
        <v>21.92</v>
      </c>
      <c r="D199" s="9">
        <f t="shared" si="15"/>
        <v>5.5045871559633482E-3</v>
      </c>
      <c r="H199" s="5">
        <v>15.09</v>
      </c>
      <c r="I199" s="9">
        <f t="shared" si="11"/>
        <v>1.343183344526523E-2</v>
      </c>
      <c r="M199" s="5">
        <v>5.94</v>
      </c>
      <c r="N199" s="9">
        <f t="shared" si="12"/>
        <v>8.4889643463498671E-3</v>
      </c>
      <c r="R199" s="5">
        <v>16.54</v>
      </c>
      <c r="S199" s="9">
        <f t="shared" si="13"/>
        <v>-3.6144578313254379E-3</v>
      </c>
      <c r="W199" s="5">
        <v>5.6</v>
      </c>
      <c r="X199" s="9">
        <f t="shared" si="14"/>
        <v>-5.3285968028419627E-3</v>
      </c>
    </row>
    <row r="200" spans="2:24">
      <c r="B200" s="3">
        <v>43761</v>
      </c>
      <c r="C200" s="5">
        <v>21.89</v>
      </c>
      <c r="D200" s="9">
        <f t="shared" si="15"/>
        <v>-1.3686131386861831E-3</v>
      </c>
      <c r="H200" s="5">
        <v>14.89</v>
      </c>
      <c r="I200" s="9">
        <f t="shared" si="11"/>
        <v>-1.3253810470510224E-2</v>
      </c>
      <c r="M200" s="5">
        <v>5.96</v>
      </c>
      <c r="N200" s="9">
        <f t="shared" si="12"/>
        <v>3.3670033670032949E-3</v>
      </c>
      <c r="R200" s="5">
        <v>16.53</v>
      </c>
      <c r="S200" s="9">
        <f t="shared" si="13"/>
        <v>-6.0459492140253995E-4</v>
      </c>
      <c r="W200" s="5">
        <v>5.49</v>
      </c>
      <c r="X200" s="9">
        <f t="shared" si="14"/>
        <v>-1.9642857142857042E-2</v>
      </c>
    </row>
    <row r="201" spans="2:24">
      <c r="B201" s="3">
        <v>43762</v>
      </c>
      <c r="C201" s="5">
        <v>21.45</v>
      </c>
      <c r="D201" s="9">
        <f t="shared" si="15"/>
        <v>-2.0100502512562873E-2</v>
      </c>
      <c r="H201" s="5">
        <v>14.66</v>
      </c>
      <c r="I201" s="9">
        <f t="shared" ref="I201:I230" si="16">(H201-H200)/H200</f>
        <v>-1.5446608462055098E-2</v>
      </c>
      <c r="M201" s="5">
        <v>5.86</v>
      </c>
      <c r="N201" s="9">
        <f t="shared" ref="N201:N230" si="17">(M201-M200)/M200</f>
        <v>-1.6778523489932827E-2</v>
      </c>
      <c r="R201" s="5">
        <v>16.55</v>
      </c>
      <c r="S201" s="9">
        <f t="shared" ref="S201:S230" si="18">(R201-R200)/R200</f>
        <v>1.2099213551118918E-3</v>
      </c>
      <c r="W201" s="5">
        <v>5.65</v>
      </c>
      <c r="X201" s="9">
        <f t="shared" ref="X201:X230" si="19">(W201-W200)/W200</f>
        <v>2.9143897996357037E-2</v>
      </c>
    </row>
    <row r="202" spans="2:24">
      <c r="B202" s="3">
        <v>43763</v>
      </c>
      <c r="C202" s="5">
        <v>22.2</v>
      </c>
      <c r="D202" s="9">
        <f t="shared" si="15"/>
        <v>3.4965034965034968E-2</v>
      </c>
      <c r="H202" s="5">
        <v>14.76</v>
      </c>
      <c r="I202" s="9">
        <f t="shared" si="16"/>
        <v>6.8212824010913812E-3</v>
      </c>
      <c r="M202" s="5">
        <v>6.01</v>
      </c>
      <c r="N202" s="9">
        <f t="shared" si="17"/>
        <v>2.5597269624573288E-2</v>
      </c>
      <c r="R202" s="5">
        <v>16.53</v>
      </c>
      <c r="S202" s="9">
        <f t="shared" si="18"/>
        <v>-1.2084592145014848E-3</v>
      </c>
      <c r="W202" s="5">
        <v>5.65</v>
      </c>
      <c r="X202" s="9">
        <f t="shared" si="19"/>
        <v>0</v>
      </c>
    </row>
    <row r="203" spans="2:24">
      <c r="B203" s="3">
        <v>43766</v>
      </c>
      <c r="C203" s="5">
        <v>22.45</v>
      </c>
      <c r="D203" s="9">
        <f t="shared" si="15"/>
        <v>1.1261261261261262E-2</v>
      </c>
      <c r="H203" s="5">
        <v>15.16</v>
      </c>
      <c r="I203" s="9">
        <f t="shared" si="16"/>
        <v>2.7100271002710053E-2</v>
      </c>
      <c r="M203" s="5">
        <v>6.02</v>
      </c>
      <c r="N203" s="9">
        <f t="shared" si="17"/>
        <v>1.6638935108152725E-3</v>
      </c>
      <c r="R203" s="5">
        <v>16.54</v>
      </c>
      <c r="S203" s="9">
        <f t="shared" si="18"/>
        <v>6.0496067755583846E-4</v>
      </c>
      <c r="W203" s="5">
        <v>5.64</v>
      </c>
      <c r="X203" s="9">
        <f t="shared" si="19"/>
        <v>-1.7699115044248982E-3</v>
      </c>
    </row>
    <row r="204" spans="2:24">
      <c r="B204" s="3">
        <v>43767</v>
      </c>
      <c r="C204" s="5">
        <v>23.17</v>
      </c>
      <c r="D204" s="9">
        <f t="shared" si="15"/>
        <v>3.2071269487750666E-2</v>
      </c>
      <c r="H204" s="5">
        <v>14.87</v>
      </c>
      <c r="I204" s="9">
        <f t="shared" si="16"/>
        <v>-1.9129287598944653E-2</v>
      </c>
      <c r="M204" s="5">
        <v>5.94</v>
      </c>
      <c r="N204" s="9">
        <f t="shared" si="17"/>
        <v>-1.3289036544850363E-2</v>
      </c>
      <c r="R204" s="5">
        <v>16.420000000000002</v>
      </c>
      <c r="S204" s="9">
        <f t="shared" si="18"/>
        <v>-7.2551390568317683E-3</v>
      </c>
      <c r="W204" s="5">
        <v>5.89</v>
      </c>
      <c r="X204" s="9">
        <f t="shared" si="19"/>
        <v>4.4326241134751775E-2</v>
      </c>
    </row>
    <row r="205" spans="2:24">
      <c r="B205" s="3">
        <v>43768</v>
      </c>
      <c r="C205" s="5">
        <v>23.26</v>
      </c>
      <c r="D205" s="9">
        <f t="shared" si="15"/>
        <v>3.8843331894691346E-3</v>
      </c>
      <c r="H205" s="5">
        <v>14.57</v>
      </c>
      <c r="I205" s="9">
        <f t="shared" si="16"/>
        <v>-2.0174848688634766E-2</v>
      </c>
      <c r="M205" s="5">
        <v>5.84</v>
      </c>
      <c r="N205" s="9">
        <f t="shared" si="17"/>
        <v>-1.6835016835016925E-2</v>
      </c>
      <c r="R205" s="5">
        <v>16.809999999999999</v>
      </c>
      <c r="S205" s="9">
        <f t="shared" si="18"/>
        <v>2.3751522533495554E-2</v>
      </c>
      <c r="W205" s="5">
        <v>6.05</v>
      </c>
      <c r="X205" s="9">
        <f t="shared" si="19"/>
        <v>2.7164685908319209E-2</v>
      </c>
    </row>
    <row r="206" spans="2:24">
      <c r="B206" s="3">
        <v>43769</v>
      </c>
      <c r="C206" s="5">
        <v>23.45</v>
      </c>
      <c r="D206" s="9">
        <f t="shared" si="15"/>
        <v>8.1685296646602634E-3</v>
      </c>
      <c r="H206" s="5">
        <v>14.72</v>
      </c>
      <c r="I206" s="9">
        <f t="shared" si="16"/>
        <v>1.0295126973232694E-2</v>
      </c>
      <c r="M206" s="5">
        <v>5.85</v>
      </c>
      <c r="N206" s="9">
        <f t="shared" si="17"/>
        <v>1.7123287671232511E-3</v>
      </c>
      <c r="R206" s="5">
        <v>16.78</v>
      </c>
      <c r="S206" s="9">
        <f t="shared" si="18"/>
        <v>-1.7846519928612485E-3</v>
      </c>
      <c r="W206" s="5">
        <v>6</v>
      </c>
      <c r="X206" s="9">
        <f t="shared" si="19"/>
        <v>-8.2644628099173261E-3</v>
      </c>
    </row>
    <row r="207" spans="2:24">
      <c r="B207" s="3">
        <v>43770</v>
      </c>
      <c r="C207" s="5">
        <v>24.46</v>
      </c>
      <c r="D207" s="9">
        <f t="shared" si="15"/>
        <v>4.3070362473347619E-2</v>
      </c>
      <c r="H207" s="5">
        <v>14.75</v>
      </c>
      <c r="I207" s="9">
        <f t="shared" si="16"/>
        <v>2.0380434782608261E-3</v>
      </c>
      <c r="M207" s="5">
        <v>5.93</v>
      </c>
      <c r="N207" s="9">
        <f t="shared" si="17"/>
        <v>1.3675213675213687E-2</v>
      </c>
      <c r="R207" s="5">
        <v>17.41</v>
      </c>
      <c r="S207" s="9">
        <f t="shared" si="18"/>
        <v>3.7544696066746062E-2</v>
      </c>
      <c r="W207" s="5">
        <v>6.16</v>
      </c>
      <c r="X207" s="9">
        <f t="shared" si="19"/>
        <v>2.6666666666666689E-2</v>
      </c>
    </row>
    <row r="208" spans="2:24">
      <c r="B208" s="3">
        <v>43773</v>
      </c>
      <c r="C208" s="5">
        <v>24.59</v>
      </c>
      <c r="D208" s="9">
        <f t="shared" si="15"/>
        <v>5.3147996729353639E-3</v>
      </c>
      <c r="H208" s="5">
        <v>16.03</v>
      </c>
      <c r="I208" s="9">
        <f t="shared" si="16"/>
        <v>8.6779661016949228E-2</v>
      </c>
      <c r="M208" s="5">
        <v>5.93</v>
      </c>
      <c r="N208" s="9">
        <f t="shared" si="17"/>
        <v>0</v>
      </c>
      <c r="R208" s="5">
        <v>18.12</v>
      </c>
      <c r="S208" s="9">
        <f t="shared" si="18"/>
        <v>4.0781160252728363E-2</v>
      </c>
      <c r="W208" s="5">
        <v>6.2</v>
      </c>
      <c r="X208" s="9">
        <f t="shared" si="19"/>
        <v>6.4935064935064991E-3</v>
      </c>
    </row>
    <row r="209" spans="2:24">
      <c r="B209" s="3">
        <v>43774</v>
      </c>
      <c r="C209" s="5">
        <v>24.45</v>
      </c>
      <c r="D209" s="9">
        <f t="shared" si="15"/>
        <v>-5.6933712891419509E-3</v>
      </c>
      <c r="H209" s="5">
        <v>16.010000000000002</v>
      </c>
      <c r="I209" s="9">
        <f t="shared" si="16"/>
        <v>-1.2476606363068978E-3</v>
      </c>
      <c r="M209" s="5">
        <v>5.93</v>
      </c>
      <c r="N209" s="9">
        <f t="shared" si="17"/>
        <v>0</v>
      </c>
      <c r="R209" s="5">
        <v>18.2</v>
      </c>
      <c r="S209" s="9">
        <f t="shared" si="18"/>
        <v>4.4150110375274993E-3</v>
      </c>
      <c r="W209" s="5">
        <v>6.16</v>
      </c>
      <c r="X209" s="9">
        <f t="shared" si="19"/>
        <v>-6.4516129032258117E-3</v>
      </c>
    </row>
    <row r="210" spans="2:24">
      <c r="B210" s="3">
        <v>43775</v>
      </c>
      <c r="C210" s="5">
        <v>24.31</v>
      </c>
      <c r="D210" s="9">
        <f t="shared" si="15"/>
        <v>-5.7259713701431729E-3</v>
      </c>
      <c r="H210" s="5">
        <v>15.94</v>
      </c>
      <c r="I210" s="9">
        <f t="shared" si="16"/>
        <v>-4.372267332917055E-3</v>
      </c>
      <c r="M210" s="5">
        <v>6.05</v>
      </c>
      <c r="N210" s="9">
        <f t="shared" si="17"/>
        <v>2.0236087689713342E-2</v>
      </c>
      <c r="R210" s="5">
        <v>17.940000000000001</v>
      </c>
      <c r="S210" s="9">
        <f t="shared" si="18"/>
        <v>-1.4285714285714178E-2</v>
      </c>
      <c r="W210" s="5">
        <v>6.14</v>
      </c>
      <c r="X210" s="9">
        <f t="shared" si="19"/>
        <v>-3.2467532467533216E-3</v>
      </c>
    </row>
    <row r="211" spans="2:24">
      <c r="B211" s="3">
        <v>43776</v>
      </c>
      <c r="C211" s="5">
        <v>24.78</v>
      </c>
      <c r="D211" s="9">
        <f t="shared" si="15"/>
        <v>1.9333607568901786E-2</v>
      </c>
      <c r="H211" s="5">
        <v>15.84</v>
      </c>
      <c r="I211" s="9">
        <f t="shared" si="16"/>
        <v>-6.2735257214554356E-3</v>
      </c>
      <c r="M211" s="5">
        <v>6.08</v>
      </c>
      <c r="N211" s="9">
        <f t="shared" si="17"/>
        <v>4.9586776859504543E-3</v>
      </c>
      <c r="R211" s="5">
        <v>17.940000000000001</v>
      </c>
      <c r="S211" s="9">
        <f t="shared" si="18"/>
        <v>0</v>
      </c>
      <c r="W211" s="5">
        <v>6.08</v>
      </c>
      <c r="X211" s="9">
        <f t="shared" si="19"/>
        <v>-9.7719869706839758E-3</v>
      </c>
    </row>
    <row r="212" spans="2:24">
      <c r="B212" s="3">
        <v>43777</v>
      </c>
      <c r="C212" s="5">
        <v>24.26</v>
      </c>
      <c r="D212" s="9">
        <f t="shared" si="15"/>
        <v>-2.0984665052461646E-2</v>
      </c>
      <c r="H212" s="5">
        <v>15.6</v>
      </c>
      <c r="I212" s="9">
        <f t="shared" si="16"/>
        <v>-1.5151515151515166E-2</v>
      </c>
      <c r="M212" s="5">
        <v>5.97</v>
      </c>
      <c r="N212" s="9">
        <f t="shared" si="17"/>
        <v>-1.8092105263157948E-2</v>
      </c>
      <c r="R212" s="5">
        <v>17.88</v>
      </c>
      <c r="S212" s="9">
        <f t="shared" si="18"/>
        <v>-3.3444816053512971E-3</v>
      </c>
      <c r="W212" s="5">
        <v>5.98</v>
      </c>
      <c r="X212" s="9">
        <f t="shared" si="19"/>
        <v>-1.6447368421052572E-2</v>
      </c>
    </row>
    <row r="213" spans="2:24">
      <c r="B213" s="3">
        <v>43780</v>
      </c>
      <c r="C213" s="5">
        <v>23.68</v>
      </c>
      <c r="D213" s="9">
        <f t="shared" si="15"/>
        <v>-2.3907666941467509E-2</v>
      </c>
      <c r="H213" s="5">
        <v>15.12</v>
      </c>
      <c r="I213" s="9">
        <f t="shared" si="16"/>
        <v>-3.0769230769230799E-2</v>
      </c>
      <c r="M213" s="5">
        <v>5.79</v>
      </c>
      <c r="N213" s="9">
        <f t="shared" si="17"/>
        <v>-3.0150753768844175E-2</v>
      </c>
      <c r="R213" s="5">
        <v>17.329999999999998</v>
      </c>
      <c r="S213" s="9">
        <f t="shared" si="18"/>
        <v>-3.0760626398210332E-2</v>
      </c>
      <c r="W213" s="5">
        <v>5.9</v>
      </c>
      <c r="X213" s="9">
        <f t="shared" si="19"/>
        <v>-1.3377926421404692E-2</v>
      </c>
    </row>
    <row r="214" spans="2:24">
      <c r="B214" s="3">
        <v>43781</v>
      </c>
      <c r="C214" s="5">
        <v>23.68</v>
      </c>
      <c r="D214" s="9">
        <v>0</v>
      </c>
      <c r="H214" s="5">
        <v>15.13</v>
      </c>
      <c r="I214" s="9">
        <f t="shared" si="16"/>
        <v>6.6137566137576477E-4</v>
      </c>
      <c r="M214" s="5">
        <v>5.88</v>
      </c>
      <c r="N214" s="9">
        <f t="shared" si="17"/>
        <v>1.5544041450777177E-2</v>
      </c>
      <c r="R214" s="5">
        <v>17.399999999999999</v>
      </c>
      <c r="S214" s="9">
        <f t="shared" si="18"/>
        <v>4.0392383150606058E-3</v>
      </c>
      <c r="W214" s="5">
        <v>5.9</v>
      </c>
      <c r="X214" s="9">
        <f t="shared" si="19"/>
        <v>0</v>
      </c>
    </row>
    <row r="215" spans="2:24">
      <c r="B215" s="3">
        <v>43782</v>
      </c>
      <c r="C215" s="5">
        <v>23.95</v>
      </c>
      <c r="D215" s="9">
        <f t="shared" ref="D215:D230" si="20">(C215-C214)/C214</f>
        <v>1.1402027027027009E-2</v>
      </c>
      <c r="H215" s="5">
        <v>15.15</v>
      </c>
      <c r="I215" s="9">
        <f t="shared" si="16"/>
        <v>1.3218770654328865E-3</v>
      </c>
      <c r="M215" s="5">
        <v>5.93</v>
      </c>
      <c r="N215" s="9">
        <f t="shared" si="17"/>
        <v>8.5034013605441872E-3</v>
      </c>
      <c r="R215" s="5">
        <v>17.260000000000002</v>
      </c>
      <c r="S215" s="9">
        <f t="shared" si="18"/>
        <v>-8.0459770114940828E-3</v>
      </c>
      <c r="W215" s="5">
        <v>5.9</v>
      </c>
      <c r="X215" s="9">
        <f t="shared" si="19"/>
        <v>0</v>
      </c>
    </row>
    <row r="216" spans="2:24">
      <c r="B216" s="3">
        <v>43783</v>
      </c>
      <c r="C216" s="5">
        <v>23.85</v>
      </c>
      <c r="D216" s="9">
        <f t="shared" si="20"/>
        <v>-4.175365344467552E-3</v>
      </c>
      <c r="H216" s="5">
        <v>15.69</v>
      </c>
      <c r="I216" s="9">
        <f t="shared" si="16"/>
        <v>3.5643564356435585E-2</v>
      </c>
      <c r="M216" s="5">
        <v>6.06</v>
      </c>
      <c r="N216" s="9">
        <f t="shared" si="17"/>
        <v>2.1922428330522749E-2</v>
      </c>
      <c r="R216" s="5">
        <v>17.260000000000002</v>
      </c>
      <c r="S216" s="9">
        <f t="shared" si="18"/>
        <v>0</v>
      </c>
      <c r="W216" s="5">
        <v>5.78</v>
      </c>
      <c r="X216" s="9">
        <f t="shared" si="19"/>
        <v>-2.0338983050847474E-2</v>
      </c>
    </row>
    <row r="217" spans="2:24">
      <c r="B217" s="3">
        <v>43784</v>
      </c>
      <c r="C217" s="5">
        <v>23.6</v>
      </c>
      <c r="D217" s="9">
        <f t="shared" si="20"/>
        <v>-1.0482180293501047E-2</v>
      </c>
      <c r="H217" s="5">
        <v>15.39</v>
      </c>
      <c r="I217" s="9">
        <f t="shared" si="16"/>
        <v>-1.9120458891013319E-2</v>
      </c>
      <c r="M217" s="5">
        <v>5.99</v>
      </c>
      <c r="N217" s="9">
        <f t="shared" si="17"/>
        <v>-1.1551155115511452E-2</v>
      </c>
      <c r="R217" s="5">
        <v>17.25</v>
      </c>
      <c r="S217" s="9">
        <f t="shared" si="18"/>
        <v>-5.7937427578224579E-4</v>
      </c>
      <c r="W217" s="5">
        <v>5.84</v>
      </c>
      <c r="X217" s="9">
        <f t="shared" si="19"/>
        <v>1.0380622837370174E-2</v>
      </c>
    </row>
    <row r="218" spans="2:24">
      <c r="B218" s="3">
        <v>43787</v>
      </c>
      <c r="C218" s="5">
        <v>24.24</v>
      </c>
      <c r="D218" s="9">
        <f t="shared" si="20"/>
        <v>2.7118644067796481E-2</v>
      </c>
      <c r="H218" s="5">
        <v>15.95</v>
      </c>
      <c r="I218" s="9">
        <f t="shared" si="16"/>
        <v>3.6387264457439811E-2</v>
      </c>
      <c r="M218" s="5">
        <v>6.12</v>
      </c>
      <c r="N218" s="9">
        <f t="shared" si="17"/>
        <v>2.1702838063439048E-2</v>
      </c>
      <c r="R218" s="5">
        <v>17.28</v>
      </c>
      <c r="S218" s="9">
        <f t="shared" si="18"/>
        <v>1.7391304347826747E-3</v>
      </c>
      <c r="W218" s="5">
        <v>5.88</v>
      </c>
      <c r="X218" s="9">
        <f t="shared" si="19"/>
        <v>6.8493150684931572E-3</v>
      </c>
    </row>
    <row r="219" spans="2:24">
      <c r="B219" s="3">
        <v>43788</v>
      </c>
      <c r="C219" s="5">
        <v>24.64</v>
      </c>
      <c r="D219" s="9">
        <f t="shared" si="20"/>
        <v>1.650165016501659E-2</v>
      </c>
      <c r="H219" s="5">
        <v>16</v>
      </c>
      <c r="I219" s="9">
        <f t="shared" si="16"/>
        <v>3.1347962382445587E-3</v>
      </c>
      <c r="M219" s="5">
        <v>6.15</v>
      </c>
      <c r="N219" s="9">
        <f t="shared" si="17"/>
        <v>4.9019607843137662E-3</v>
      </c>
      <c r="R219" s="5">
        <v>17.79</v>
      </c>
      <c r="S219" s="9">
        <f t="shared" si="18"/>
        <v>2.951388888888877E-2</v>
      </c>
      <c r="W219" s="5">
        <v>6.08</v>
      </c>
      <c r="X219" s="9">
        <f t="shared" si="19"/>
        <v>3.4013605442176902E-2</v>
      </c>
    </row>
    <row r="220" spans="2:24">
      <c r="B220" s="3">
        <v>43789</v>
      </c>
      <c r="C220" s="5">
        <v>24.2</v>
      </c>
      <c r="D220" s="9">
        <f t="shared" si="20"/>
        <v>-1.7857142857142908E-2</v>
      </c>
      <c r="H220" s="5">
        <v>15.67</v>
      </c>
      <c r="I220" s="9">
        <f t="shared" si="16"/>
        <v>-2.0625000000000004E-2</v>
      </c>
      <c r="M220" s="5">
        <v>6.06</v>
      </c>
      <c r="N220" s="9">
        <f t="shared" si="17"/>
        <v>-1.4634146341463535E-2</v>
      </c>
      <c r="R220" s="5">
        <v>17.84</v>
      </c>
      <c r="S220" s="9">
        <f t="shared" si="18"/>
        <v>2.8105677346824459E-3</v>
      </c>
      <c r="W220" s="5">
        <v>5.96</v>
      </c>
      <c r="X220" s="9">
        <f t="shared" si="19"/>
        <v>-1.9736842105263174E-2</v>
      </c>
    </row>
    <row r="221" spans="2:24">
      <c r="B221" s="3">
        <v>43790</v>
      </c>
      <c r="C221" s="5">
        <v>24.25</v>
      </c>
      <c r="D221" s="9">
        <f t="shared" si="20"/>
        <v>2.0661157024793684E-3</v>
      </c>
      <c r="H221" s="5">
        <v>15.69</v>
      </c>
      <c r="I221" s="9">
        <f t="shared" si="16"/>
        <v>1.276324186343304E-3</v>
      </c>
      <c r="M221" s="5">
        <v>5.99</v>
      </c>
      <c r="N221" s="9">
        <f t="shared" si="17"/>
        <v>-1.1551155115511452E-2</v>
      </c>
      <c r="R221" s="5">
        <v>17.829999999999998</v>
      </c>
      <c r="S221" s="9">
        <f t="shared" si="18"/>
        <v>-5.6053811659201585E-4</v>
      </c>
      <c r="W221" s="5">
        <v>5.92</v>
      </c>
      <c r="X221" s="9">
        <f t="shared" si="19"/>
        <v>-6.7114093959731603E-3</v>
      </c>
    </row>
    <row r="222" spans="2:24">
      <c r="B222" s="3">
        <v>43791</v>
      </c>
      <c r="C222" s="5">
        <v>24.01</v>
      </c>
      <c r="D222" s="9">
        <f t="shared" si="20"/>
        <v>-9.8969072164947804E-3</v>
      </c>
      <c r="H222" s="5">
        <v>15.5</v>
      </c>
      <c r="I222" s="9">
        <f t="shared" si="16"/>
        <v>-1.2109623964308446E-2</v>
      </c>
      <c r="M222" s="5">
        <v>5.93</v>
      </c>
      <c r="N222" s="9">
        <f t="shared" si="17"/>
        <v>-1.0016694490818113E-2</v>
      </c>
      <c r="R222" s="5">
        <v>17.96</v>
      </c>
      <c r="S222" s="9">
        <f t="shared" si="18"/>
        <v>7.2910824453170254E-3</v>
      </c>
      <c r="W222" s="5">
        <v>5.84</v>
      </c>
      <c r="X222" s="9">
        <f t="shared" si="19"/>
        <v>-1.3513513513513526E-2</v>
      </c>
    </row>
    <row r="223" spans="2:24">
      <c r="B223" s="3">
        <v>43794</v>
      </c>
      <c r="C223" s="5">
        <v>25.35</v>
      </c>
      <c r="D223" s="9">
        <f t="shared" si="20"/>
        <v>5.5810079133694283E-2</v>
      </c>
      <c r="H223" s="5">
        <v>15.34</v>
      </c>
      <c r="I223" s="9">
        <f t="shared" si="16"/>
        <v>-1.0322580645161299E-2</v>
      </c>
      <c r="M223" s="5">
        <v>6.1</v>
      </c>
      <c r="N223" s="9">
        <f t="shared" si="17"/>
        <v>2.8667790893760529E-2</v>
      </c>
      <c r="R223" s="5">
        <v>18.68</v>
      </c>
      <c r="S223" s="9">
        <f t="shared" si="18"/>
        <v>4.0089086859688129E-2</v>
      </c>
      <c r="W223" s="5">
        <v>5.88</v>
      </c>
      <c r="X223" s="9">
        <f t="shared" si="19"/>
        <v>6.8493150684931572E-3</v>
      </c>
    </row>
    <row r="224" spans="2:24">
      <c r="B224" s="3">
        <v>43795</v>
      </c>
      <c r="C224" s="5">
        <v>24.94</v>
      </c>
      <c r="D224" s="9">
        <f t="shared" si="20"/>
        <v>-1.617357001972387E-2</v>
      </c>
      <c r="H224" s="5">
        <v>15.65</v>
      </c>
      <c r="I224" s="9">
        <f t="shared" si="16"/>
        <v>2.0208604954367698E-2</v>
      </c>
      <c r="M224" s="5">
        <v>6.11</v>
      </c>
      <c r="N224" s="9">
        <f t="shared" si="17"/>
        <v>1.6393442622951928E-3</v>
      </c>
      <c r="R224" s="5">
        <v>18.399999999999999</v>
      </c>
      <c r="S224" s="9">
        <f t="shared" si="18"/>
        <v>-1.4989293361884429E-2</v>
      </c>
      <c r="W224" s="5">
        <v>5.82</v>
      </c>
      <c r="X224" s="9">
        <f t="shared" si="19"/>
        <v>-1.0204081632652994E-2</v>
      </c>
    </row>
    <row r="225" spans="2:24">
      <c r="B225" s="3">
        <v>43796</v>
      </c>
      <c r="C225" s="5">
        <v>24.64</v>
      </c>
      <c r="D225" s="9">
        <f t="shared" si="20"/>
        <v>-1.2028869286287117E-2</v>
      </c>
      <c r="H225" s="5">
        <v>15.73</v>
      </c>
      <c r="I225" s="9">
        <f t="shared" si="16"/>
        <v>5.1118210862619853E-3</v>
      </c>
      <c r="M225" s="5">
        <v>6.06</v>
      </c>
      <c r="N225" s="9">
        <f t="shared" si="17"/>
        <v>-8.1833060556465963E-3</v>
      </c>
      <c r="R225" s="5">
        <v>18.600000000000001</v>
      </c>
      <c r="S225" s="9">
        <f t="shared" si="18"/>
        <v>1.086956521739146E-2</v>
      </c>
      <c r="W225" s="5">
        <v>5.72</v>
      </c>
      <c r="X225" s="9">
        <f t="shared" si="19"/>
        <v>-1.7182130584192531E-2</v>
      </c>
    </row>
    <row r="226" spans="2:24">
      <c r="B226" s="3">
        <v>43797</v>
      </c>
      <c r="C226" s="5">
        <v>24.69</v>
      </c>
      <c r="D226" s="9">
        <f t="shared" si="20"/>
        <v>2.0292207792208081E-3</v>
      </c>
      <c r="H226" s="5">
        <v>15.68</v>
      </c>
      <c r="I226" s="9">
        <f t="shared" si="16"/>
        <v>-3.1786395422759512E-3</v>
      </c>
      <c r="M226" s="5">
        <v>5.98</v>
      </c>
      <c r="N226" s="9">
        <f t="shared" si="17"/>
        <v>-1.3201320132013068E-2</v>
      </c>
      <c r="R226" s="5">
        <v>18.48</v>
      </c>
      <c r="S226" s="9">
        <f t="shared" si="18"/>
        <v>-6.4516129032258594E-3</v>
      </c>
      <c r="W226" s="5">
        <v>5.6</v>
      </c>
      <c r="X226" s="9">
        <f t="shared" si="19"/>
        <v>-2.0979020979020997E-2</v>
      </c>
    </row>
    <row r="227" spans="2:24">
      <c r="B227" s="3">
        <v>43798</v>
      </c>
      <c r="C227" s="5">
        <v>24</v>
      </c>
      <c r="D227" s="9">
        <f t="shared" si="20"/>
        <v>-2.7946537059538326E-2</v>
      </c>
      <c r="H227" s="5">
        <v>15.48</v>
      </c>
      <c r="I227" s="9">
        <f t="shared" si="16"/>
        <v>-1.2755102040816282E-2</v>
      </c>
      <c r="M227" s="5">
        <v>5.95</v>
      </c>
      <c r="N227" s="9">
        <f t="shared" si="17"/>
        <v>-5.0167224080267967E-3</v>
      </c>
      <c r="R227" s="5">
        <v>18.600000000000001</v>
      </c>
      <c r="S227" s="9">
        <f t="shared" si="18"/>
        <v>6.4935064935065468E-3</v>
      </c>
      <c r="W227" s="5">
        <v>5.6</v>
      </c>
      <c r="X227" s="9">
        <f t="shared" si="19"/>
        <v>0</v>
      </c>
    </row>
    <row r="228" spans="2:24">
      <c r="B228" s="3">
        <v>43801</v>
      </c>
      <c r="C228" s="5">
        <v>23.7</v>
      </c>
      <c r="D228" s="9">
        <f t="shared" si="20"/>
        <v>-1.250000000000003E-2</v>
      </c>
      <c r="H228" s="5">
        <v>15.34</v>
      </c>
      <c r="I228" s="9">
        <f t="shared" si="16"/>
        <v>-9.0439276485788471E-3</v>
      </c>
      <c r="M228" s="5">
        <v>5.96</v>
      </c>
      <c r="N228" s="9">
        <f t="shared" si="17"/>
        <v>1.6806722689075271E-3</v>
      </c>
      <c r="R228" s="5">
        <v>18.78</v>
      </c>
      <c r="S228" s="9">
        <f t="shared" si="18"/>
        <v>9.6774193548386945E-3</v>
      </c>
      <c r="W228" s="5">
        <v>5.78</v>
      </c>
      <c r="X228" s="9">
        <f t="shared" si="19"/>
        <v>3.2142857142857251E-2</v>
      </c>
    </row>
    <row r="229" spans="2:24">
      <c r="B229" s="3">
        <v>43802</v>
      </c>
      <c r="C229" s="5">
        <v>23.48</v>
      </c>
      <c r="D229" s="9">
        <f t="shared" si="20"/>
        <v>-9.2827004219408812E-3</v>
      </c>
      <c r="H229" s="5">
        <v>15.21</v>
      </c>
      <c r="I229" s="9">
        <f t="shared" si="16"/>
        <v>-8.4745762711863765E-3</v>
      </c>
      <c r="M229" s="5">
        <v>5.99</v>
      </c>
      <c r="N229" s="9">
        <f t="shared" si="17"/>
        <v>5.0335570469799079E-3</v>
      </c>
      <c r="R229" s="5">
        <v>18.79</v>
      </c>
      <c r="S229" s="9">
        <f t="shared" si="18"/>
        <v>5.3248136315218369E-4</v>
      </c>
      <c r="W229" s="5">
        <v>5.78</v>
      </c>
      <c r="X229" s="9">
        <f t="shared" si="19"/>
        <v>0</v>
      </c>
    </row>
    <row r="230" spans="2:24">
      <c r="B230" s="3">
        <v>43803</v>
      </c>
      <c r="C230" s="5">
        <v>23.48</v>
      </c>
      <c r="D230" s="9">
        <f t="shared" si="20"/>
        <v>0</v>
      </c>
      <c r="H230" s="5">
        <v>15.21</v>
      </c>
      <c r="I230" s="9">
        <f t="shared" si="16"/>
        <v>0</v>
      </c>
      <c r="M230" s="5">
        <v>5.99</v>
      </c>
      <c r="N230" s="9">
        <f t="shared" si="17"/>
        <v>0</v>
      </c>
      <c r="R230" s="5">
        <v>18.79</v>
      </c>
      <c r="S230" s="9">
        <f t="shared" si="18"/>
        <v>0</v>
      </c>
      <c r="W230" s="5">
        <v>5.78</v>
      </c>
      <c r="X230" s="9">
        <f t="shared" si="19"/>
        <v>0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3DA4C-052D-44AF-8333-CA7D1EA244A8}">
  <dimension ref="A1:L52"/>
  <sheetViews>
    <sheetView topLeftCell="A37" workbookViewId="0">
      <selection activeCell="B4" sqref="B4:B51"/>
    </sheetView>
  </sheetViews>
  <sheetFormatPr defaultRowHeight="14.3"/>
  <cols>
    <col min="1" max="1" width="11.125" bestFit="1" customWidth="1"/>
    <col min="2" max="2" width="9.75" bestFit="1" customWidth="1"/>
    <col min="3" max="3" width="9.75" customWidth="1"/>
    <col min="4" max="4" width="9.75" bestFit="1" customWidth="1"/>
    <col min="6" max="7" width="11.875" bestFit="1" customWidth="1"/>
    <col min="8" max="8" width="10.75" bestFit="1" customWidth="1"/>
    <col min="9" max="9" width="12.625" bestFit="1" customWidth="1"/>
    <col min="10" max="11" width="14.875" bestFit="1" customWidth="1"/>
  </cols>
  <sheetData>
    <row r="1" spans="1:12">
      <c r="A1" s="1"/>
      <c r="B1" s="14" t="s">
        <v>28</v>
      </c>
      <c r="C1" s="14"/>
      <c r="D1" s="14" t="s">
        <v>29</v>
      </c>
      <c r="F1" t="s">
        <v>17</v>
      </c>
      <c r="G1">
        <v>100000</v>
      </c>
    </row>
    <row r="2" spans="1:12">
      <c r="A2" s="1"/>
      <c r="B2" s="1" t="s">
        <v>30</v>
      </c>
      <c r="C2" s="1" t="s">
        <v>32</v>
      </c>
      <c r="D2" s="2" t="s">
        <v>31</v>
      </c>
      <c r="E2" s="2" t="s">
        <v>32</v>
      </c>
      <c r="F2" s="1" t="s">
        <v>33</v>
      </c>
      <c r="G2" s="1" t="s">
        <v>34</v>
      </c>
      <c r="H2" s="1" t="s">
        <v>37</v>
      </c>
      <c r="I2" s="1" t="s">
        <v>36</v>
      </c>
      <c r="J2" s="1" t="s">
        <v>35</v>
      </c>
      <c r="K2" s="1" t="s">
        <v>38</v>
      </c>
      <c r="L2" s="1" t="s">
        <v>39</v>
      </c>
    </row>
    <row r="3" spans="1:12">
      <c r="A3" s="17">
        <v>43462</v>
      </c>
      <c r="B3" s="1" t="str">
        <f>[1]!EM_I_WQ_CLOSE(B1,A3)</f>
        <v>Refreshing</v>
      </c>
      <c r="C3" s="1"/>
      <c r="D3" s="1" t="str">
        <f>[1]!EM_I_WQ_CLOSE(D1,A3)</f>
        <v>Refreshing</v>
      </c>
      <c r="E3" s="2"/>
      <c r="F3" s="1">
        <v>0.5</v>
      </c>
      <c r="G3" s="1">
        <v>0.5</v>
      </c>
      <c r="H3" s="1">
        <v>100000</v>
      </c>
      <c r="I3" s="1">
        <f>G1*F3+G1*G3</f>
        <v>100000</v>
      </c>
      <c r="J3" s="1"/>
      <c r="K3" s="19">
        <f>$G$1*1</f>
        <v>100000</v>
      </c>
      <c r="L3" s="1"/>
    </row>
    <row r="4" spans="1:12">
      <c r="A4" s="15">
        <v>43469</v>
      </c>
      <c r="B4" s="1">
        <v>3035.8739999999998</v>
      </c>
      <c r="C4" s="16" t="e">
        <f>(B4-B3)/B3</f>
        <v>#VALUE!</v>
      </c>
      <c r="D4" s="1">
        <v>4210.8779999999997</v>
      </c>
      <c r="E4" s="16" t="e">
        <f>(D4-D3)/D3</f>
        <v>#VALUE!</v>
      </c>
      <c r="F4" s="1" t="e">
        <f>IF(C4&gt;E4,1,0)</f>
        <v>#VALUE!</v>
      </c>
      <c r="G4" s="1" t="e">
        <f t="shared" ref="G4:G51" si="0">IF(E4&gt;C4,1,0)</f>
        <v>#VALUE!</v>
      </c>
      <c r="H4" s="1">
        <f>I3</f>
        <v>100000</v>
      </c>
      <c r="I4" s="19" t="e">
        <f t="shared" ref="I4:I51" si="1">H4*F3*(1+C4)+H4*G3*(1+E4)</f>
        <v>#VALUE!</v>
      </c>
      <c r="J4" s="19" t="e">
        <f>I4</f>
        <v>#VALUE!</v>
      </c>
      <c r="K4" s="19" t="e">
        <f t="shared" ref="K4:K51" si="2">K3/2*(1+C4)+K3/2*(1+E4)</f>
        <v>#VALUE!</v>
      </c>
      <c r="L4" s="19" t="e">
        <f t="shared" ref="L4:L51" si="3">J4-K4</f>
        <v>#VALUE!</v>
      </c>
    </row>
    <row r="5" spans="1:12">
      <c r="A5" s="15">
        <v>43476</v>
      </c>
      <c r="B5" s="1">
        <v>3094.7779999999998</v>
      </c>
      <c r="C5" s="16">
        <f>(B5-B4)/B4</f>
        <v>1.9402649780590368E-2</v>
      </c>
      <c r="D5" s="1">
        <v>4314.875</v>
      </c>
      <c r="E5" s="16">
        <f>(D5-D4)/D4</f>
        <v>2.4697224664309986E-2</v>
      </c>
      <c r="F5" s="1">
        <f>IF(C5&gt;E5,1,0)</f>
        <v>0</v>
      </c>
      <c r="G5" s="1">
        <f t="shared" si="0"/>
        <v>1</v>
      </c>
      <c r="H5" s="19" t="e">
        <f>J4</f>
        <v>#VALUE!</v>
      </c>
      <c r="I5" s="19" t="e">
        <f t="shared" si="1"/>
        <v>#VALUE!</v>
      </c>
      <c r="J5" s="19" t="e">
        <f>I5</f>
        <v>#VALUE!</v>
      </c>
      <c r="K5" s="19" t="e">
        <f t="shared" si="2"/>
        <v>#VALUE!</v>
      </c>
      <c r="L5" s="19" t="e">
        <f t="shared" si="3"/>
        <v>#VALUE!</v>
      </c>
    </row>
    <row r="6" spans="1:12">
      <c r="A6" s="15">
        <v>43483</v>
      </c>
      <c r="B6" s="1">
        <v>3168.1729999999998</v>
      </c>
      <c r="C6" s="16">
        <f t="shared" ref="C6:C51" si="4">(B6-B5)/B5</f>
        <v>2.3715756025149456E-2</v>
      </c>
      <c r="D6" s="1">
        <v>4347.8109999999997</v>
      </c>
      <c r="E6" s="16">
        <f t="shared" ref="E6:E51" si="5">(D6-D5)/D5</f>
        <v>7.6331295808104976E-3</v>
      </c>
      <c r="F6" s="1">
        <f>IF(C6&gt;E6,1,0)</f>
        <v>1</v>
      </c>
      <c r="G6" s="1">
        <f t="shared" si="0"/>
        <v>0</v>
      </c>
      <c r="H6" s="19" t="e">
        <f>J5</f>
        <v>#VALUE!</v>
      </c>
      <c r="I6" s="19" t="e">
        <f t="shared" si="1"/>
        <v>#VALUE!</v>
      </c>
      <c r="J6" s="19" t="e">
        <f>I6</f>
        <v>#VALUE!</v>
      </c>
      <c r="K6" s="19" t="e">
        <f t="shared" si="2"/>
        <v>#VALUE!</v>
      </c>
      <c r="L6" s="19" t="e">
        <f t="shared" si="3"/>
        <v>#VALUE!</v>
      </c>
    </row>
    <row r="7" spans="1:12">
      <c r="A7" s="15">
        <v>43490</v>
      </c>
      <c r="B7" s="1">
        <v>3184.4690000000001</v>
      </c>
      <c r="C7" s="16">
        <f t="shared" si="4"/>
        <v>5.1436585060223279E-3</v>
      </c>
      <c r="D7" s="1">
        <v>4318.4409999999998</v>
      </c>
      <c r="E7" s="16">
        <f t="shared" si="5"/>
        <v>-6.755123440278313E-3</v>
      </c>
      <c r="F7" s="1">
        <f>IF(C7&gt;E7,1,0)</f>
        <v>1</v>
      </c>
      <c r="G7" s="1">
        <f t="shared" si="0"/>
        <v>0</v>
      </c>
      <c r="H7" s="19" t="e">
        <f t="shared" ref="H7:H34" si="6">J6</f>
        <v>#VALUE!</v>
      </c>
      <c r="I7" s="19" t="e">
        <f t="shared" si="1"/>
        <v>#VALUE!</v>
      </c>
      <c r="J7" s="19" t="e">
        <f t="shared" ref="J7:J51" si="7">I7</f>
        <v>#VALUE!</v>
      </c>
      <c r="K7" s="19" t="e">
        <f t="shared" si="2"/>
        <v>#VALUE!</v>
      </c>
      <c r="L7" s="19" t="e">
        <f t="shared" si="3"/>
        <v>#VALUE!</v>
      </c>
    </row>
    <row r="8" spans="1:12">
      <c r="A8" s="15">
        <v>43497</v>
      </c>
      <c r="B8" s="1">
        <v>3247.3969999999999</v>
      </c>
      <c r="C8" s="16">
        <f t="shared" si="4"/>
        <v>1.976090833354003E-2</v>
      </c>
      <c r="D8" s="1">
        <v>4294.2690000000002</v>
      </c>
      <c r="E8" s="16">
        <f t="shared" si="5"/>
        <v>-5.5973903545283058E-3</v>
      </c>
      <c r="F8" s="1">
        <f>IF(C8&gt;E8,1,0)</f>
        <v>1</v>
      </c>
      <c r="G8" s="1">
        <f t="shared" si="0"/>
        <v>0</v>
      </c>
      <c r="H8" s="19" t="e">
        <f t="shared" si="6"/>
        <v>#VALUE!</v>
      </c>
      <c r="I8" s="19" t="e">
        <f t="shared" si="1"/>
        <v>#VALUE!</v>
      </c>
      <c r="J8" s="19" t="e">
        <f t="shared" si="7"/>
        <v>#VALUE!</v>
      </c>
      <c r="K8" s="19" t="e">
        <f t="shared" si="2"/>
        <v>#VALUE!</v>
      </c>
      <c r="L8" s="19" t="e">
        <f t="shared" si="3"/>
        <v>#VALUE!</v>
      </c>
    </row>
    <row r="9" spans="1:12">
      <c r="A9" s="15">
        <v>43511</v>
      </c>
      <c r="B9" s="1">
        <v>3338.7040000000002</v>
      </c>
      <c r="C9" s="16">
        <f t="shared" si="4"/>
        <v>2.8116981077459961E-2</v>
      </c>
      <c r="D9" s="1">
        <v>4502.7340000000004</v>
      </c>
      <c r="E9" s="16">
        <f t="shared" si="5"/>
        <v>4.8544932792985288E-2</v>
      </c>
      <c r="F9" s="1">
        <f t="shared" ref="F9:F51" si="8">IF(C9&gt;E9,1,0)</f>
        <v>0</v>
      </c>
      <c r="G9" s="1">
        <f t="shared" si="0"/>
        <v>1</v>
      </c>
      <c r="H9" s="19" t="e">
        <f t="shared" si="6"/>
        <v>#VALUE!</v>
      </c>
      <c r="I9" s="19" t="e">
        <f t="shared" si="1"/>
        <v>#VALUE!</v>
      </c>
      <c r="J9" s="19" t="e">
        <f t="shared" si="7"/>
        <v>#VALUE!</v>
      </c>
      <c r="K9" s="19" t="e">
        <f t="shared" si="2"/>
        <v>#VALUE!</v>
      </c>
      <c r="L9" s="19" t="e">
        <f t="shared" si="3"/>
        <v>#VALUE!</v>
      </c>
    </row>
    <row r="10" spans="1:12">
      <c r="A10" s="15">
        <v>43518</v>
      </c>
      <c r="B10" s="1">
        <v>3520.1179999999999</v>
      </c>
      <c r="C10" s="16">
        <f t="shared" si="4"/>
        <v>5.4336652785032684E-2</v>
      </c>
      <c r="D10" s="1">
        <v>4777.2969999999996</v>
      </c>
      <c r="E10" s="16">
        <f t="shared" si="5"/>
        <v>6.0976953113374935E-2</v>
      </c>
      <c r="F10" s="1">
        <f t="shared" si="8"/>
        <v>0</v>
      </c>
      <c r="G10" s="1">
        <f t="shared" si="0"/>
        <v>1</v>
      </c>
      <c r="H10" s="19" t="e">
        <f t="shared" si="6"/>
        <v>#VALUE!</v>
      </c>
      <c r="I10" s="19" t="e">
        <f t="shared" si="1"/>
        <v>#VALUE!</v>
      </c>
      <c r="J10" s="19" t="e">
        <f t="shared" si="7"/>
        <v>#VALUE!</v>
      </c>
      <c r="K10" s="19" t="e">
        <f t="shared" si="2"/>
        <v>#VALUE!</v>
      </c>
      <c r="L10" s="19" t="e">
        <f t="shared" si="3"/>
        <v>#VALUE!</v>
      </c>
    </row>
    <row r="11" spans="1:12">
      <c r="A11" s="15">
        <v>43525</v>
      </c>
      <c r="B11" s="1">
        <v>3749.7139999999999</v>
      </c>
      <c r="C11" s="16">
        <f t="shared" si="4"/>
        <v>6.5223949878952928E-2</v>
      </c>
      <c r="D11" s="1">
        <v>5067.2250000000004</v>
      </c>
      <c r="E11" s="16">
        <f t="shared" si="5"/>
        <v>6.0688711629191323E-2</v>
      </c>
      <c r="F11" s="1">
        <f t="shared" si="8"/>
        <v>1</v>
      </c>
      <c r="G11" s="1">
        <f t="shared" si="0"/>
        <v>0</v>
      </c>
      <c r="H11" s="19" t="e">
        <f t="shared" si="6"/>
        <v>#VALUE!</v>
      </c>
      <c r="I11" s="19" t="e">
        <f t="shared" si="1"/>
        <v>#VALUE!</v>
      </c>
      <c r="J11" s="19" t="e">
        <f t="shared" si="7"/>
        <v>#VALUE!</v>
      </c>
      <c r="K11" s="19" t="e">
        <f t="shared" si="2"/>
        <v>#VALUE!</v>
      </c>
      <c r="L11" s="19" t="e">
        <f t="shared" si="3"/>
        <v>#VALUE!</v>
      </c>
    </row>
    <row r="12" spans="1:12">
      <c r="A12" s="15">
        <v>43532</v>
      </c>
      <c r="B12" s="1">
        <v>3657.5790000000002</v>
      </c>
      <c r="C12" s="16">
        <f t="shared" si="4"/>
        <v>-2.457120729740982E-2</v>
      </c>
      <c r="D12" s="1">
        <v>5245.6989999999996</v>
      </c>
      <c r="E12" s="16">
        <f t="shared" si="5"/>
        <v>3.5221250289852776E-2</v>
      </c>
      <c r="F12" s="1">
        <f t="shared" si="8"/>
        <v>0</v>
      </c>
      <c r="G12" s="1">
        <f t="shared" si="0"/>
        <v>1</v>
      </c>
      <c r="H12" s="19" t="e">
        <f t="shared" si="6"/>
        <v>#VALUE!</v>
      </c>
      <c r="I12" s="19" t="e">
        <f t="shared" si="1"/>
        <v>#VALUE!</v>
      </c>
      <c r="J12" s="19" t="e">
        <f t="shared" si="7"/>
        <v>#VALUE!</v>
      </c>
      <c r="K12" s="19" t="e">
        <f t="shared" si="2"/>
        <v>#VALUE!</v>
      </c>
      <c r="L12" s="19" t="e">
        <f t="shared" si="3"/>
        <v>#VALUE!</v>
      </c>
    </row>
    <row r="13" spans="1:12">
      <c r="A13" s="15">
        <v>43539</v>
      </c>
      <c r="B13" s="1">
        <v>3745.0050000000001</v>
      </c>
      <c r="C13" s="16">
        <f t="shared" si="4"/>
        <v>2.3902696291727376E-2</v>
      </c>
      <c r="D13" s="1">
        <v>5359.0079999999998</v>
      </c>
      <c r="E13" s="16">
        <f t="shared" si="5"/>
        <v>2.1600362506502987E-2</v>
      </c>
      <c r="F13" s="1">
        <f t="shared" si="8"/>
        <v>1</v>
      </c>
      <c r="G13" s="1">
        <f t="shared" si="0"/>
        <v>0</v>
      </c>
      <c r="H13" s="19" t="e">
        <f t="shared" si="6"/>
        <v>#VALUE!</v>
      </c>
      <c r="I13" s="19" t="e">
        <f t="shared" si="1"/>
        <v>#VALUE!</v>
      </c>
      <c r="J13" s="19" t="e">
        <f t="shared" si="7"/>
        <v>#VALUE!</v>
      </c>
      <c r="K13" s="19" t="e">
        <f t="shared" si="2"/>
        <v>#VALUE!</v>
      </c>
      <c r="L13" s="19" t="e">
        <f t="shared" si="3"/>
        <v>#VALUE!</v>
      </c>
    </row>
    <row r="14" spans="1:12">
      <c r="A14" s="15">
        <v>43546</v>
      </c>
      <c r="B14" s="1">
        <v>3833.8009999999999</v>
      </c>
      <c r="C14" s="16">
        <f t="shared" si="4"/>
        <v>2.3710515740299365E-2</v>
      </c>
      <c r="D14" s="1">
        <v>5622.14</v>
      </c>
      <c r="E14" s="16">
        <f t="shared" si="5"/>
        <v>4.91008783715196E-2</v>
      </c>
      <c r="F14" s="1">
        <f t="shared" si="8"/>
        <v>0</v>
      </c>
      <c r="G14" s="1">
        <f t="shared" si="0"/>
        <v>1</v>
      </c>
      <c r="H14" s="19" t="e">
        <f t="shared" si="6"/>
        <v>#VALUE!</v>
      </c>
      <c r="I14" s="19" t="e">
        <f t="shared" si="1"/>
        <v>#VALUE!</v>
      </c>
      <c r="J14" s="19" t="e">
        <f t="shared" si="7"/>
        <v>#VALUE!</v>
      </c>
      <c r="K14" s="19" t="e">
        <f t="shared" si="2"/>
        <v>#VALUE!</v>
      </c>
      <c r="L14" s="19" t="e">
        <f t="shared" si="3"/>
        <v>#VALUE!</v>
      </c>
    </row>
    <row r="15" spans="1:12">
      <c r="A15" s="15">
        <v>43553</v>
      </c>
      <c r="B15" s="1">
        <v>3872.3409999999999</v>
      </c>
      <c r="C15" s="16">
        <f t="shared" si="4"/>
        <v>1.0052686615711135E-2</v>
      </c>
      <c r="D15" s="1">
        <v>5547.6559999999999</v>
      </c>
      <c r="E15" s="16">
        <f t="shared" si="5"/>
        <v>-1.3248336042859191E-2</v>
      </c>
      <c r="F15" s="1">
        <f t="shared" si="8"/>
        <v>1</v>
      </c>
      <c r="G15" s="1">
        <f t="shared" si="0"/>
        <v>0</v>
      </c>
      <c r="H15" s="19" t="e">
        <f t="shared" si="6"/>
        <v>#VALUE!</v>
      </c>
      <c r="I15" s="19" t="e">
        <f t="shared" si="1"/>
        <v>#VALUE!</v>
      </c>
      <c r="J15" s="19" t="e">
        <f t="shared" si="7"/>
        <v>#VALUE!</v>
      </c>
      <c r="K15" s="19" t="e">
        <f t="shared" si="2"/>
        <v>#VALUE!</v>
      </c>
      <c r="L15" s="19" t="e">
        <f t="shared" si="3"/>
        <v>#VALUE!</v>
      </c>
    </row>
    <row r="16" spans="1:12">
      <c r="A16" s="15">
        <v>43559</v>
      </c>
      <c r="B16" s="1">
        <v>4062.23</v>
      </c>
      <c r="C16" s="16">
        <f t="shared" si="4"/>
        <v>4.9037261956010623E-2</v>
      </c>
      <c r="D16" s="1">
        <v>5871.5569999999998</v>
      </c>
      <c r="E16" s="16">
        <f t="shared" si="5"/>
        <v>5.8385199082279043E-2</v>
      </c>
      <c r="F16" s="1">
        <f t="shared" si="8"/>
        <v>0</v>
      </c>
      <c r="G16" s="1">
        <f t="shared" si="0"/>
        <v>1</v>
      </c>
      <c r="H16" s="19" t="e">
        <f t="shared" si="6"/>
        <v>#VALUE!</v>
      </c>
      <c r="I16" s="19" t="e">
        <f t="shared" si="1"/>
        <v>#VALUE!</v>
      </c>
      <c r="J16" s="19" t="e">
        <f t="shared" si="7"/>
        <v>#VALUE!</v>
      </c>
      <c r="K16" s="19" t="e">
        <f t="shared" si="2"/>
        <v>#VALUE!</v>
      </c>
      <c r="L16" s="19" t="e">
        <f t="shared" si="3"/>
        <v>#VALUE!</v>
      </c>
    </row>
    <row r="17" spans="1:12">
      <c r="A17" s="15">
        <v>43567</v>
      </c>
      <c r="B17" s="1">
        <v>3988.616</v>
      </c>
      <c r="C17" s="16">
        <f t="shared" si="4"/>
        <v>-1.8121573618431263E-2</v>
      </c>
      <c r="D17" s="1">
        <v>5714.3670000000002</v>
      </c>
      <c r="E17" s="16">
        <f t="shared" si="5"/>
        <v>-2.6771433880314815E-2</v>
      </c>
      <c r="F17" s="1">
        <f t="shared" si="8"/>
        <v>1</v>
      </c>
      <c r="G17" s="1">
        <f t="shared" si="0"/>
        <v>0</v>
      </c>
      <c r="H17" s="19" t="e">
        <f t="shared" si="6"/>
        <v>#VALUE!</v>
      </c>
      <c r="I17" s="19" t="e">
        <f t="shared" si="1"/>
        <v>#VALUE!</v>
      </c>
      <c r="J17" s="19" t="e">
        <f t="shared" si="7"/>
        <v>#VALUE!</v>
      </c>
      <c r="K17" s="19" t="e">
        <f t="shared" si="2"/>
        <v>#VALUE!</v>
      </c>
      <c r="L17" s="19" t="e">
        <f t="shared" si="3"/>
        <v>#VALUE!</v>
      </c>
    </row>
    <row r="18" spans="1:12">
      <c r="A18" s="15">
        <v>43574</v>
      </c>
      <c r="B18" s="1">
        <v>4120.607</v>
      </c>
      <c r="C18" s="16">
        <f t="shared" si="4"/>
        <v>3.3091929631731909E-2</v>
      </c>
      <c r="D18" s="1">
        <v>5810.1790000000001</v>
      </c>
      <c r="E18" s="16">
        <f t="shared" si="5"/>
        <v>1.6766861491395266E-2</v>
      </c>
      <c r="F18" s="1">
        <f t="shared" si="8"/>
        <v>1</v>
      </c>
      <c r="G18" s="1">
        <f t="shared" si="0"/>
        <v>0</v>
      </c>
      <c r="H18" s="19" t="e">
        <f t="shared" si="6"/>
        <v>#VALUE!</v>
      </c>
      <c r="I18" s="19" t="e">
        <f t="shared" si="1"/>
        <v>#VALUE!</v>
      </c>
      <c r="J18" s="19" t="e">
        <f t="shared" si="7"/>
        <v>#VALUE!</v>
      </c>
      <c r="K18" s="19" t="e">
        <f t="shared" si="2"/>
        <v>#VALUE!</v>
      </c>
      <c r="L18" s="19" t="e">
        <f t="shared" si="3"/>
        <v>#VALUE!</v>
      </c>
    </row>
    <row r="19" spans="1:12">
      <c r="A19" s="15">
        <v>43581</v>
      </c>
      <c r="B19" s="1">
        <v>3889.2739999999999</v>
      </c>
      <c r="C19" s="16">
        <f t="shared" si="4"/>
        <v>-5.6140515220209082E-2</v>
      </c>
      <c r="D19" s="1">
        <v>5408.03</v>
      </c>
      <c r="E19" s="16">
        <f t="shared" si="5"/>
        <v>-6.9214562924825612E-2</v>
      </c>
      <c r="F19" s="1">
        <f t="shared" si="8"/>
        <v>1</v>
      </c>
      <c r="G19" s="1">
        <f t="shared" si="0"/>
        <v>0</v>
      </c>
      <c r="H19" s="19" t="e">
        <f t="shared" si="6"/>
        <v>#VALUE!</v>
      </c>
      <c r="I19" s="19" t="e">
        <f t="shared" si="1"/>
        <v>#VALUE!</v>
      </c>
      <c r="J19" s="19" t="e">
        <f t="shared" si="7"/>
        <v>#VALUE!</v>
      </c>
      <c r="K19" s="19" t="e">
        <f t="shared" si="2"/>
        <v>#VALUE!</v>
      </c>
      <c r="L19" s="19" t="e">
        <f t="shared" si="3"/>
        <v>#VALUE!</v>
      </c>
    </row>
    <row r="20" spans="1:12">
      <c r="A20" s="15">
        <v>43585</v>
      </c>
      <c r="B20" s="1">
        <v>3913.2109999999998</v>
      </c>
      <c r="C20" s="16">
        <f t="shared" si="4"/>
        <v>6.1546190882925452E-3</v>
      </c>
      <c r="D20" s="1">
        <v>5307.56</v>
      </c>
      <c r="E20" s="16">
        <f t="shared" si="5"/>
        <v>-1.8577929486337789E-2</v>
      </c>
      <c r="F20" s="1">
        <f t="shared" si="8"/>
        <v>1</v>
      </c>
      <c r="G20" s="1">
        <f t="shared" si="0"/>
        <v>0</v>
      </c>
      <c r="H20" s="19" t="e">
        <f t="shared" si="6"/>
        <v>#VALUE!</v>
      </c>
      <c r="I20" s="19" t="e">
        <f t="shared" si="1"/>
        <v>#VALUE!</v>
      </c>
      <c r="J20" s="19" t="e">
        <f t="shared" si="7"/>
        <v>#VALUE!</v>
      </c>
      <c r="K20" s="19" t="e">
        <f t="shared" si="2"/>
        <v>#VALUE!</v>
      </c>
      <c r="L20" s="19" t="e">
        <f t="shared" si="3"/>
        <v>#VALUE!</v>
      </c>
    </row>
    <row r="21" spans="1:12">
      <c r="A21" s="15">
        <v>43595</v>
      </c>
      <c r="B21" s="1">
        <v>3730.451</v>
      </c>
      <c r="C21" s="16">
        <f t="shared" si="4"/>
        <v>-4.6703333911715925E-2</v>
      </c>
      <c r="D21" s="1">
        <v>5064.3230000000003</v>
      </c>
      <c r="E21" s="16">
        <f t="shared" si="5"/>
        <v>-4.5828403258747909E-2</v>
      </c>
      <c r="F21" s="1">
        <f t="shared" si="8"/>
        <v>0</v>
      </c>
      <c r="G21" s="1">
        <f t="shared" si="0"/>
        <v>1</v>
      </c>
      <c r="H21" s="19" t="e">
        <f t="shared" si="6"/>
        <v>#VALUE!</v>
      </c>
      <c r="I21" s="19" t="e">
        <f t="shared" si="1"/>
        <v>#VALUE!</v>
      </c>
      <c r="J21" s="19" t="e">
        <f t="shared" si="7"/>
        <v>#VALUE!</v>
      </c>
      <c r="K21" s="19" t="e">
        <f t="shared" si="2"/>
        <v>#VALUE!</v>
      </c>
      <c r="L21" s="19" t="e">
        <f t="shared" si="3"/>
        <v>#VALUE!</v>
      </c>
    </row>
    <row r="22" spans="1:12">
      <c r="A22" s="15">
        <v>43602</v>
      </c>
      <c r="B22" s="1">
        <v>3648.76</v>
      </c>
      <c r="C22" s="16">
        <f t="shared" si="4"/>
        <v>-2.1898424614074759E-2</v>
      </c>
      <c r="D22" s="1">
        <v>4942.5789999999997</v>
      </c>
      <c r="E22" s="16">
        <f t="shared" si="5"/>
        <v>-2.4039540921856797E-2</v>
      </c>
      <c r="F22" s="1">
        <f t="shared" si="8"/>
        <v>1</v>
      </c>
      <c r="G22" s="1">
        <f t="shared" si="0"/>
        <v>0</v>
      </c>
      <c r="H22" s="19" t="e">
        <f t="shared" si="6"/>
        <v>#VALUE!</v>
      </c>
      <c r="I22" s="19" t="e">
        <f t="shared" si="1"/>
        <v>#VALUE!</v>
      </c>
      <c r="J22" s="19" t="e">
        <f t="shared" si="7"/>
        <v>#VALUE!</v>
      </c>
      <c r="K22" s="19" t="e">
        <f t="shared" si="2"/>
        <v>#VALUE!</v>
      </c>
      <c r="L22" s="19" t="e">
        <f t="shared" si="3"/>
        <v>#VALUE!</v>
      </c>
    </row>
    <row r="23" spans="1:12">
      <c r="A23" s="15">
        <v>43609</v>
      </c>
      <c r="B23" s="1">
        <v>3593.913</v>
      </c>
      <c r="C23" s="16">
        <f t="shared" si="4"/>
        <v>-1.5031681996075436E-2</v>
      </c>
      <c r="D23" s="1">
        <v>4841.7569999999996</v>
      </c>
      <c r="E23" s="16">
        <f t="shared" si="5"/>
        <v>-2.0398662317789987E-2</v>
      </c>
      <c r="F23" s="1">
        <f t="shared" si="8"/>
        <v>1</v>
      </c>
      <c r="G23" s="1">
        <f t="shared" si="0"/>
        <v>0</v>
      </c>
      <c r="H23" s="19" t="e">
        <f t="shared" si="6"/>
        <v>#VALUE!</v>
      </c>
      <c r="I23" s="19" t="e">
        <f t="shared" si="1"/>
        <v>#VALUE!</v>
      </c>
      <c r="J23" s="19" t="e">
        <f t="shared" si="7"/>
        <v>#VALUE!</v>
      </c>
      <c r="K23" s="19" t="e">
        <f t="shared" si="2"/>
        <v>#VALUE!</v>
      </c>
      <c r="L23" s="19" t="e">
        <f t="shared" si="3"/>
        <v>#VALUE!</v>
      </c>
    </row>
    <row r="24" spans="1:12">
      <c r="A24" s="15">
        <v>43616</v>
      </c>
      <c r="B24" s="1">
        <v>3629.7890000000002</v>
      </c>
      <c r="C24" s="16">
        <f t="shared" si="4"/>
        <v>9.9824341880285373E-3</v>
      </c>
      <c r="D24" s="1">
        <v>4912</v>
      </c>
      <c r="E24" s="16">
        <f t="shared" si="5"/>
        <v>1.4507749975886936E-2</v>
      </c>
      <c r="F24" s="1">
        <f t="shared" si="8"/>
        <v>0</v>
      </c>
      <c r="G24" s="1">
        <f t="shared" si="0"/>
        <v>1</v>
      </c>
      <c r="H24" s="19" t="e">
        <f t="shared" si="6"/>
        <v>#VALUE!</v>
      </c>
      <c r="I24" s="19" t="e">
        <f t="shared" si="1"/>
        <v>#VALUE!</v>
      </c>
      <c r="J24" s="19" t="e">
        <f t="shared" si="7"/>
        <v>#VALUE!</v>
      </c>
      <c r="K24" s="19" t="e">
        <f t="shared" si="2"/>
        <v>#VALUE!</v>
      </c>
      <c r="L24" s="19" t="e">
        <f t="shared" si="3"/>
        <v>#VALUE!</v>
      </c>
    </row>
    <row r="25" spans="1:12">
      <c r="A25" s="15">
        <v>43622</v>
      </c>
      <c r="B25" s="1">
        <v>3564.6770000000001</v>
      </c>
      <c r="C25" s="16">
        <f t="shared" si="4"/>
        <v>-1.7938232773309984E-2</v>
      </c>
      <c r="D25" s="1">
        <v>4678.7839999999997</v>
      </c>
      <c r="E25" s="16">
        <f t="shared" si="5"/>
        <v>-4.7478827361563586E-2</v>
      </c>
      <c r="F25" s="1">
        <f t="shared" si="8"/>
        <v>1</v>
      </c>
      <c r="G25" s="1">
        <f t="shared" si="0"/>
        <v>0</v>
      </c>
      <c r="H25" s="19" t="e">
        <f t="shared" si="6"/>
        <v>#VALUE!</v>
      </c>
      <c r="I25" s="19" t="e">
        <f t="shared" si="1"/>
        <v>#VALUE!</v>
      </c>
      <c r="J25" s="19" t="e">
        <f t="shared" si="7"/>
        <v>#VALUE!</v>
      </c>
      <c r="K25" s="19" t="e">
        <f t="shared" si="2"/>
        <v>#VALUE!</v>
      </c>
      <c r="L25" s="19" t="e">
        <f t="shared" si="3"/>
        <v>#VALUE!</v>
      </c>
    </row>
    <row r="26" spans="1:12">
      <c r="A26" s="15">
        <v>43630</v>
      </c>
      <c r="B26" s="1">
        <v>3654.8789999999999</v>
      </c>
      <c r="C26" s="16">
        <f t="shared" si="4"/>
        <v>2.530439644321204E-2</v>
      </c>
      <c r="D26" s="1">
        <v>4795.5259999999998</v>
      </c>
      <c r="E26" s="16">
        <f t="shared" si="5"/>
        <v>2.4951354881952277E-2</v>
      </c>
      <c r="F26" s="1">
        <f t="shared" si="8"/>
        <v>1</v>
      </c>
      <c r="G26" s="1">
        <f t="shared" si="0"/>
        <v>0</v>
      </c>
      <c r="H26" s="19" t="e">
        <f t="shared" si="6"/>
        <v>#VALUE!</v>
      </c>
      <c r="I26" s="19" t="e">
        <f t="shared" si="1"/>
        <v>#VALUE!</v>
      </c>
      <c r="J26" s="19" t="e">
        <f t="shared" si="7"/>
        <v>#VALUE!</v>
      </c>
      <c r="K26" s="19" t="e">
        <f t="shared" si="2"/>
        <v>#VALUE!</v>
      </c>
      <c r="L26" s="19" t="e">
        <f t="shared" si="3"/>
        <v>#VALUE!</v>
      </c>
    </row>
    <row r="27" spans="1:12">
      <c r="A27" s="15">
        <v>43637</v>
      </c>
      <c r="B27" s="1">
        <v>3833.9380000000001</v>
      </c>
      <c r="C27" s="16">
        <f t="shared" si="4"/>
        <v>4.8991772367840414E-2</v>
      </c>
      <c r="D27" s="1">
        <v>5021.3050000000003</v>
      </c>
      <c r="E27" s="16">
        <f t="shared" si="5"/>
        <v>4.7081175245426772E-2</v>
      </c>
      <c r="F27" s="1">
        <f t="shared" si="8"/>
        <v>1</v>
      </c>
      <c r="G27" s="1">
        <f t="shared" si="0"/>
        <v>0</v>
      </c>
      <c r="H27" s="19" t="e">
        <f t="shared" si="6"/>
        <v>#VALUE!</v>
      </c>
      <c r="I27" s="19" t="e">
        <f t="shared" si="1"/>
        <v>#VALUE!</v>
      </c>
      <c r="J27" s="19" t="e">
        <f t="shared" si="7"/>
        <v>#VALUE!</v>
      </c>
      <c r="K27" s="19" t="e">
        <f t="shared" si="2"/>
        <v>#VALUE!</v>
      </c>
      <c r="L27" s="19" t="e">
        <f t="shared" si="3"/>
        <v>#VALUE!</v>
      </c>
    </row>
    <row r="28" spans="1:12">
      <c r="A28" s="15">
        <v>43644</v>
      </c>
      <c r="B28" s="1">
        <v>3825.587</v>
      </c>
      <c r="C28" s="16">
        <f t="shared" si="4"/>
        <v>-2.1781781552023304E-3</v>
      </c>
      <c r="D28" s="1">
        <v>4950.4790000000003</v>
      </c>
      <c r="E28" s="16">
        <f t="shared" si="5"/>
        <v>-1.4105098176669216E-2</v>
      </c>
      <c r="F28" s="1">
        <f t="shared" si="8"/>
        <v>1</v>
      </c>
      <c r="G28" s="1">
        <f t="shared" si="0"/>
        <v>0</v>
      </c>
      <c r="H28" s="19" t="e">
        <f t="shared" si="6"/>
        <v>#VALUE!</v>
      </c>
      <c r="I28" s="19" t="e">
        <f t="shared" si="1"/>
        <v>#VALUE!</v>
      </c>
      <c r="J28" s="19" t="e">
        <f t="shared" si="7"/>
        <v>#VALUE!</v>
      </c>
      <c r="K28" s="19" t="e">
        <f t="shared" si="2"/>
        <v>#VALUE!</v>
      </c>
      <c r="L28" s="19" t="e">
        <f t="shared" si="3"/>
        <v>#VALUE!</v>
      </c>
    </row>
    <row r="29" spans="1:12">
      <c r="A29" s="15">
        <v>43651</v>
      </c>
      <c r="B29" s="1">
        <v>3893.2020000000002</v>
      </c>
      <c r="C29" s="16">
        <f t="shared" si="4"/>
        <v>1.767441179615056E-2</v>
      </c>
      <c r="D29" s="1">
        <v>5042.6589999999997</v>
      </c>
      <c r="E29" s="16">
        <f t="shared" si="5"/>
        <v>1.8620420367402704E-2</v>
      </c>
      <c r="F29" s="1">
        <f t="shared" si="8"/>
        <v>0</v>
      </c>
      <c r="G29" s="1">
        <f t="shared" si="0"/>
        <v>1</v>
      </c>
      <c r="H29" s="19" t="e">
        <f t="shared" si="6"/>
        <v>#VALUE!</v>
      </c>
      <c r="I29" s="19" t="e">
        <f t="shared" si="1"/>
        <v>#VALUE!</v>
      </c>
      <c r="J29" s="19" t="e">
        <f t="shared" si="7"/>
        <v>#VALUE!</v>
      </c>
      <c r="K29" s="19" t="e">
        <f t="shared" si="2"/>
        <v>#VALUE!</v>
      </c>
      <c r="L29" s="19" t="e">
        <f t="shared" si="3"/>
        <v>#VALUE!</v>
      </c>
    </row>
    <row r="30" spans="1:12">
      <c r="A30" s="15">
        <v>43658</v>
      </c>
      <c r="B30" s="1">
        <v>3808.7310000000002</v>
      </c>
      <c r="C30" s="16">
        <f t="shared" si="4"/>
        <v>-2.1697050397076749E-2</v>
      </c>
      <c r="D30" s="1">
        <v>4861.567</v>
      </c>
      <c r="E30" s="16">
        <f t="shared" si="5"/>
        <v>-3.5912005947655722E-2</v>
      </c>
      <c r="F30" s="1">
        <f t="shared" si="8"/>
        <v>1</v>
      </c>
      <c r="G30" s="1">
        <f t="shared" si="0"/>
        <v>0</v>
      </c>
      <c r="H30" s="19" t="e">
        <f t="shared" si="6"/>
        <v>#VALUE!</v>
      </c>
      <c r="I30" s="19" t="e">
        <f t="shared" si="1"/>
        <v>#VALUE!</v>
      </c>
      <c r="J30" s="19" t="e">
        <f t="shared" si="7"/>
        <v>#VALUE!</v>
      </c>
      <c r="K30" s="19" t="e">
        <f t="shared" si="2"/>
        <v>#VALUE!</v>
      </c>
      <c r="L30" s="19" t="e">
        <f t="shared" si="3"/>
        <v>#VALUE!</v>
      </c>
    </row>
    <row r="31" spans="1:12">
      <c r="A31" s="15">
        <v>43665</v>
      </c>
      <c r="B31" s="1">
        <v>3807.9549999999999</v>
      </c>
      <c r="C31" s="16">
        <f t="shared" si="4"/>
        <v>-2.0374240134057633E-4</v>
      </c>
      <c r="D31" s="1">
        <v>4878.6899999999996</v>
      </c>
      <c r="E31" s="16">
        <f t="shared" si="5"/>
        <v>3.5221154002402092E-3</v>
      </c>
      <c r="F31" s="1">
        <f t="shared" si="8"/>
        <v>0</v>
      </c>
      <c r="G31" s="1">
        <f t="shared" si="0"/>
        <v>1</v>
      </c>
      <c r="H31" s="19" t="e">
        <f t="shared" si="6"/>
        <v>#VALUE!</v>
      </c>
      <c r="I31" s="19" t="e">
        <f t="shared" si="1"/>
        <v>#VALUE!</v>
      </c>
      <c r="J31" s="19" t="e">
        <f t="shared" si="7"/>
        <v>#VALUE!</v>
      </c>
      <c r="K31" s="19" t="e">
        <f t="shared" si="2"/>
        <v>#VALUE!</v>
      </c>
      <c r="L31" s="19" t="e">
        <f t="shared" si="3"/>
        <v>#VALUE!</v>
      </c>
    </row>
    <row r="32" spans="1:12">
      <c r="A32" s="15">
        <v>43672</v>
      </c>
      <c r="B32" s="1">
        <v>3858.5680000000002</v>
      </c>
      <c r="C32" s="16">
        <f t="shared" si="4"/>
        <v>1.3291386058921464E-2</v>
      </c>
      <c r="D32" s="1">
        <v>4898.1090000000004</v>
      </c>
      <c r="E32" s="16">
        <f t="shared" si="5"/>
        <v>3.9803717801296622E-3</v>
      </c>
      <c r="F32" s="1">
        <f t="shared" si="8"/>
        <v>1</v>
      </c>
      <c r="G32" s="1">
        <f t="shared" si="0"/>
        <v>0</v>
      </c>
      <c r="H32" s="19" t="e">
        <f t="shared" si="6"/>
        <v>#VALUE!</v>
      </c>
      <c r="I32" s="19" t="e">
        <f t="shared" si="1"/>
        <v>#VALUE!</v>
      </c>
      <c r="J32" s="19" t="e">
        <f t="shared" si="7"/>
        <v>#VALUE!</v>
      </c>
      <c r="K32" s="19" t="e">
        <f t="shared" si="2"/>
        <v>#VALUE!</v>
      </c>
      <c r="L32" s="19" t="e">
        <f t="shared" si="3"/>
        <v>#VALUE!</v>
      </c>
    </row>
    <row r="33" spans="1:12">
      <c r="A33" s="15">
        <v>43679</v>
      </c>
      <c r="B33" s="1">
        <v>3747.4369999999999</v>
      </c>
      <c r="C33" s="16">
        <f t="shared" si="4"/>
        <v>-2.8801099267915017E-2</v>
      </c>
      <c r="D33" s="1">
        <v>4809.9189999999999</v>
      </c>
      <c r="E33" s="16">
        <f t="shared" si="5"/>
        <v>-1.800490760822197E-2</v>
      </c>
      <c r="F33" s="1">
        <f t="shared" si="8"/>
        <v>0</v>
      </c>
      <c r="G33" s="1">
        <f t="shared" si="0"/>
        <v>1</v>
      </c>
      <c r="H33" s="19" t="e">
        <f t="shared" si="6"/>
        <v>#VALUE!</v>
      </c>
      <c r="I33" s="19" t="e">
        <f t="shared" si="1"/>
        <v>#VALUE!</v>
      </c>
      <c r="J33" s="19" t="e">
        <f t="shared" si="7"/>
        <v>#VALUE!</v>
      </c>
      <c r="K33" s="19" t="e">
        <f t="shared" si="2"/>
        <v>#VALUE!</v>
      </c>
      <c r="L33" s="19" t="e">
        <f t="shared" si="3"/>
        <v>#VALUE!</v>
      </c>
    </row>
    <row r="34" spans="1:12">
      <c r="A34" s="15">
        <v>43686</v>
      </c>
      <c r="B34" s="1">
        <v>3633.529</v>
      </c>
      <c r="C34" s="16">
        <f t="shared" si="4"/>
        <v>-3.0396241484513257E-2</v>
      </c>
      <c r="D34" s="1">
        <v>4600.3519999999999</v>
      </c>
      <c r="E34" s="16">
        <f t="shared" si="5"/>
        <v>-4.3569756580100413E-2</v>
      </c>
      <c r="F34" s="1">
        <f t="shared" si="8"/>
        <v>1</v>
      </c>
      <c r="G34" s="1">
        <f t="shared" si="0"/>
        <v>0</v>
      </c>
      <c r="H34" s="19" t="e">
        <f t="shared" si="6"/>
        <v>#VALUE!</v>
      </c>
      <c r="I34" s="19" t="e">
        <f t="shared" si="1"/>
        <v>#VALUE!</v>
      </c>
      <c r="J34" s="19" t="e">
        <f t="shared" si="7"/>
        <v>#VALUE!</v>
      </c>
      <c r="K34" s="19" t="e">
        <f t="shared" si="2"/>
        <v>#VALUE!</v>
      </c>
      <c r="L34" s="19" t="e">
        <f t="shared" si="3"/>
        <v>#VALUE!</v>
      </c>
    </row>
    <row r="35" spans="1:12">
      <c r="A35" s="15">
        <v>43693</v>
      </c>
      <c r="B35" s="1">
        <v>3710.538</v>
      </c>
      <c r="C35" s="16">
        <f t="shared" si="4"/>
        <v>2.1193996249926728E-2</v>
      </c>
      <c r="D35" s="1">
        <v>4722.6620000000003</v>
      </c>
      <c r="E35" s="16">
        <f t="shared" si="5"/>
        <v>2.6587095943962635E-2</v>
      </c>
      <c r="F35" s="1">
        <f t="shared" si="8"/>
        <v>0</v>
      </c>
      <c r="G35" s="1">
        <f t="shared" si="0"/>
        <v>1</v>
      </c>
      <c r="H35" s="19" t="e">
        <f>J34</f>
        <v>#VALUE!</v>
      </c>
      <c r="I35" s="19" t="e">
        <f t="shared" si="1"/>
        <v>#VALUE!</v>
      </c>
      <c r="J35" s="19" t="e">
        <f>I35</f>
        <v>#VALUE!</v>
      </c>
      <c r="K35" s="19" t="e">
        <f t="shared" si="2"/>
        <v>#VALUE!</v>
      </c>
      <c r="L35" s="19" t="e">
        <f t="shared" si="3"/>
        <v>#VALUE!</v>
      </c>
    </row>
    <row r="36" spans="1:12">
      <c r="A36" s="15">
        <v>43700</v>
      </c>
      <c r="B36" s="1">
        <v>3820.8629999999998</v>
      </c>
      <c r="C36" s="16">
        <f t="shared" si="4"/>
        <v>2.9732885096446882E-2</v>
      </c>
      <c r="D36" s="1">
        <v>4887.902</v>
      </c>
      <c r="E36" s="16">
        <f t="shared" si="5"/>
        <v>3.4988741519083891E-2</v>
      </c>
      <c r="F36" s="1">
        <f t="shared" si="8"/>
        <v>0</v>
      </c>
      <c r="G36" s="1">
        <f t="shared" si="0"/>
        <v>1</v>
      </c>
      <c r="H36" s="19" t="e">
        <f t="shared" ref="H36:H51" si="9">J35</f>
        <v>#VALUE!</v>
      </c>
      <c r="I36" s="19" t="e">
        <f t="shared" si="1"/>
        <v>#VALUE!</v>
      </c>
      <c r="J36" s="19" t="e">
        <f t="shared" si="7"/>
        <v>#VALUE!</v>
      </c>
      <c r="K36" s="19" t="e">
        <f t="shared" si="2"/>
        <v>#VALUE!</v>
      </c>
      <c r="L36" s="19" t="e">
        <f t="shared" si="3"/>
        <v>#VALUE!</v>
      </c>
    </row>
    <row r="37" spans="1:12">
      <c r="A37" s="15">
        <v>43707</v>
      </c>
      <c r="B37" s="1">
        <v>3799.5859999999998</v>
      </c>
      <c r="C37" s="16">
        <f t="shared" si="4"/>
        <v>-5.5686372424240396E-3</v>
      </c>
      <c r="D37" s="1">
        <v>4886.4939999999997</v>
      </c>
      <c r="E37" s="16">
        <f t="shared" si="5"/>
        <v>-2.8805814846540631E-4</v>
      </c>
      <c r="F37" s="1">
        <f t="shared" si="8"/>
        <v>0</v>
      </c>
      <c r="G37" s="1">
        <f t="shared" si="0"/>
        <v>1</v>
      </c>
      <c r="H37" s="19" t="e">
        <f t="shared" si="9"/>
        <v>#VALUE!</v>
      </c>
      <c r="I37" s="19" t="e">
        <f t="shared" si="1"/>
        <v>#VALUE!</v>
      </c>
      <c r="J37" s="19" t="e">
        <f t="shared" si="7"/>
        <v>#VALUE!</v>
      </c>
      <c r="K37" s="19" t="e">
        <f t="shared" si="2"/>
        <v>#VALUE!</v>
      </c>
      <c r="L37" s="19" t="e">
        <f t="shared" si="3"/>
        <v>#VALUE!</v>
      </c>
    </row>
    <row r="38" spans="1:12">
      <c r="A38" s="15">
        <v>43714</v>
      </c>
      <c r="B38" s="1">
        <v>3948.5070000000001</v>
      </c>
      <c r="C38" s="16">
        <f t="shared" si="4"/>
        <v>3.9194006926017808E-2</v>
      </c>
      <c r="D38" s="1">
        <v>5154.6369999999997</v>
      </c>
      <c r="E38" s="16">
        <f t="shared" si="5"/>
        <v>5.48743127485678E-2</v>
      </c>
      <c r="F38" s="1">
        <f t="shared" si="8"/>
        <v>0</v>
      </c>
      <c r="G38" s="1">
        <f t="shared" si="0"/>
        <v>1</v>
      </c>
      <c r="H38" s="19" t="e">
        <f t="shared" si="9"/>
        <v>#VALUE!</v>
      </c>
      <c r="I38" s="19" t="e">
        <f t="shared" si="1"/>
        <v>#VALUE!</v>
      </c>
      <c r="J38" s="19" t="e">
        <f t="shared" si="7"/>
        <v>#VALUE!</v>
      </c>
      <c r="K38" s="19" t="e">
        <f t="shared" si="2"/>
        <v>#VALUE!</v>
      </c>
      <c r="L38" s="19" t="e">
        <f t="shared" si="3"/>
        <v>#VALUE!</v>
      </c>
    </row>
    <row r="39" spans="1:12">
      <c r="A39" s="15">
        <v>43720</v>
      </c>
      <c r="B39" s="1">
        <v>3972.3789999999999</v>
      </c>
      <c r="C39" s="16">
        <f t="shared" si="4"/>
        <v>6.0458294742797326E-3</v>
      </c>
      <c r="D39" s="1">
        <v>5242.6109999999999</v>
      </c>
      <c r="E39" s="16">
        <f t="shared" si="5"/>
        <v>1.7066963202258503E-2</v>
      </c>
      <c r="F39" s="1">
        <f t="shared" si="8"/>
        <v>0</v>
      </c>
      <c r="G39" s="1">
        <f t="shared" si="0"/>
        <v>1</v>
      </c>
      <c r="H39" s="19" t="e">
        <f t="shared" si="9"/>
        <v>#VALUE!</v>
      </c>
      <c r="I39" s="19" t="e">
        <f t="shared" si="1"/>
        <v>#VALUE!</v>
      </c>
      <c r="J39" s="19" t="e">
        <f t="shared" si="7"/>
        <v>#VALUE!</v>
      </c>
      <c r="K39" s="19" t="e">
        <f t="shared" si="2"/>
        <v>#VALUE!</v>
      </c>
      <c r="L39" s="19" t="e">
        <f t="shared" si="3"/>
        <v>#VALUE!</v>
      </c>
    </row>
    <row r="40" spans="1:12">
      <c r="A40" s="15">
        <v>43728</v>
      </c>
      <c r="B40" s="1">
        <v>3935.6509999999998</v>
      </c>
      <c r="C40" s="16">
        <f t="shared" si="4"/>
        <v>-9.2458448702905909E-3</v>
      </c>
      <c r="D40" s="1">
        <v>5204.4840000000004</v>
      </c>
      <c r="E40" s="16">
        <f t="shared" si="5"/>
        <v>-7.2725212685052351E-3</v>
      </c>
      <c r="F40" s="1">
        <f t="shared" si="8"/>
        <v>0</v>
      </c>
      <c r="G40" s="1">
        <f t="shared" si="0"/>
        <v>1</v>
      </c>
      <c r="H40" s="19" t="e">
        <f t="shared" si="9"/>
        <v>#VALUE!</v>
      </c>
      <c r="I40" s="19" t="e">
        <f t="shared" si="1"/>
        <v>#VALUE!</v>
      </c>
      <c r="J40" s="19" t="e">
        <f t="shared" si="7"/>
        <v>#VALUE!</v>
      </c>
      <c r="K40" s="19" t="e">
        <f t="shared" si="2"/>
        <v>#VALUE!</v>
      </c>
      <c r="L40" s="19" t="e">
        <f t="shared" si="3"/>
        <v>#VALUE!</v>
      </c>
    </row>
    <row r="41" spans="1:12">
      <c r="A41" s="15">
        <v>43735</v>
      </c>
      <c r="B41" s="1">
        <v>3852.6529999999998</v>
      </c>
      <c r="C41" s="16">
        <f t="shared" si="4"/>
        <v>-2.1088760156833024E-2</v>
      </c>
      <c r="D41" s="1">
        <v>5005.6289999999999</v>
      </c>
      <c r="E41" s="16">
        <f t="shared" si="5"/>
        <v>-3.820839875768673E-2</v>
      </c>
      <c r="F41" s="1">
        <f t="shared" si="8"/>
        <v>1</v>
      </c>
      <c r="G41" s="1">
        <f t="shared" si="0"/>
        <v>0</v>
      </c>
      <c r="H41" s="19" t="e">
        <f t="shared" si="9"/>
        <v>#VALUE!</v>
      </c>
      <c r="I41" s="19" t="e">
        <f t="shared" si="1"/>
        <v>#VALUE!</v>
      </c>
      <c r="J41" s="19" t="e">
        <f t="shared" si="7"/>
        <v>#VALUE!</v>
      </c>
      <c r="K41" s="19" t="e">
        <f t="shared" si="2"/>
        <v>#VALUE!</v>
      </c>
      <c r="L41" s="19" t="e">
        <f t="shared" si="3"/>
        <v>#VALUE!</v>
      </c>
    </row>
    <row r="42" spans="1:12">
      <c r="A42" s="15">
        <v>43738</v>
      </c>
      <c r="B42" s="1">
        <v>3814.5279999999998</v>
      </c>
      <c r="C42" s="16">
        <f t="shared" si="4"/>
        <v>-9.8957783117244145E-3</v>
      </c>
      <c r="D42" s="1">
        <v>4940.9030000000002</v>
      </c>
      <c r="E42" s="16">
        <f t="shared" si="5"/>
        <v>-1.293064268246801E-2</v>
      </c>
      <c r="F42" s="1">
        <f t="shared" si="8"/>
        <v>1</v>
      </c>
      <c r="G42" s="1">
        <f t="shared" si="0"/>
        <v>0</v>
      </c>
      <c r="H42" s="19" t="e">
        <f t="shared" si="9"/>
        <v>#VALUE!</v>
      </c>
      <c r="I42" s="19" t="e">
        <f t="shared" si="1"/>
        <v>#VALUE!</v>
      </c>
      <c r="J42" s="19" t="e">
        <f t="shared" si="7"/>
        <v>#VALUE!</v>
      </c>
      <c r="K42" s="19" t="e">
        <f t="shared" si="2"/>
        <v>#VALUE!</v>
      </c>
      <c r="L42" s="19" t="e">
        <f t="shared" si="3"/>
        <v>#VALUE!</v>
      </c>
    </row>
    <row r="43" spans="1:12">
      <c r="A43" s="15">
        <v>43749</v>
      </c>
      <c r="B43" s="1">
        <v>3911.7249999999999</v>
      </c>
      <c r="C43" s="16">
        <f t="shared" si="4"/>
        <v>2.5480740998624241E-2</v>
      </c>
      <c r="D43" s="1">
        <v>5055.5159999999996</v>
      </c>
      <c r="E43" s="16">
        <f t="shared" si="5"/>
        <v>2.3196771926103258E-2</v>
      </c>
      <c r="F43" s="1">
        <f t="shared" si="8"/>
        <v>1</v>
      </c>
      <c r="G43" s="1">
        <f t="shared" si="0"/>
        <v>0</v>
      </c>
      <c r="H43" s="19" t="e">
        <f t="shared" si="9"/>
        <v>#VALUE!</v>
      </c>
      <c r="I43" s="19" t="e">
        <f t="shared" si="1"/>
        <v>#VALUE!</v>
      </c>
      <c r="J43" s="19" t="e">
        <f t="shared" si="7"/>
        <v>#VALUE!</v>
      </c>
      <c r="K43" s="19" t="e">
        <f t="shared" si="2"/>
        <v>#VALUE!</v>
      </c>
      <c r="L43" s="19" t="e">
        <f t="shared" si="3"/>
        <v>#VALUE!</v>
      </c>
    </row>
    <row r="44" spans="1:12">
      <c r="A44" s="15">
        <v>43756</v>
      </c>
      <c r="B44" s="1">
        <v>3869.377</v>
      </c>
      <c r="C44" s="16">
        <f t="shared" si="4"/>
        <v>-1.0825914398379221E-2</v>
      </c>
      <c r="D44" s="1">
        <v>4961.8069999999998</v>
      </c>
      <c r="E44" s="16">
        <f t="shared" si="5"/>
        <v>-1.8535991182700211E-2</v>
      </c>
      <c r="F44" s="1">
        <f t="shared" si="8"/>
        <v>1</v>
      </c>
      <c r="G44" s="1">
        <f t="shared" si="0"/>
        <v>0</v>
      </c>
      <c r="H44" s="19" t="e">
        <f t="shared" si="9"/>
        <v>#VALUE!</v>
      </c>
      <c r="I44" s="19" t="e">
        <f t="shared" si="1"/>
        <v>#VALUE!</v>
      </c>
      <c r="J44" s="19" t="e">
        <f t="shared" si="7"/>
        <v>#VALUE!</v>
      </c>
      <c r="K44" s="19" t="e">
        <f t="shared" si="2"/>
        <v>#VALUE!</v>
      </c>
      <c r="L44" s="19" t="e">
        <f t="shared" si="3"/>
        <v>#VALUE!</v>
      </c>
    </row>
    <row r="45" spans="1:12">
      <c r="A45" s="15">
        <v>43763</v>
      </c>
      <c r="B45" s="1">
        <v>3896.7919999999999</v>
      </c>
      <c r="C45" s="16">
        <f t="shared" si="4"/>
        <v>7.0851199043153361E-3</v>
      </c>
      <c r="D45" s="1">
        <v>4994.5680000000002</v>
      </c>
      <c r="E45" s="16">
        <f t="shared" si="5"/>
        <v>6.6026348868467519E-3</v>
      </c>
      <c r="F45" s="1">
        <f t="shared" si="8"/>
        <v>1</v>
      </c>
      <c r="G45" s="1">
        <f t="shared" si="0"/>
        <v>0</v>
      </c>
      <c r="H45" s="19" t="e">
        <f t="shared" si="9"/>
        <v>#VALUE!</v>
      </c>
      <c r="I45" s="19" t="e">
        <f t="shared" si="1"/>
        <v>#VALUE!</v>
      </c>
      <c r="J45" s="19" t="e">
        <f t="shared" si="7"/>
        <v>#VALUE!</v>
      </c>
      <c r="K45" s="19" t="e">
        <f t="shared" si="2"/>
        <v>#VALUE!</v>
      </c>
      <c r="L45" s="19" t="e">
        <f t="shared" si="3"/>
        <v>#VALUE!</v>
      </c>
    </row>
    <row r="46" spans="1:12">
      <c r="A46" s="15">
        <v>43770</v>
      </c>
      <c r="B46" s="1">
        <v>3952.3870000000002</v>
      </c>
      <c r="C46" s="16">
        <f t="shared" si="4"/>
        <v>1.4266863614994144E-2</v>
      </c>
      <c r="D46" s="1">
        <v>4962.3490000000002</v>
      </c>
      <c r="E46" s="16">
        <f t="shared" si="5"/>
        <v>-6.4508081579828427E-3</v>
      </c>
      <c r="F46" s="1">
        <f t="shared" si="8"/>
        <v>1</v>
      </c>
      <c r="G46" s="1">
        <f t="shared" si="0"/>
        <v>0</v>
      </c>
      <c r="H46" s="19" t="e">
        <f t="shared" si="9"/>
        <v>#VALUE!</v>
      </c>
      <c r="I46" s="19" t="e">
        <f t="shared" si="1"/>
        <v>#VALUE!</v>
      </c>
      <c r="J46" s="19" t="e">
        <f t="shared" si="7"/>
        <v>#VALUE!</v>
      </c>
      <c r="K46" s="19" t="e">
        <f t="shared" si="2"/>
        <v>#VALUE!</v>
      </c>
      <c r="L46" s="19" t="e">
        <f t="shared" si="3"/>
        <v>#VALUE!</v>
      </c>
    </row>
    <row r="47" spans="1:12">
      <c r="A47" s="15">
        <v>43777</v>
      </c>
      <c r="B47" s="1">
        <v>3973.01</v>
      </c>
      <c r="C47" s="16">
        <f t="shared" si="4"/>
        <v>5.2178594859258586E-3</v>
      </c>
      <c r="D47" s="1">
        <v>4988.2929999999997</v>
      </c>
      <c r="E47" s="16">
        <f t="shared" si="5"/>
        <v>5.228169159404045E-3</v>
      </c>
      <c r="F47" s="1">
        <f t="shared" si="8"/>
        <v>0</v>
      </c>
      <c r="G47" s="1">
        <f t="shared" si="0"/>
        <v>1</v>
      </c>
      <c r="H47" s="19" t="e">
        <f t="shared" si="9"/>
        <v>#VALUE!</v>
      </c>
      <c r="I47" s="19" t="e">
        <f t="shared" si="1"/>
        <v>#VALUE!</v>
      </c>
      <c r="J47" s="19" t="e">
        <f t="shared" si="7"/>
        <v>#VALUE!</v>
      </c>
      <c r="K47" s="19" t="e">
        <f t="shared" si="2"/>
        <v>#VALUE!</v>
      </c>
      <c r="L47" s="19" t="e">
        <f t="shared" si="3"/>
        <v>#VALUE!</v>
      </c>
    </row>
    <row r="48" spans="1:12">
      <c r="A48" s="15">
        <v>43784</v>
      </c>
      <c r="B48" s="1">
        <v>3877.0889999999999</v>
      </c>
      <c r="C48" s="16">
        <f t="shared" si="4"/>
        <v>-2.414315594473718E-2</v>
      </c>
      <c r="D48" s="1">
        <v>4868.4359999999997</v>
      </c>
      <c r="E48" s="16">
        <f t="shared" si="5"/>
        <v>-2.402765835928242E-2</v>
      </c>
      <c r="F48" s="1">
        <f t="shared" si="8"/>
        <v>0</v>
      </c>
      <c r="G48" s="1">
        <f t="shared" si="0"/>
        <v>1</v>
      </c>
      <c r="H48" s="19" t="e">
        <f t="shared" si="9"/>
        <v>#VALUE!</v>
      </c>
      <c r="I48" s="19" t="e">
        <f t="shared" si="1"/>
        <v>#VALUE!</v>
      </c>
      <c r="J48" s="19" t="e">
        <f t="shared" si="7"/>
        <v>#VALUE!</v>
      </c>
      <c r="K48" s="19" t="e">
        <f t="shared" si="2"/>
        <v>#VALUE!</v>
      </c>
      <c r="L48" s="19" t="e">
        <f t="shared" si="3"/>
        <v>#VALUE!</v>
      </c>
    </row>
    <row r="49" spans="1:12">
      <c r="A49" s="15">
        <v>43791</v>
      </c>
      <c r="B49" s="1">
        <v>3849.9940000000001</v>
      </c>
      <c r="C49" s="16">
        <f t="shared" si="4"/>
        <v>-6.9884905917815664E-3</v>
      </c>
      <c r="D49" s="1">
        <v>4904.0820000000003</v>
      </c>
      <c r="E49" s="16">
        <f t="shared" si="5"/>
        <v>7.3218586009964276E-3</v>
      </c>
      <c r="F49" s="1">
        <f t="shared" si="8"/>
        <v>0</v>
      </c>
      <c r="G49" s="1">
        <f t="shared" si="0"/>
        <v>1</v>
      </c>
      <c r="H49" s="19" t="e">
        <f t="shared" si="9"/>
        <v>#VALUE!</v>
      </c>
      <c r="I49" s="19" t="e">
        <f t="shared" si="1"/>
        <v>#VALUE!</v>
      </c>
      <c r="J49" s="19" t="e">
        <f t="shared" si="7"/>
        <v>#VALUE!</v>
      </c>
      <c r="K49" s="19" t="e">
        <f t="shared" si="2"/>
        <v>#VALUE!</v>
      </c>
      <c r="L49" s="19" t="e">
        <f t="shared" si="3"/>
        <v>#VALUE!</v>
      </c>
    </row>
    <row r="50" spans="1:12">
      <c r="A50" s="15">
        <v>43798</v>
      </c>
      <c r="B50" s="1">
        <v>3828.67</v>
      </c>
      <c r="C50" s="16">
        <f t="shared" si="4"/>
        <v>-5.5387099304570519E-3</v>
      </c>
      <c r="D50" s="1">
        <v>4894.9409999999998</v>
      </c>
      <c r="E50" s="16">
        <f t="shared" si="5"/>
        <v>-1.8639574134365067E-3</v>
      </c>
      <c r="F50" s="1">
        <f t="shared" si="8"/>
        <v>0</v>
      </c>
      <c r="G50" s="1">
        <f t="shared" si="0"/>
        <v>1</v>
      </c>
      <c r="H50" s="19" t="e">
        <f t="shared" si="9"/>
        <v>#VALUE!</v>
      </c>
      <c r="I50" s="19" t="e">
        <f t="shared" si="1"/>
        <v>#VALUE!</v>
      </c>
      <c r="J50" s="19" t="e">
        <f t="shared" si="7"/>
        <v>#VALUE!</v>
      </c>
      <c r="K50" s="19" t="e">
        <f t="shared" si="2"/>
        <v>#VALUE!</v>
      </c>
      <c r="L50" s="19" t="e">
        <f t="shared" si="3"/>
        <v>#VALUE!</v>
      </c>
    </row>
    <row r="51" spans="1:12">
      <c r="A51" s="15">
        <v>43802</v>
      </c>
      <c r="B51" s="1">
        <v>3851.087</v>
      </c>
      <c r="C51" s="16">
        <f t="shared" si="4"/>
        <v>5.8550358218388936E-3</v>
      </c>
      <c r="D51" s="1">
        <v>4926.4539999999997</v>
      </c>
      <c r="E51" s="16">
        <f t="shared" si="5"/>
        <v>6.437871263412556E-3</v>
      </c>
      <c r="F51" s="1">
        <f t="shared" si="8"/>
        <v>0</v>
      </c>
      <c r="G51" s="1">
        <f t="shared" si="0"/>
        <v>1</v>
      </c>
      <c r="H51" s="19" t="e">
        <f t="shared" si="9"/>
        <v>#VALUE!</v>
      </c>
      <c r="I51" s="19" t="e">
        <f t="shared" si="1"/>
        <v>#VALUE!</v>
      </c>
      <c r="J51" s="19" t="e">
        <f t="shared" si="7"/>
        <v>#VALUE!</v>
      </c>
      <c r="K51" s="19" t="e">
        <f t="shared" si="2"/>
        <v>#VALUE!</v>
      </c>
      <c r="L51" s="19" t="e">
        <f t="shared" si="3"/>
        <v>#VALUE!</v>
      </c>
    </row>
    <row r="52" spans="1:12">
      <c r="K52" s="18"/>
      <c r="L52" s="18"/>
    </row>
  </sheetData>
  <phoneticPr fontId="3" type="noConversion"/>
  <conditionalFormatting sqref="L4:L5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{B1F03331-EE3C-4406-B7CE-904EBA075D09}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F03331-EE3C-4406-B7CE-904EBA075D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L4:L51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E2976-9345-45DD-85A0-A49801F25739}">
  <dimension ref="A2:B95"/>
  <sheetViews>
    <sheetView tabSelected="1" topLeftCell="A79" workbookViewId="0">
      <selection activeCell="P85" sqref="P85"/>
    </sheetView>
  </sheetViews>
  <sheetFormatPr defaultRowHeight="14.3"/>
  <cols>
    <col min="1" max="1" width="10.125" bestFit="1" customWidth="1"/>
  </cols>
  <sheetData>
    <row r="2" spans="1:2">
      <c r="A2" s="3">
        <v>43664</v>
      </c>
      <c r="B2" s="5">
        <v>22.36</v>
      </c>
    </row>
    <row r="3" spans="1:2">
      <c r="A3" s="3">
        <v>43665</v>
      </c>
      <c r="B3" s="5">
        <v>22.41</v>
      </c>
    </row>
    <row r="4" spans="1:2">
      <c r="A4" s="3">
        <v>43668</v>
      </c>
      <c r="B4" s="5">
        <v>22.5</v>
      </c>
    </row>
    <row r="5" spans="1:2">
      <c r="A5" s="3">
        <v>43669</v>
      </c>
      <c r="B5" s="5">
        <v>22.46</v>
      </c>
    </row>
    <row r="6" spans="1:2">
      <c r="A6" s="3">
        <v>43670</v>
      </c>
      <c r="B6" s="5">
        <v>22.7</v>
      </c>
    </row>
    <row r="7" spans="1:2">
      <c r="A7" s="3">
        <v>43671</v>
      </c>
      <c r="B7" s="5">
        <v>23.1</v>
      </c>
    </row>
    <row r="8" spans="1:2">
      <c r="A8" s="3">
        <v>43672</v>
      </c>
      <c r="B8" s="5">
        <v>23.89</v>
      </c>
    </row>
    <row r="9" spans="1:2">
      <c r="A9" s="3">
        <v>43675</v>
      </c>
      <c r="B9" s="5">
        <v>24.11</v>
      </c>
    </row>
    <row r="10" spans="1:2">
      <c r="A10" s="3">
        <v>43676</v>
      </c>
      <c r="B10" s="5">
        <v>24.11</v>
      </c>
    </row>
    <row r="11" spans="1:2">
      <c r="A11" s="3">
        <v>43677</v>
      </c>
      <c r="B11" s="5">
        <v>23.12</v>
      </c>
    </row>
    <row r="12" spans="1:2">
      <c r="A12" s="3">
        <v>43678</v>
      </c>
      <c r="B12" s="5">
        <v>22.57</v>
      </c>
    </row>
    <row r="13" spans="1:2">
      <c r="A13" s="3">
        <v>43679</v>
      </c>
      <c r="B13" s="5">
        <v>22.43</v>
      </c>
    </row>
    <row r="14" spans="1:2">
      <c r="A14" s="3">
        <v>43682</v>
      </c>
      <c r="B14" s="5">
        <v>22.43</v>
      </c>
    </row>
    <row r="15" spans="1:2">
      <c r="A15" s="3">
        <v>43683</v>
      </c>
      <c r="B15" s="5">
        <v>22.33</v>
      </c>
    </row>
    <row r="16" spans="1:2">
      <c r="A16" s="3">
        <v>43684</v>
      </c>
      <c r="B16" s="5">
        <v>22.9</v>
      </c>
    </row>
    <row r="17" spans="1:2">
      <c r="A17" s="3">
        <v>43685</v>
      </c>
      <c r="B17" s="5">
        <v>23.32</v>
      </c>
    </row>
    <row r="18" spans="1:2">
      <c r="A18" s="3">
        <v>43686</v>
      </c>
      <c r="B18" s="5">
        <v>22.55</v>
      </c>
    </row>
    <row r="19" spans="1:2">
      <c r="A19" s="3">
        <v>43689</v>
      </c>
      <c r="B19" s="5">
        <v>22.78</v>
      </c>
    </row>
    <row r="20" spans="1:2">
      <c r="A20" s="3">
        <v>43690</v>
      </c>
      <c r="B20" s="5">
        <v>21.58</v>
      </c>
    </row>
    <row r="21" spans="1:2">
      <c r="A21" s="3">
        <v>43691</v>
      </c>
      <c r="B21" s="5">
        <v>21.15</v>
      </c>
    </row>
    <row r="22" spans="1:2">
      <c r="A22" s="3">
        <v>43692</v>
      </c>
      <c r="B22" s="5">
        <v>21.04</v>
      </c>
    </row>
    <row r="23" spans="1:2">
      <c r="A23" s="3">
        <v>43693</v>
      </c>
      <c r="B23" s="5">
        <v>21.77</v>
      </c>
    </row>
    <row r="24" spans="1:2">
      <c r="A24" s="3">
        <v>43696</v>
      </c>
      <c r="B24" s="5">
        <v>22.6</v>
      </c>
    </row>
    <row r="25" spans="1:2">
      <c r="A25" s="3">
        <v>43697</v>
      </c>
      <c r="B25" s="5">
        <v>22.6</v>
      </c>
    </row>
    <row r="26" spans="1:2">
      <c r="A26" s="3">
        <v>43698</v>
      </c>
      <c r="B26" s="5">
        <v>22.12</v>
      </c>
    </row>
    <row r="27" spans="1:2">
      <c r="A27" s="3">
        <v>43699</v>
      </c>
      <c r="B27" s="5">
        <v>21.45</v>
      </c>
    </row>
    <row r="28" spans="1:2">
      <c r="A28" s="3">
        <v>43700</v>
      </c>
      <c r="B28" s="5">
        <v>21.32</v>
      </c>
    </row>
    <row r="29" spans="1:2">
      <c r="A29" s="3">
        <v>43703</v>
      </c>
      <c r="B29" s="5">
        <v>20.87</v>
      </c>
    </row>
    <row r="30" spans="1:2">
      <c r="A30" s="3">
        <v>43704</v>
      </c>
      <c r="B30" s="5">
        <v>20.87</v>
      </c>
    </row>
    <row r="31" spans="1:2">
      <c r="A31" s="3">
        <v>43705</v>
      </c>
      <c r="B31" s="5">
        <v>20.87</v>
      </c>
    </row>
    <row r="32" spans="1:2">
      <c r="A32" s="3">
        <v>43706</v>
      </c>
      <c r="B32" s="5">
        <v>20.38</v>
      </c>
    </row>
    <row r="33" spans="1:2">
      <c r="A33" s="3">
        <v>43707</v>
      </c>
      <c r="B33" s="5">
        <v>20.27</v>
      </c>
    </row>
    <row r="34" spans="1:2">
      <c r="A34" s="3">
        <v>43710</v>
      </c>
      <c r="B34" s="5">
        <v>20.56</v>
      </c>
    </row>
    <row r="35" spans="1:2">
      <c r="A35" s="3">
        <v>43711</v>
      </c>
      <c r="B35" s="5">
        <v>20.69</v>
      </c>
    </row>
    <row r="36" spans="1:2">
      <c r="A36" s="3">
        <v>43712</v>
      </c>
      <c r="B36" s="5">
        <v>20.69</v>
      </c>
    </row>
    <row r="37" spans="1:2">
      <c r="A37" s="3">
        <v>43713</v>
      </c>
      <c r="B37" s="5">
        <v>21.66</v>
      </c>
    </row>
    <row r="38" spans="1:2">
      <c r="A38" s="3">
        <v>43714</v>
      </c>
      <c r="B38" s="5">
        <v>21.55</v>
      </c>
    </row>
    <row r="39" spans="1:2">
      <c r="A39" s="3">
        <v>43717</v>
      </c>
      <c r="B39" s="5">
        <v>21.55</v>
      </c>
    </row>
    <row r="40" spans="1:2">
      <c r="A40" s="3">
        <v>43718</v>
      </c>
      <c r="B40" s="5">
        <v>21.95</v>
      </c>
    </row>
    <row r="41" spans="1:2">
      <c r="A41" s="3">
        <v>43719</v>
      </c>
      <c r="B41" s="5">
        <v>21.59</v>
      </c>
    </row>
    <row r="42" spans="1:2">
      <c r="A42" s="3">
        <v>43720</v>
      </c>
      <c r="B42" s="5">
        <v>22.06</v>
      </c>
    </row>
    <row r="43" spans="1:2">
      <c r="A43" s="3">
        <v>43724</v>
      </c>
      <c r="B43" s="5">
        <v>21.58</v>
      </c>
    </row>
    <row r="44" spans="1:2">
      <c r="A44" s="3">
        <v>43725</v>
      </c>
      <c r="B44" s="5">
        <v>21.36</v>
      </c>
    </row>
    <row r="45" spans="1:2">
      <c r="A45" s="3">
        <v>43726</v>
      </c>
      <c r="B45" s="5">
        <v>21.36</v>
      </c>
    </row>
    <row r="46" spans="1:2">
      <c r="A46" s="3">
        <v>43727</v>
      </c>
      <c r="B46" s="5">
        <v>21.38</v>
      </c>
    </row>
    <row r="47" spans="1:2">
      <c r="A47" s="3">
        <v>43728</v>
      </c>
      <c r="B47" s="5">
        <v>21.49</v>
      </c>
    </row>
    <row r="48" spans="1:2">
      <c r="A48" s="3">
        <v>43731</v>
      </c>
      <c r="B48" s="5">
        <v>21.15</v>
      </c>
    </row>
    <row r="49" spans="1:2">
      <c r="A49" s="3">
        <v>43732</v>
      </c>
      <c r="B49" s="5">
        <v>21.74</v>
      </c>
    </row>
    <row r="50" spans="1:2">
      <c r="A50" s="3">
        <v>43733</v>
      </c>
      <c r="B50" s="5">
        <v>21.23</v>
      </c>
    </row>
    <row r="51" spans="1:2">
      <c r="A51" s="3">
        <v>43734</v>
      </c>
      <c r="B51" s="5">
        <v>20.91</v>
      </c>
    </row>
    <row r="52" spans="1:2">
      <c r="A52" s="3">
        <v>43735</v>
      </c>
      <c r="B52" s="5">
        <v>20.86</v>
      </c>
    </row>
    <row r="53" spans="1:2">
      <c r="A53" s="3">
        <v>43738</v>
      </c>
      <c r="B53" s="5">
        <v>21.02</v>
      </c>
    </row>
    <row r="54" spans="1:2">
      <c r="A54" s="3">
        <v>43746</v>
      </c>
      <c r="B54" s="5">
        <v>21.7</v>
      </c>
    </row>
    <row r="55" spans="1:2">
      <c r="A55" s="3">
        <v>43747</v>
      </c>
      <c r="B55" s="5">
        <v>21.5</v>
      </c>
    </row>
    <row r="56" spans="1:2">
      <c r="A56" s="3">
        <v>43748</v>
      </c>
      <c r="B56" s="5">
        <v>21.5</v>
      </c>
    </row>
    <row r="57" spans="1:2">
      <c r="A57" s="3">
        <v>43749</v>
      </c>
      <c r="B57" s="5">
        <v>22.17</v>
      </c>
    </row>
    <row r="58" spans="1:2">
      <c r="A58" s="3">
        <v>43752</v>
      </c>
      <c r="B58" s="5">
        <v>22.57</v>
      </c>
    </row>
    <row r="59" spans="1:2">
      <c r="A59" s="3">
        <v>43753</v>
      </c>
      <c r="B59" s="5">
        <v>22.57</v>
      </c>
    </row>
    <row r="60" spans="1:2">
      <c r="A60" s="3">
        <v>43754</v>
      </c>
      <c r="B60" s="5">
        <v>22.27</v>
      </c>
    </row>
    <row r="61" spans="1:2">
      <c r="A61" s="3">
        <v>43755</v>
      </c>
      <c r="B61" s="5">
        <v>22.64</v>
      </c>
    </row>
    <row r="62" spans="1:2">
      <c r="A62" s="3">
        <v>43756</v>
      </c>
      <c r="B62" s="5">
        <v>21.62</v>
      </c>
    </row>
    <row r="63" spans="1:2">
      <c r="A63" s="3">
        <v>43759</v>
      </c>
      <c r="B63" s="5">
        <v>21.8</v>
      </c>
    </row>
    <row r="64" spans="1:2">
      <c r="A64" s="3">
        <v>43760</v>
      </c>
      <c r="B64" s="5">
        <v>21.92</v>
      </c>
    </row>
    <row r="65" spans="1:2">
      <c r="A65" s="3">
        <v>43761</v>
      </c>
      <c r="B65" s="5">
        <v>21.89</v>
      </c>
    </row>
    <row r="66" spans="1:2">
      <c r="A66" s="3">
        <v>43762</v>
      </c>
      <c r="B66" s="5">
        <v>21.45</v>
      </c>
    </row>
    <row r="67" spans="1:2">
      <c r="A67" s="3">
        <v>43763</v>
      </c>
      <c r="B67" s="5">
        <v>22.2</v>
      </c>
    </row>
    <row r="68" spans="1:2">
      <c r="A68" s="3">
        <v>43766</v>
      </c>
      <c r="B68" s="5">
        <v>22.45</v>
      </c>
    </row>
    <row r="69" spans="1:2">
      <c r="A69" s="3">
        <v>43767</v>
      </c>
      <c r="B69" s="5">
        <v>23.17</v>
      </c>
    </row>
    <row r="70" spans="1:2">
      <c r="A70" s="3">
        <v>43768</v>
      </c>
      <c r="B70" s="5">
        <v>23.26</v>
      </c>
    </row>
    <row r="71" spans="1:2">
      <c r="A71" s="3">
        <v>43769</v>
      </c>
      <c r="B71" s="5">
        <v>23.45</v>
      </c>
    </row>
    <row r="72" spans="1:2">
      <c r="A72" s="3">
        <v>43770</v>
      </c>
      <c r="B72" s="5">
        <v>24.46</v>
      </c>
    </row>
    <row r="73" spans="1:2">
      <c r="A73" s="3">
        <v>43773</v>
      </c>
      <c r="B73" s="5">
        <v>24.59</v>
      </c>
    </row>
    <row r="74" spans="1:2">
      <c r="A74" s="3">
        <v>43774</v>
      </c>
      <c r="B74" s="5">
        <v>24.45</v>
      </c>
    </row>
    <row r="75" spans="1:2">
      <c r="A75" s="3">
        <v>43775</v>
      </c>
      <c r="B75" s="5">
        <v>24.31</v>
      </c>
    </row>
    <row r="76" spans="1:2">
      <c r="A76" s="3">
        <v>43776</v>
      </c>
      <c r="B76" s="5">
        <v>24.78</v>
      </c>
    </row>
    <row r="77" spans="1:2">
      <c r="A77" s="3">
        <v>43777</v>
      </c>
      <c r="B77" s="5">
        <v>24.26</v>
      </c>
    </row>
    <row r="78" spans="1:2">
      <c r="A78" s="3">
        <v>43780</v>
      </c>
      <c r="B78" s="5">
        <v>23.68</v>
      </c>
    </row>
    <row r="79" spans="1:2">
      <c r="A79" s="3">
        <v>43781</v>
      </c>
      <c r="B79" s="5">
        <v>23.68</v>
      </c>
    </row>
    <row r="80" spans="1:2">
      <c r="A80" s="3">
        <v>43782</v>
      </c>
      <c r="B80" s="5">
        <v>23.95</v>
      </c>
    </row>
    <row r="81" spans="1:2">
      <c r="A81" s="3">
        <v>43783</v>
      </c>
      <c r="B81" s="5">
        <v>23.85</v>
      </c>
    </row>
    <row r="82" spans="1:2">
      <c r="A82" s="3">
        <v>43784</v>
      </c>
      <c r="B82" s="5">
        <v>23.6</v>
      </c>
    </row>
    <row r="83" spans="1:2">
      <c r="A83" s="3">
        <v>43787</v>
      </c>
      <c r="B83" s="5">
        <v>24.24</v>
      </c>
    </row>
    <row r="84" spans="1:2">
      <c r="A84" s="3">
        <v>43788</v>
      </c>
      <c r="B84" s="5">
        <v>24.64</v>
      </c>
    </row>
    <row r="85" spans="1:2">
      <c r="A85" s="3">
        <v>43789</v>
      </c>
      <c r="B85" s="5">
        <v>24.2</v>
      </c>
    </row>
    <row r="86" spans="1:2">
      <c r="A86" s="3">
        <v>43790</v>
      </c>
      <c r="B86" s="5">
        <v>24.25</v>
      </c>
    </row>
    <row r="87" spans="1:2">
      <c r="A87" s="3">
        <v>43791</v>
      </c>
      <c r="B87" s="5">
        <v>24.01</v>
      </c>
    </row>
    <row r="88" spans="1:2">
      <c r="A88" s="3">
        <v>43794</v>
      </c>
      <c r="B88" s="5">
        <v>25.35</v>
      </c>
    </row>
    <row r="89" spans="1:2">
      <c r="A89" s="3">
        <v>43795</v>
      </c>
      <c r="B89" s="5">
        <v>24.94</v>
      </c>
    </row>
    <row r="90" spans="1:2">
      <c r="A90" s="3">
        <v>43796</v>
      </c>
      <c r="B90" s="5">
        <v>24.64</v>
      </c>
    </row>
    <row r="91" spans="1:2">
      <c r="A91" s="3">
        <v>43797</v>
      </c>
      <c r="B91" s="5">
        <v>24.69</v>
      </c>
    </row>
    <row r="92" spans="1:2">
      <c r="A92" s="3">
        <v>43798</v>
      </c>
      <c r="B92" s="5">
        <v>24</v>
      </c>
    </row>
    <row r="93" spans="1:2">
      <c r="A93" s="3">
        <v>43801</v>
      </c>
      <c r="B93" s="5">
        <v>23.7</v>
      </c>
    </row>
    <row r="94" spans="1:2">
      <c r="A94" s="3">
        <v>43802</v>
      </c>
      <c r="B94" s="5">
        <v>23.48</v>
      </c>
    </row>
    <row r="95" spans="1:2">
      <c r="A95" s="3">
        <v>43803</v>
      </c>
      <c r="B95" s="5">
        <v>23.48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ReadeMe</vt:lpstr>
      <vt:lpstr>股票测试</vt:lpstr>
      <vt:lpstr>指数测试</vt:lpstr>
      <vt:lpstr>曲线拟合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殷勇</cp:lastModifiedBy>
  <dcterms:created xsi:type="dcterms:W3CDTF">2019-12-03T13:39:18Z</dcterms:created>
  <dcterms:modified xsi:type="dcterms:W3CDTF">2019-12-08T08:25:34Z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0bc06b12</vt:lpwstr>
  </property>
</Properties>
</file>