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MyMobileBooks_800_Reading\MyTSSnippets\"/>
    </mc:Choice>
  </mc:AlternateContent>
  <bookViews>
    <workbookView xWindow="-70" yWindow="-70" windowWidth="15530" windowHeight="8580" tabRatio="724"/>
  </bookViews>
  <sheets>
    <sheet name="主要指标比较" sheetId="12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2" l="1"/>
  <c r="I42" i="12"/>
  <c r="G19" i="12"/>
  <c r="C23" i="12"/>
  <c r="G12" i="12"/>
  <c r="J30" i="12"/>
  <c r="I28" i="12"/>
  <c r="C19" i="12"/>
  <c r="H40" i="12"/>
  <c r="F30" i="12"/>
  <c r="L19" i="12"/>
  <c r="L22" i="12"/>
  <c r="C4" i="12"/>
  <c r="E3" i="12"/>
  <c r="J22" i="12"/>
  <c r="E29" i="12"/>
  <c r="K42" i="12"/>
  <c r="D36" i="12"/>
  <c r="K40" i="12"/>
  <c r="L11" i="12"/>
  <c r="B24" i="12"/>
  <c r="D34" i="12"/>
  <c r="J19" i="12"/>
  <c r="C12" i="12"/>
  <c r="C36" i="12"/>
  <c r="L23" i="12"/>
  <c r="K17" i="12"/>
  <c r="F44" i="12"/>
  <c r="F41" i="12"/>
  <c r="L42" i="12"/>
  <c r="C5" i="12"/>
  <c r="B40" i="12"/>
  <c r="K22" i="12"/>
  <c r="D22" i="12"/>
  <c r="E18" i="12"/>
  <c r="I24" i="12"/>
  <c r="D28" i="12"/>
  <c r="B36" i="12"/>
  <c r="I17" i="12"/>
  <c r="F40" i="12"/>
  <c r="F22" i="12"/>
  <c r="K23" i="12"/>
  <c r="E30" i="12"/>
  <c r="C28" i="12"/>
  <c r="B30" i="12"/>
  <c r="D41" i="12"/>
  <c r="G23" i="12"/>
  <c r="L36" i="12"/>
  <c r="H22" i="12"/>
  <c r="C35" i="12"/>
  <c r="B12" i="12"/>
  <c r="C18" i="12"/>
  <c r="H35" i="12"/>
  <c r="L18" i="12"/>
  <c r="I34" i="12"/>
  <c r="H29" i="12"/>
  <c r="G30" i="12"/>
  <c r="E5" i="12"/>
  <c r="F23" i="12"/>
  <c r="B41" i="12"/>
  <c r="I18" i="12"/>
  <c r="E13" i="12"/>
  <c r="F34" i="12"/>
  <c r="E4" i="12"/>
  <c r="D23" i="12"/>
  <c r="D30" i="12"/>
  <c r="F18" i="12"/>
  <c r="J36" i="12"/>
  <c r="E11" i="12"/>
  <c r="F35" i="12"/>
  <c r="I40" i="12"/>
  <c r="L13" i="12"/>
  <c r="B29" i="12"/>
  <c r="G17" i="12"/>
  <c r="L24" i="12"/>
  <c r="K30" i="12"/>
  <c r="H41" i="12"/>
  <c r="K28" i="12"/>
  <c r="K12" i="12"/>
  <c r="D5" i="12"/>
  <c r="E12" i="12"/>
  <c r="D18" i="12"/>
  <c r="L40" i="12"/>
  <c r="K18" i="12"/>
  <c r="B11" i="12"/>
  <c r="H19" i="12"/>
  <c r="J34" i="12"/>
  <c r="I22" i="12"/>
  <c r="L28" i="12"/>
  <c r="C13" i="12"/>
  <c r="H18" i="12"/>
  <c r="H28" i="12"/>
  <c r="K36" i="12"/>
  <c r="J28" i="12"/>
  <c r="G11" i="12"/>
  <c r="G34" i="12"/>
  <c r="E36" i="12"/>
  <c r="F28" i="12"/>
  <c r="E17" i="12"/>
  <c r="J18" i="12"/>
  <c r="F19" i="12"/>
  <c r="H24" i="12"/>
  <c r="K34" i="12"/>
  <c r="C17" i="12"/>
  <c r="H11" i="12"/>
  <c r="C11" i="12"/>
  <c r="I13" i="12"/>
  <c r="I29" i="12"/>
  <c r="H12" i="12"/>
  <c r="F13" i="12"/>
  <c r="D11" i="12"/>
  <c r="E40" i="12"/>
  <c r="H23" i="12"/>
  <c r="K41" i="12"/>
  <c r="D4" i="12"/>
  <c r="G40" i="12"/>
  <c r="G18" i="12"/>
  <c r="E34" i="12"/>
  <c r="B17" i="12"/>
  <c r="L41" i="12"/>
  <c r="K19" i="12"/>
  <c r="J42" i="12"/>
  <c r="J35" i="12"/>
  <c r="B35" i="12"/>
  <c r="B22" i="12"/>
  <c r="L34" i="12"/>
  <c r="C34" i="12"/>
  <c r="L12" i="12"/>
  <c r="K29" i="12"/>
  <c r="J12" i="12"/>
  <c r="C22" i="12"/>
  <c r="L29" i="12"/>
  <c r="B19" i="12"/>
  <c r="G36" i="12"/>
  <c r="E19" i="12"/>
  <c r="G28" i="12"/>
  <c r="I30" i="12"/>
  <c r="D17" i="12"/>
  <c r="F12" i="12"/>
  <c r="D12" i="12"/>
  <c r="I11" i="12"/>
  <c r="G29" i="12"/>
  <c r="I35" i="12"/>
  <c r="I41" i="12"/>
  <c r="B13" i="12"/>
  <c r="E41" i="12"/>
  <c r="C3" i="12"/>
  <c r="E28" i="12"/>
  <c r="L30" i="12"/>
  <c r="D35" i="12"/>
  <c r="G22" i="12"/>
  <c r="G41" i="12"/>
  <c r="K24" i="12"/>
  <c r="L35" i="12"/>
  <c r="C40" i="12"/>
  <c r="E23" i="12"/>
  <c r="J11" i="12"/>
  <c r="H17" i="12"/>
  <c r="D19" i="12"/>
  <c r="K35" i="12"/>
  <c r="J24" i="12"/>
  <c r="C30" i="12"/>
  <c r="C29" i="12"/>
  <c r="L17" i="12"/>
  <c r="K11" i="12"/>
  <c r="J17" i="12"/>
  <c r="I12" i="12"/>
  <c r="C41" i="12"/>
  <c r="H13" i="12"/>
  <c r="H42" i="12"/>
  <c r="B34" i="12"/>
  <c r="F11" i="12"/>
  <c r="H36" i="12"/>
  <c r="K13" i="12"/>
  <c r="J13" i="12"/>
  <c r="D3" i="12"/>
  <c r="F36" i="12"/>
  <c r="D40" i="12"/>
  <c r="H30" i="12"/>
  <c r="G13" i="12"/>
  <c r="F29" i="12"/>
  <c r="B42" i="12"/>
  <c r="B28" i="12"/>
  <c r="J29" i="12"/>
  <c r="F17" i="12"/>
  <c r="H34" i="12"/>
  <c r="E22" i="12"/>
  <c r="B18" i="12"/>
  <c r="E35" i="12"/>
  <c r="D29" i="12"/>
  <c r="J41" i="12"/>
  <c r="I23" i="12"/>
  <c r="D13" i="12"/>
  <c r="G35" i="12"/>
  <c r="J23" i="12"/>
  <c r="J40" i="12"/>
  <c r="I36" i="12"/>
  <c r="I19" i="12"/>
  <c r="N34" i="12" l="1"/>
  <c r="N30" i="12"/>
  <c r="N36" i="12"/>
  <c r="N42" i="12"/>
  <c r="N13" i="12"/>
  <c r="N17" i="12"/>
  <c r="M40" i="12"/>
  <c r="M22" i="12"/>
  <c r="M34" i="12"/>
  <c r="N23" i="12"/>
  <c r="N12" i="12"/>
  <c r="M11" i="12"/>
  <c r="N11" i="12"/>
  <c r="M17" i="12"/>
  <c r="N24" i="12"/>
  <c r="N28" i="12"/>
  <c r="N18" i="12"/>
  <c r="N19" i="12"/>
  <c r="N41" i="12"/>
  <c r="N29" i="12"/>
  <c r="N35" i="12"/>
  <c r="N22" i="12"/>
  <c r="M28" i="12"/>
  <c r="N40" i="12"/>
</calcChain>
</file>

<file path=xl/sharedStrings.xml><?xml version="1.0" encoding="utf-8"?>
<sst xmlns="http://schemas.openxmlformats.org/spreadsheetml/2006/main" count="42" uniqueCount="15">
  <si>
    <t>平均ROE</t>
    <phoneticPr fontId="1" type="noConversion"/>
  </si>
  <si>
    <t>销售毛利率</t>
    <phoneticPr fontId="1" type="noConversion"/>
  </si>
  <si>
    <t>600487.SH</t>
    <phoneticPr fontId="1" type="noConversion"/>
  </si>
  <si>
    <t>002271.SZ</t>
    <phoneticPr fontId="1" type="noConversion"/>
  </si>
  <si>
    <t>2018年年报</t>
    <phoneticPr fontId="1" type="noConversion"/>
  </si>
  <si>
    <t>601869.SH</t>
    <phoneticPr fontId="1" type="noConversion"/>
  </si>
  <si>
    <t>营收增长率</t>
  </si>
  <si>
    <t>十年均值</t>
  </si>
  <si>
    <t>五年均值</t>
  </si>
  <si>
    <t>300737.SZ</t>
    <phoneticPr fontId="1" type="noConversion"/>
  </si>
  <si>
    <t>300715.SZ</t>
    <phoneticPr fontId="1" type="noConversion"/>
  </si>
  <si>
    <t>经营活动现金流（万）</t>
    <phoneticPr fontId="1" type="noConversion"/>
  </si>
  <si>
    <t>600522.SH</t>
    <phoneticPr fontId="1" type="noConversion"/>
  </si>
  <si>
    <t>自由现金流（元)</t>
    <phoneticPr fontId="1" type="noConversion"/>
  </si>
  <si>
    <t>营收增长率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</si>
</sst>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 * #,##0.00_ ;_ * \-#,##0.00_ ;_ * &quot;-&quot;??_ ;_ @_ "/>
    <numFmt numFmtId="166" formatCode="0.0"/>
    <numFmt numFmtId="167" formatCode="0\.0,&quot;万&quot;"/>
    <numFmt numFmtId="168" formatCode="0\.0"/>
  </numFmts>
  <fonts count="5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>
      <alignment vertical="center"/>
    </xf>
    <xf numFmtId="164" fontId="3" fillId="0" borderId="0" applyFont="0" applyFill="0" applyBorder="0" applyAlignment="0" applyProtection="0"/>
    <xf numFmtId="0" fontId="4" fillId="0" borderId="2" applyNumberFormat="0" applyFill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166" fontId="0" fillId="0" borderId="1" xfId="0" applyNumberFormat="1" applyBorder="1">
      <alignment vertical="center"/>
    </xf>
    <xf numFmtId="167" fontId="0" fillId="0" borderId="1" xfId="0" applyNumberFormat="1" applyBorder="1">
      <alignment vertical="center"/>
    </xf>
    <xf numFmtId="168" fontId="0" fillId="0" borderId="1" xfId="0" applyNumberFormat="1" applyBorder="1">
      <alignment vertical="center"/>
    </xf>
    <xf numFmtId="164" fontId="0" fillId="0" borderId="1" xfId="1" applyFont="1" applyBorder="1" applyAlignment="1">
      <alignment vertical="center"/>
    </xf>
    <xf numFmtId="14" fontId="2" fillId="0" borderId="1" xfId="0" applyNumberFormat="1" applyFont="1" applyBorder="1">
      <alignment vertical="center"/>
    </xf>
    <xf numFmtId="0" fontId="4" fillId="2" borderId="2" xfId="2" applyFill="1" applyAlignment="1">
      <alignment horizontal="center" vertical="center"/>
    </xf>
  </cellXfs>
  <cellStyles count="3">
    <cellStyle name="Comma" xfId="1" builtinId="3"/>
    <cellStyle name="Heading 2" xfId="2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em.rtf">
      <tp t="s">
        <v>Refreshing</v>
        <stp/>
        <stp>EM_S_INFO_NAME</stp>
        <stp>1</stp>
        <stp>601869.SH</stp>
        <tr r="B35" s="12"/>
        <tr r="B29" s="12"/>
        <tr r="B41" s="12"/>
        <tr r="C5" s="12"/>
      </tp>
      <tp t="s">
        <v>Refreshing</v>
        <stp/>
        <stp>EM_S_INFO_NAME</stp>
        <stp>1</stp>
        <stp>300715.SZ</stp>
        <tr r="B13" s="12"/>
        <tr r="B19" s="12"/>
        <tr r="B24" s="12"/>
      </tp>
      <tp t="s">
        <v>Refreshing</v>
        <stp/>
        <stp>EM_S_INFO_NAME</stp>
        <stp>1</stp>
        <stp>300737.SZ</stp>
        <tr r="B18" s="12"/>
        <tr r="B12" s="12"/>
      </tp>
      <tp t="s">
        <v>Refreshing</v>
        <stp/>
        <stp>EM_S_INFO_NAME</stp>
        <stp>1</stp>
        <stp>600522.SH</stp>
        <tr r="B42" s="12"/>
        <tr r="B30" s="12"/>
        <tr r="B36" s="12"/>
      </tp>
      <tp t="s">
        <v>Refreshing</v>
        <stp/>
        <stp>EM_S_INFO_NAME</stp>
        <stp>1</stp>
        <stp>600487.SH</stp>
        <tr r="B28" s="12"/>
        <tr r="B34" s="12"/>
        <tr r="C3" s="12"/>
        <tr r="B40" s="12"/>
      </tp>
      <tp t="s">
        <v>Refreshing</v>
        <stp/>
        <stp>EM_S_INFO_NAME</stp>
        <stp>1</stp>
        <stp>002271.SZ</stp>
        <tr r="B22" s="12"/>
        <tr r="B17" s="12"/>
        <tr r="B11" s="12"/>
        <tr r="C4" s="12"/>
      </tp>
      <tp t="s">
        <v>Refreshing</v>
        <stp/>
        <stp>EM_S_FA_ROE</stp>
        <stp>3</stp>
        <stp>600487.SH</stp>
        <stp>2018-12-31</stp>
        <stp>1</stp>
        <tr r="D3" s="12"/>
      </tp>
      <tp t="s">
        <v>Refreshing</v>
        <stp/>
        <stp>EM_S_FA_ROE</stp>
        <stp>3</stp>
        <stp>002271.SZ</stp>
        <stp>2018-12-31</stp>
        <stp>1</stp>
        <tr r="D4" s="12"/>
      </tp>
      <tp t="s">
        <v>Refreshing</v>
        <stp/>
        <stp>EM_S_FA_ROE</stp>
        <stp>3</stp>
        <stp>601869.SH</stp>
        <stp>2018-12-31</stp>
        <stp>1</stp>
        <tr r="D5" s="12"/>
      </tp>
      <tp t="s">
        <v>Refreshing</v>
        <stp/>
        <stp>EM_S_FA_GROSSPROFITMARGIN</stp>
        <stp>3</stp>
        <stp>002271.SZ</stp>
        <stp>2018-12-31</stp>
        <stp>1</stp>
        <tr r="E4" s="12"/>
      </tp>
      <tp t="s">
        <v>Refreshing</v>
        <stp/>
        <stp>EM_S_VAL_PEG</stp>
        <stp>3</stp>
        <stp>600487.SH</stp>
        <stp>2019-07-29</stp>
        <stp>1</stp>
        <tr r="B23" s="12"/>
      </tp>
      <tp t="s">
        <v>Refreshing</v>
        <stp/>
        <stp>EM_S_FA_GROSSPROFITMARGIN</stp>
        <stp>3</stp>
        <stp>600487.SH</stp>
        <stp>2018-12-31</stp>
        <stp>1</stp>
        <tr r="E3" s="12"/>
      </tp>
      <tp t="s">
        <v>Refreshing</v>
        <stp/>
        <stp>EM_S_FA_GROSSPROFITMARGIN</stp>
        <stp>3</stp>
        <stp>601869.SH</stp>
        <stp>2018-12-31</stp>
        <stp>1</stp>
        <tr r="E5" s="12"/>
      </tp>
      <tp t="s">
        <v>Refreshing</v>
        <stp/>
        <stp>EM_S_FA_FCFE</stp>
        <stp>3</stp>
        <stp>600522.SH</stp>
        <stp>12/31/2014</stp>
        <stp>1</stp>
        <tr r="H42" s="12"/>
      </tp>
      <tp t="s">
        <v>Refreshing</v>
        <stp/>
        <stp>EM_S_FA_FCFE</stp>
        <stp>3</stp>
        <stp>601869.SH</stp>
        <stp>12/31/2009</stp>
        <stp>1</stp>
        <tr r="C41" s="12"/>
      </tp>
      <tp t="s">
        <v>Refreshing</v>
        <stp/>
        <stp>EM_S_FA_FCFE</stp>
        <stp>3</stp>
        <stp>600487.SH</stp>
        <stp>12/31/2015</stp>
        <stp>1</stp>
        <tr r="I40" s="12"/>
      </tp>
      <tp t="s">
        <v>Refreshing</v>
        <stp/>
        <stp>EM_S_FA_FCFE</stp>
        <stp>3</stp>
        <stp>002271.SZ</stp>
        <stp>12/31/2013</stp>
        <stp>1</stp>
        <tr r="G22" s="12"/>
      </tp>
      <tp t="s">
        <v>Refreshing</v>
        <stp/>
        <stp>EM_S_FA_FCFE</stp>
        <stp>3</stp>
        <stp>300715.SZ</stp>
        <stp>12/31/2016</stp>
        <stp>1</stp>
        <tr r="J24" s="12"/>
      </tp>
      <tp t="s">
        <v>Refreshing</v>
        <stp/>
        <stp>EM_S_FA_FCFE</stp>
        <stp>3</stp>
        <stp>300737.SZ</stp>
        <stp>12/31/2016</stp>
        <stp>1</stp>
        <tr r="J23" s="12"/>
      </tp>
      <tp t="s">
        <v>Refreshing</v>
        <stp/>
        <stp>EM_S_FA_FCFE</stp>
        <stp>3</stp>
        <stp>600522.SH</stp>
        <stp>12/31/2015</stp>
        <stp>1</stp>
        <tr r="I42" s="12"/>
      </tp>
      <tp t="s">
        <v>Refreshing</v>
        <stp/>
        <stp>EM_S_FA_FCFE</stp>
        <stp>3</stp>
        <stp>601869.SH</stp>
        <stp>12/31/2018</stp>
        <stp>1</stp>
        <tr r="L41" s="12"/>
      </tp>
      <tp t="s">
        <v>Refreshing</v>
        <stp/>
        <stp>EM_S_FA_FCFE</stp>
        <stp>3</stp>
        <stp>600487.SH</stp>
        <stp>12/31/2014</stp>
        <stp>1</stp>
        <tr r="H40" s="12"/>
      </tp>
      <tp t="s">
        <v>Refreshing</v>
        <stp/>
        <stp>EM_S_FA_FCFE</stp>
        <stp>3</stp>
        <stp>002271.SZ</stp>
        <stp>12/31/2012</stp>
        <stp>1</stp>
        <tr r="F22" s="12"/>
      </tp>
      <tp t="s">
        <v>Refreshing</v>
        <stp/>
        <stp>EM_S_FA_FCFE</stp>
        <stp>3</stp>
        <stp>300715.SZ</stp>
        <stp>12/31/2017</stp>
        <stp>1</stp>
        <tr r="K24" s="12"/>
      </tp>
      <tp t="s">
        <v>Refreshing</v>
        <stp/>
        <stp>EM_S_FA_FCFE</stp>
        <stp>3</stp>
        <stp>300737.SZ</stp>
        <stp>12/31/2017</stp>
        <stp>1</stp>
        <tr r="K23" s="12"/>
      </tp>
      <tp t="s">
        <v>Refreshing</v>
        <stp/>
        <stp>EM_S_FA_FCFE</stp>
        <stp>3</stp>
        <stp>600522.SH</stp>
        <stp>12/31/2016</stp>
        <stp>1</stp>
        <tr r="J42" s="12"/>
      </tp>
      <tp t="s">
        <v>Refreshing</v>
        <stp/>
        <stp>EM_S_FA_FCFE</stp>
        <stp>3</stp>
        <stp>600487.SH</stp>
        <stp>12/31/2017</stp>
        <stp>1</stp>
        <tr r="K40" s="12"/>
      </tp>
      <tp t="s">
        <v>Refreshing</v>
        <stp/>
        <stp>EM_S_FA_FCFE</stp>
        <stp>3</stp>
        <stp>002271.SZ</stp>
        <stp>12/31/2011</stp>
        <stp>1</stp>
        <tr r="E22" s="12"/>
      </tp>
      <tp t="s">
        <v>Refreshing</v>
        <stp/>
        <stp>EM_S_FA_FCFE</stp>
        <stp>3</stp>
        <stp>300715.SZ</stp>
        <stp>12/31/2014</stp>
        <stp>1</stp>
        <tr r="H24" s="12"/>
      </tp>
      <tp t="s">
        <v>Refreshing</v>
        <stp/>
        <stp>EM_S_FA_FCFE</stp>
        <stp>3</stp>
        <stp>300737.SZ</stp>
        <stp>12/31/2014</stp>
        <stp>1</stp>
        <tr r="H23" s="12"/>
      </tp>
      <tp t="s">
        <v>Refreshing</v>
        <stp/>
        <stp>EM_S_FA_FCFE</stp>
        <stp>3</stp>
        <stp>600522.SH</stp>
        <stp>12/31/2017</stp>
        <stp>1</stp>
        <tr r="K42" s="12"/>
      </tp>
      <tp t="s">
        <v>Refreshing</v>
        <stp/>
        <stp>EM_S_FA_FCFE</stp>
        <stp>3</stp>
        <stp>600487.SH</stp>
        <stp>12/31/2016</stp>
        <stp>1</stp>
        <tr r="J40" s="12"/>
      </tp>
      <tp t="s">
        <v>Refreshing</v>
        <stp/>
        <stp>EM_S_FA_FCFE</stp>
        <stp>3</stp>
        <stp>002271.SZ</stp>
        <stp>12/31/2010</stp>
        <stp>1</stp>
        <tr r="D22" s="12"/>
      </tp>
      <tp t="s">
        <v>Refreshing</v>
        <stp/>
        <stp>EM_S_FA_FCFE</stp>
        <stp>3</stp>
        <stp>300715.SZ</stp>
        <stp>12/31/2015</stp>
        <stp>1</stp>
        <tr r="I24" s="12"/>
      </tp>
      <tp t="s">
        <v>Refreshing</v>
        <stp/>
        <stp>EM_S_FA_FCFE</stp>
        <stp>3</stp>
        <stp>300737.SZ</stp>
        <stp>12/31/2015</stp>
        <stp>1</stp>
        <tr r="I23" s="12"/>
      </tp>
      <tp t="s">
        <v>Refreshing</v>
        <stp/>
        <stp>EM_S_FINDATA_FCFF</stp>
        <stp>3</stp>
        <stp>600487.SH</stp>
        <stp>12/31/2018</stp>
        <stp>1</stp>
        <tr r="F44" s="12"/>
      </tp>
      <tp t="s">
        <v>Refreshing</v>
        <stp/>
        <stp>EM_S_FA_FCFE</stp>
        <stp>3</stp>
        <stp>600487.SH</stp>
        <stp>12/31/2011</stp>
        <stp>1</stp>
        <tr r="E40" s="12"/>
      </tp>
      <tp t="s">
        <v>Refreshing</v>
        <stp/>
        <stp>EM_S_FA_FCFE</stp>
        <stp>3</stp>
        <stp>002271.SZ</stp>
        <stp>12/31/2017</stp>
        <stp>1</stp>
        <tr r="K22" s="12"/>
      </tp>
      <tp t="s">
        <v>Refreshing</v>
        <stp/>
        <stp>EM_S_FA_FCFE</stp>
        <stp>3</stp>
        <stp>300737.SZ</stp>
        <stp>12/31/2012</stp>
        <stp>1</stp>
        <tr r="F23" s="12"/>
      </tp>
      <tp t="s">
        <v>Refreshing</v>
        <stp/>
        <stp>EM_S_FA_FCFE</stp>
        <stp>3</stp>
        <stp>600487.SH</stp>
        <stp>12/31/2010</stp>
        <stp>1</stp>
        <tr r="D40" s="12"/>
      </tp>
      <tp t="s">
        <v>Refreshing</v>
        <stp/>
        <stp>EM_S_FA_FCFE</stp>
        <stp>3</stp>
        <stp>002271.SZ</stp>
        <stp>12/31/2016</stp>
        <stp>1</stp>
        <tr r="J22" s="12"/>
      </tp>
      <tp t="s">
        <v>Refreshing</v>
        <stp/>
        <stp>EM_S_FA_FCFE</stp>
        <stp>3</stp>
        <stp>300737.SZ</stp>
        <stp>12/31/2013</stp>
        <stp>1</stp>
        <tr r="G23" s="12"/>
      </tp>
      <tp t="s">
        <v>Refreshing</v>
        <stp/>
        <stp>EM_S_FA_FCFE</stp>
        <stp>3</stp>
        <stp>600487.SH</stp>
        <stp>12/31/2013</stp>
        <stp>1</stp>
        <tr r="G40" s="12"/>
      </tp>
      <tp t="s">
        <v>Refreshing</v>
        <stp/>
        <stp>EM_S_FA_FCFE</stp>
        <stp>3</stp>
        <stp>002271.SZ</stp>
        <stp>12/31/2015</stp>
        <stp>1</stp>
        <tr r="I22" s="12"/>
      </tp>
      <tp t="s">
        <v>Refreshing</v>
        <stp/>
        <stp>EM_S_FA_FCFE</stp>
        <stp>3</stp>
        <stp>300737.SZ</stp>
        <stp>12/31/2010</stp>
        <stp>1</stp>
        <tr r="D23" s="12"/>
      </tp>
      <tp t="s">
        <v>Refreshing</v>
        <stp/>
        <stp>EM_S_FA_FCFE</stp>
        <stp>3</stp>
        <stp>600487.SH</stp>
        <stp>12/31/2012</stp>
        <stp>1</stp>
        <tr r="F40" s="12"/>
      </tp>
      <tp t="s">
        <v>Refreshing</v>
        <stp/>
        <stp>EM_S_FA_FCFE</stp>
        <stp>3</stp>
        <stp>002271.SZ</stp>
        <stp>12/31/2014</stp>
        <stp>1</stp>
        <tr r="H22" s="12"/>
      </tp>
      <tp t="s">
        <v>Refreshing</v>
        <stp/>
        <stp>EM_S_FA_FCFE</stp>
        <stp>3</stp>
        <stp>300737.SZ</stp>
        <stp>12/31/2011</stp>
        <stp>1</stp>
        <tr r="E23" s="12"/>
      </tp>
      <tp t="s">
        <v>Refreshing</v>
        <stp/>
        <stp>EM_S_FA_FCFE</stp>
        <stp>3</stp>
        <stp>601869.SH</stp>
        <stp>12/31/2011</stp>
        <stp>1</stp>
        <tr r="E41" s="12"/>
      </tp>
      <tp t="s">
        <v>Refreshing</v>
        <stp/>
        <stp>EM_S_FA_FCFE</stp>
        <stp>3</stp>
        <stp>601869.SH</stp>
        <stp>12/31/2010</stp>
        <stp>1</stp>
        <tr r="D41" s="12"/>
      </tp>
      <tp t="s">
        <v>Refreshing</v>
        <stp/>
        <stp>EM_S_FA_FCFE</stp>
        <stp>3</stp>
        <stp>601869.SH</stp>
        <stp>12/31/2013</stp>
        <stp>1</stp>
        <tr r="G41" s="12"/>
      </tp>
      <tp t="s">
        <v>Refreshing</v>
        <stp/>
        <stp>EM_S_FA_FCFE</stp>
        <stp>3</stp>
        <stp>002271.SZ</stp>
        <stp>12/31/2009</stp>
        <stp>1</stp>
        <tr r="C22" s="12"/>
      </tp>
      <tp t="s">
        <v>Refreshing</v>
        <stp/>
        <stp>EM_S_FA_FCFE</stp>
        <stp>3</stp>
        <stp>601869.SH</stp>
        <stp>12/31/2012</stp>
        <stp>1</stp>
        <tr r="F41" s="12"/>
      </tp>
      <tp t="s">
        <v>Refreshing</v>
        <stp/>
        <stp>EM_S_FA_FCFE</stp>
        <stp>3</stp>
        <stp>002271.SZ</stp>
        <stp>12/31/2018</stp>
        <stp>1</stp>
        <tr r="L22" s="12"/>
      </tp>
      <tp t="s">
        <v>Refreshing</v>
        <stp/>
        <stp>EM_S_FA_FCFE</stp>
        <stp>3</stp>
        <stp>600522.SH</stp>
        <stp>12/31/2018</stp>
        <stp>1</stp>
        <tr r="L42" s="12"/>
      </tp>
      <tp t="s">
        <v>Refreshing</v>
        <stp/>
        <stp>EM_S_FA_FCFE</stp>
        <stp>3</stp>
        <stp>601869.SH</stp>
        <stp>12/31/2015</stp>
        <stp>1</stp>
        <tr r="I41" s="12"/>
      </tp>
      <tp t="s">
        <v>Refreshing</v>
        <stp/>
        <stp>EM_S_FA_FCFE</stp>
        <stp>3</stp>
        <stp>600487.SH</stp>
        <stp>12/31/2009</stp>
        <stp>1</stp>
        <tr r="C40" s="12"/>
      </tp>
      <tp t="s">
        <v>Refreshing</v>
        <stp/>
        <stp>EM_S_FA_FCFE</stp>
        <stp>3</stp>
        <stp>601869.SH</stp>
        <stp>12/31/2014</stp>
        <stp>1</stp>
        <tr r="H41" s="12"/>
      </tp>
      <tp t="s">
        <v>Refreshing</v>
        <stp/>
        <stp>EM_S_FA_FCFE</stp>
        <stp>3</stp>
        <stp>600487.SH</stp>
        <stp>12/31/2018</stp>
        <stp>1</stp>
        <tr r="L40" s="12"/>
      </tp>
      <tp t="s">
        <v>Refreshing</v>
        <stp/>
        <stp>EM_S_FA_FCFE</stp>
        <stp>3</stp>
        <stp>601869.SH</stp>
        <stp>12/31/2017</stp>
        <stp>1</stp>
        <tr r="K41" s="12"/>
      </tp>
      <tp t="s">
        <v>Refreshing</v>
        <stp/>
        <stp>EM_S_FA_FCFE</stp>
        <stp>3</stp>
        <stp>300715.SZ</stp>
        <stp>12/31/2018</stp>
        <stp>1</stp>
        <tr r="L24" s="12"/>
      </tp>
      <tp t="s">
        <v>Refreshing</v>
        <stp/>
        <stp>EM_S_FA_FCFE</stp>
        <stp>3</stp>
        <stp>300737.SZ</stp>
        <stp>12/31/2018</stp>
        <stp>1</stp>
        <tr r="L23" s="12"/>
      </tp>
      <tp t="s">
        <v>Refreshing</v>
        <stp/>
        <stp>EM_S_FA_FCFE</stp>
        <stp>3</stp>
        <stp>601869.SH</stp>
        <stp>12/31/2016</stp>
        <stp>1</stp>
        <tr r="J41" s="12"/>
      </tp>
      <tp t="s">
        <v>Refreshing</v>
        <stp/>
        <stp>EM_S_FA_FCFE</stp>
        <stp>3</stp>
        <stp>300737.SZ</stp>
        <stp>12/31/2009</stp>
        <stp>1</stp>
        <tr r="C23" s="12"/>
      </tp>
      <tp t="s">
        <v>Refreshing</v>
        <stp/>
        <stp>EM_S_STM07_CS</stp>
        <stp>4</stp>
        <stp>002271.SZ</stp>
        <stp>39</stp>
        <stp>2009-12-31</stp>
        <stp>1</stp>
        <tr r="C17" s="12"/>
      </tp>
      <tp t="s">
        <v>Refreshing</v>
        <stp/>
        <stp>EM_S_STM07_CS</stp>
        <stp>4</stp>
        <stp>002271.SZ</stp>
        <stp>39</stp>
        <stp>2013-12-31</stp>
        <stp>1</stp>
        <tr r="G17" s="12"/>
      </tp>
      <tp t="s">
        <v>Refreshing</v>
        <stp/>
        <stp>EM_S_STM07_CS</stp>
        <stp>4</stp>
        <stp>002271.SZ</stp>
        <stp>39</stp>
        <stp>2012-12-31</stp>
        <stp>1</stp>
        <tr r="F17" s="12"/>
      </tp>
      <tp t="s">
        <v>Refreshing</v>
        <stp/>
        <stp>EM_S_STM07_CS</stp>
        <stp>4</stp>
        <stp>002271.SZ</stp>
        <stp>39</stp>
        <stp>2011-12-31</stp>
        <stp>1</stp>
        <tr r="E17" s="12"/>
      </tp>
      <tp t="s">
        <v>Refreshing</v>
        <stp/>
        <stp>EM_S_STM07_CS</stp>
        <stp>4</stp>
        <stp>002271.SZ</stp>
        <stp>39</stp>
        <stp>2010-12-31</stp>
        <stp>1</stp>
        <tr r="D17" s="12"/>
      </tp>
      <tp t="s">
        <v>Refreshing</v>
        <stp/>
        <stp>EM_S_STM07_CS</stp>
        <stp>4</stp>
        <stp>002271.SZ</stp>
        <stp>39</stp>
        <stp>2017-12-31</stp>
        <stp>1</stp>
        <tr r="K17" s="12"/>
      </tp>
      <tp t="s">
        <v>Refreshing</v>
        <stp/>
        <stp>EM_S_STM07_CS</stp>
        <stp>4</stp>
        <stp>002271.SZ</stp>
        <stp>39</stp>
        <stp>2016-12-31</stp>
        <stp>1</stp>
        <tr r="J17" s="12"/>
      </tp>
      <tp t="s">
        <v>Refreshing</v>
        <stp/>
        <stp>EM_S_STM07_CS</stp>
        <stp>4</stp>
        <stp>002271.SZ</stp>
        <stp>39</stp>
        <stp>2015-12-31</stp>
        <stp>1</stp>
        <tr r="I17" s="12"/>
      </tp>
      <tp t="s">
        <v>Refreshing</v>
        <stp/>
        <stp>EM_S_STM07_CS</stp>
        <stp>4</stp>
        <stp>002271.SZ</stp>
        <stp>39</stp>
        <stp>2014-12-31</stp>
        <stp>1</stp>
        <tr r="H17" s="12"/>
      </tp>
      <tp t="s">
        <v>Refreshing</v>
        <stp/>
        <stp>EM_S_STM07_CS</stp>
        <stp>4</stp>
        <stp>002271.SZ</stp>
        <stp>39</stp>
        <stp>2018-12-31</stp>
        <stp>1</stp>
        <tr r="L17" s="12"/>
      </tp>
      <tp t="s">
        <v>Refreshing</v>
        <stp/>
        <stp>EM_S_STM07_CS</stp>
        <stp>4</stp>
        <stp>601869.SH</stp>
        <stp>39</stp>
        <stp>2009-12-31</stp>
        <stp>1</stp>
        <tr r="C35" s="12"/>
      </tp>
      <tp t="s">
        <v>Refreshing</v>
        <stp/>
        <stp>EM_S_STM07_CS</stp>
        <stp>4</stp>
        <stp>601869.SH</stp>
        <stp>39</stp>
        <stp>2016-12-31</stp>
        <stp>1</stp>
        <tr r="J35" s="12"/>
      </tp>
      <tp t="s">
        <v>Refreshing</v>
        <stp/>
        <stp>EM_S_STM07_CS</stp>
        <stp>4</stp>
        <stp>601869.SH</stp>
        <stp>39</stp>
        <stp>2017-12-31</stp>
        <stp>1</stp>
        <tr r="K35" s="12"/>
      </tp>
      <tp t="s">
        <v>Refreshing</v>
        <stp/>
        <stp>EM_S_STM07_CS</stp>
        <stp>4</stp>
        <stp>601869.SH</stp>
        <stp>39</stp>
        <stp>2014-12-31</stp>
        <stp>1</stp>
        <tr r="H35" s="12"/>
      </tp>
      <tp t="s">
        <v>Refreshing</v>
        <stp/>
        <stp>EM_S_STM07_CS</stp>
        <stp>4</stp>
        <stp>601869.SH</stp>
        <stp>39</stp>
        <stp>2015-12-31</stp>
        <stp>1</stp>
        <tr r="I35" s="12"/>
      </tp>
      <tp t="s">
        <v>Refreshing</v>
        <stp/>
        <stp>EM_S_STM07_CS</stp>
        <stp>4</stp>
        <stp>601869.SH</stp>
        <stp>39</stp>
        <stp>2012-12-31</stp>
        <stp>1</stp>
        <tr r="F35" s="12"/>
      </tp>
      <tp t="s">
        <v>Refreshing</v>
        <stp/>
        <stp>EM_S_STM07_CS</stp>
        <stp>4</stp>
        <stp>601869.SH</stp>
        <stp>39</stp>
        <stp>2013-12-31</stp>
        <stp>1</stp>
        <tr r="G35" s="12"/>
      </tp>
      <tp t="s">
        <v>Refreshing</v>
        <stp/>
        <stp>EM_S_STM07_CS</stp>
        <stp>4</stp>
        <stp>601869.SH</stp>
        <stp>39</stp>
        <stp>2010-12-31</stp>
        <stp>1</stp>
        <tr r="D35" s="12"/>
      </tp>
      <tp t="s">
        <v>Refreshing</v>
        <stp/>
        <stp>EM_S_STM07_CS</stp>
        <stp>4</stp>
        <stp>601869.SH</stp>
        <stp>39</stp>
        <stp>2011-12-31</stp>
        <stp>1</stp>
        <tr r="E35" s="12"/>
      </tp>
      <tp t="s">
        <v>Refreshing</v>
        <stp/>
        <stp>EM_S_STM07_CS</stp>
        <stp>4</stp>
        <stp>601869.SH</stp>
        <stp>39</stp>
        <stp>2018-12-31</stp>
        <stp>1</stp>
        <tr r="L35" s="12"/>
      </tp>
      <tp t="s">
        <v>Refreshing</v>
        <stp/>
        <stp>EM_S_STM07_CS</stp>
        <stp>4</stp>
        <stp>600522.SH</stp>
        <stp>39</stp>
        <stp>2012-12-31</stp>
        <stp>1</stp>
        <tr r="F36" s="12"/>
      </tp>
      <tp t="s">
        <v>Refreshing</v>
        <stp/>
        <stp>EM_S_STM07_CS</stp>
        <stp>4</stp>
        <stp>600487.SH</stp>
        <stp>39</stp>
        <stp>2009-12-31</stp>
        <stp>1</stp>
        <tr r="C34" s="12"/>
      </tp>
      <tp t="s">
        <v>Refreshing</v>
        <stp/>
        <stp>EM_S_STM07_CS</stp>
        <stp>4</stp>
        <stp>600522.SH</stp>
        <stp>39</stp>
        <stp>2013-12-31</stp>
        <stp>1</stp>
        <tr r="G36" s="12"/>
      </tp>
      <tp t="s">
        <v>Refreshing</v>
        <stp/>
        <stp>EM_S_STM07_CS</stp>
        <stp>4</stp>
        <stp>600522.SH</stp>
        <stp>39</stp>
        <stp>2010-12-31</stp>
        <stp>1</stp>
        <tr r="D36" s="12"/>
      </tp>
      <tp t="s">
        <v>Refreshing</v>
        <stp/>
        <stp>EM_S_STM07_CS</stp>
        <stp>4</stp>
        <stp>600522.SH</stp>
        <stp>39</stp>
        <stp>2011-12-31</stp>
        <stp>1</stp>
        <tr r="E36" s="12"/>
      </tp>
      <tp t="s">
        <v>Refreshing</v>
        <stp/>
        <stp>EM_S_STM07_CS</stp>
        <stp>4</stp>
        <stp>600522.SH</stp>
        <stp>39</stp>
        <stp>2016-12-31</stp>
        <stp>1</stp>
        <tr r="J36" s="12"/>
      </tp>
      <tp t="s">
        <v>Refreshing</v>
        <stp/>
        <stp>EM_S_STM07_CS</stp>
        <stp>4</stp>
        <stp>600522.SH</stp>
        <stp>39</stp>
        <stp>2017-12-31</stp>
        <stp>1</stp>
        <tr r="K36" s="12"/>
      </tp>
      <tp t="s">
        <v>Refreshing</v>
        <stp/>
        <stp>EM_S_STM07_CS</stp>
        <stp>4</stp>
        <stp>600522.SH</stp>
        <stp>39</stp>
        <stp>2014-12-31</stp>
        <stp>1</stp>
        <tr r="H36" s="12"/>
      </tp>
      <tp t="s">
        <v>Refreshing</v>
        <stp/>
        <stp>EM_S_STM07_CS</stp>
        <stp>4</stp>
        <stp>600522.SH</stp>
        <stp>39</stp>
        <stp>2015-12-31</stp>
        <stp>1</stp>
        <tr r="I36" s="12"/>
      </tp>
      <tp t="s">
        <v>Refreshing</v>
        <stp/>
        <stp>EM_S_STM07_CS</stp>
        <stp>4</stp>
        <stp>600522.SH</stp>
        <stp>39</stp>
        <stp>2018-12-31</stp>
        <stp>1</stp>
        <tr r="L36" s="12"/>
      </tp>
      <tp t="s">
        <v>Refreshing</v>
        <stp/>
        <stp>EM_S_STM07_CS</stp>
        <stp>4</stp>
        <stp>600487.SH</stp>
        <stp>39</stp>
        <stp>2018-12-31</stp>
        <stp>1</stp>
        <tr r="L34" s="12"/>
      </tp>
      <tp t="s">
        <v>Refreshing</v>
        <stp/>
        <stp>EM_S_STM07_CS</stp>
        <stp>4</stp>
        <stp>600487.SH</stp>
        <stp>39</stp>
        <stp>2010-12-31</stp>
        <stp>1</stp>
        <tr r="D34" s="12"/>
      </tp>
      <tp t="s">
        <v>Refreshing</v>
        <stp/>
        <stp>EM_S_STM07_CS</stp>
        <stp>4</stp>
        <stp>600487.SH</stp>
        <stp>39</stp>
        <stp>2011-12-31</stp>
        <stp>1</stp>
        <tr r="E34" s="12"/>
      </tp>
      <tp t="s">
        <v>Refreshing</v>
        <stp/>
        <stp>EM_S_STM07_CS</stp>
        <stp>4</stp>
        <stp>600487.SH</stp>
        <stp>39</stp>
        <stp>2012-12-31</stp>
        <stp>1</stp>
        <tr r="F34" s="12"/>
      </tp>
      <tp t="s">
        <v>Refreshing</v>
        <stp/>
        <stp>EM_S_STM07_CS</stp>
        <stp>4</stp>
        <stp>600487.SH</stp>
        <stp>39</stp>
        <stp>2013-12-31</stp>
        <stp>1</stp>
        <tr r="G34" s="12"/>
      </tp>
      <tp t="s">
        <v>Refreshing</v>
        <stp/>
        <stp>EM_S_STM07_CS</stp>
        <stp>4</stp>
        <stp>600522.SH</stp>
        <stp>39</stp>
        <stp>2009-12-31</stp>
        <stp>1</stp>
        <tr r="C36" s="12"/>
      </tp>
      <tp t="s">
        <v>Refreshing</v>
        <stp/>
        <stp>EM_S_STM07_CS</stp>
        <stp>4</stp>
        <stp>600487.SH</stp>
        <stp>39</stp>
        <stp>2014-12-31</stp>
        <stp>1</stp>
        <tr r="H34" s="12"/>
      </tp>
      <tp t="s">
        <v>Refreshing</v>
        <stp/>
        <stp>EM_S_STM07_CS</stp>
        <stp>4</stp>
        <stp>600487.SH</stp>
        <stp>39</stp>
        <stp>2015-12-31</stp>
        <stp>1</stp>
        <tr r="I34" s="12"/>
      </tp>
      <tp t="s">
        <v>Refreshing</v>
        <stp/>
        <stp>EM_S_STM07_CS</stp>
        <stp>4</stp>
        <stp>600487.SH</stp>
        <stp>39</stp>
        <stp>2016-12-31</stp>
        <stp>1</stp>
        <tr r="J34" s="12"/>
      </tp>
      <tp t="s">
        <v>Refreshing</v>
        <stp/>
        <stp>EM_S_STM07_CS</stp>
        <stp>4</stp>
        <stp>600487.SH</stp>
        <stp>39</stp>
        <stp>2017-12-31</stp>
        <stp>1</stp>
        <tr r="K34" s="12"/>
      </tp>
      <tp t="s">
        <v>Refreshing</v>
        <stp/>
        <stp>EM_S_STM07_CS</stp>
        <stp>4</stp>
        <stp>300715.SZ</stp>
        <stp>39</stp>
        <stp>2016-12-31</stp>
        <stp>1</stp>
        <tr r="J19" s="12"/>
      </tp>
      <tp t="s">
        <v>Refreshing</v>
        <stp/>
        <stp>EM_S_STM07_CS</stp>
        <stp>4</stp>
        <stp>300737.SZ</stp>
        <stp>39</stp>
        <stp>2014-12-31</stp>
        <stp>1</stp>
        <tr r="H18" s="12"/>
      </tp>
      <tp t="s">
        <v>Refreshing</v>
        <stp/>
        <stp>EM_S_STM07_CS</stp>
        <stp>4</stp>
        <stp>300715.SZ</stp>
        <stp>39</stp>
        <stp>2017-12-31</stp>
        <stp>1</stp>
        <tr r="K19" s="12"/>
      </tp>
      <tp t="s">
        <v>Refreshing</v>
        <stp/>
        <stp>EM_S_STM07_CS</stp>
        <stp>4</stp>
        <stp>300737.SZ</stp>
        <stp>39</stp>
        <stp>2015-12-31</stp>
        <stp>1</stp>
        <tr r="I18" s="12"/>
      </tp>
      <tp t="s">
        <v>Refreshing</v>
        <stp/>
        <stp>EM_S_STM07_CS</stp>
        <stp>4</stp>
        <stp>300715.SZ</stp>
        <stp>39</stp>
        <stp>2014-12-31</stp>
        <stp>1</stp>
        <tr r="H19" s="12"/>
      </tp>
      <tp t="s">
        <v>Refreshing</v>
        <stp/>
        <stp>EM_S_STM07_CS</stp>
        <stp>4</stp>
        <stp>300737.SZ</stp>
        <stp>39</stp>
        <stp>2016-12-31</stp>
        <stp>1</stp>
        <tr r="J18" s="12"/>
      </tp>
      <tp t="s">
        <v>Refreshing</v>
        <stp/>
        <stp>EM_S_STM07_CS</stp>
        <stp>4</stp>
        <stp>300715.SZ</stp>
        <stp>39</stp>
        <stp>2015-12-31</stp>
        <stp>1</stp>
        <tr r="I19" s="12"/>
      </tp>
      <tp t="s">
        <v>Refreshing</v>
        <stp/>
        <stp>EM_S_STM07_CS</stp>
        <stp>4</stp>
        <stp>300737.SZ</stp>
        <stp>39</stp>
        <stp>2017-12-31</stp>
        <stp>1</stp>
        <tr r="K18" s="12"/>
      </tp>
      <tp t="s">
        <v>Refreshing</v>
        <stp/>
        <stp>EM_S_STM07_CS</stp>
        <stp>4</stp>
        <stp>300715.SZ</stp>
        <stp>39</stp>
        <stp>2012-12-31</stp>
        <stp>1</stp>
        <tr r="F19" s="12"/>
      </tp>
      <tp t="s">
        <v>Refreshing</v>
        <stp/>
        <stp>EM_S_STM07_CS</stp>
        <stp>4</stp>
        <stp>300737.SZ</stp>
        <stp>39</stp>
        <stp>2010-12-31</stp>
        <stp>1</stp>
        <tr r="D18" s="12"/>
      </tp>
      <tp t="s">
        <v>Refreshing</v>
        <stp/>
        <stp>EM_S_STM07_CS</stp>
        <stp>4</stp>
        <stp>300715.SZ</stp>
        <stp>39</stp>
        <stp>2013-12-31</stp>
        <stp>1</stp>
        <tr r="G19" s="12"/>
      </tp>
      <tp t="s">
        <v>Refreshing</v>
        <stp/>
        <stp>EM_S_STM07_CS</stp>
        <stp>4</stp>
        <stp>300737.SZ</stp>
        <stp>39</stp>
        <stp>2011-12-31</stp>
        <stp>1</stp>
        <tr r="E18" s="12"/>
      </tp>
      <tp t="s">
        <v>Refreshing</v>
        <stp/>
        <stp>EM_S_STM07_CS</stp>
        <stp>4</stp>
        <stp>300715.SZ</stp>
        <stp>39</stp>
        <stp>2010-12-31</stp>
        <stp>1</stp>
        <tr r="D19" s="12"/>
      </tp>
      <tp t="s">
        <v>Refreshing</v>
        <stp/>
        <stp>EM_S_STM07_CS</stp>
        <stp>4</stp>
        <stp>300737.SZ</stp>
        <stp>39</stp>
        <stp>2012-12-31</stp>
        <stp>1</stp>
        <tr r="F18" s="12"/>
      </tp>
      <tp t="s">
        <v>Refreshing</v>
        <stp/>
        <stp>EM_S_STM07_CS</stp>
        <stp>4</stp>
        <stp>300715.SZ</stp>
        <stp>39</stp>
        <stp>2011-12-31</stp>
        <stp>1</stp>
        <tr r="E19" s="12"/>
      </tp>
      <tp t="s">
        <v>Refreshing</v>
        <stp/>
        <stp>EM_S_STM07_CS</stp>
        <stp>4</stp>
        <stp>300737.SZ</stp>
        <stp>39</stp>
        <stp>2013-12-31</stp>
        <stp>1</stp>
        <tr r="G18" s="12"/>
      </tp>
      <tp t="s">
        <v>Refreshing</v>
        <stp/>
        <stp>EM_S_STM07_CS</stp>
        <stp>4</stp>
        <stp>300737.SZ</stp>
        <stp>39</stp>
        <stp>2018-12-31</stp>
        <stp>1</stp>
        <tr r="L18" s="12"/>
      </tp>
      <tp t="s">
        <v>Refreshing</v>
        <stp/>
        <stp>EM_S_STM07_CS</stp>
        <stp>4</stp>
        <stp>300715.SZ</stp>
        <stp>39</stp>
        <stp>2018-12-31</stp>
        <stp>1</stp>
        <tr r="L19" s="12"/>
      </tp>
      <tp t="s">
        <v>Refreshing</v>
        <stp/>
        <stp>EM_S_STM07_CS</stp>
        <stp>4</stp>
        <stp>300737.SZ</stp>
        <stp>39</stp>
        <stp>2009-12-31</stp>
        <stp>1</stp>
        <tr r="C18" s="12"/>
      </tp>
      <tp t="s">
        <v>Refreshing</v>
        <stp/>
        <stp>EM_S_STM07_CS</stp>
        <stp>4</stp>
        <stp>300715.SZ</stp>
        <stp>39</stp>
        <stp>2009-12-31</stp>
        <stp>1</stp>
        <tr r="C19" s="12"/>
      </tp>
      <tp t="s">
        <v>Refreshing</v>
        <stp/>
        <stp>EM_S_FA_YOY_OR</stp>
        <stp>2</stp>
        <stp>601869.SH</stp>
        <stp>2016-12-31</stp>
        <tr r="J29" s="12"/>
      </tp>
      <tp t="s">
        <v>Refreshing</v>
        <stp/>
        <stp>EM_S_FA_YOY_OR</stp>
        <stp>2</stp>
        <stp>300737.SZ</stp>
        <stp>2018-12-31</stp>
        <tr r="L12" s="12"/>
      </tp>
      <tp t="s">
        <v>Refreshing</v>
        <stp/>
        <stp>EM_S_FA_YOY_OR</stp>
        <stp>2</stp>
        <stp>600487.SH</stp>
        <stp>2018-12-31</stp>
        <tr r="L28" s="12"/>
      </tp>
      <tp t="s">
        <v>Refreshing</v>
        <stp/>
        <stp>EM_S_FA_YOY_OR</stp>
        <stp>2</stp>
        <stp>601869.SH</stp>
        <stp>2017-12-31</stp>
        <tr r="K29" s="12"/>
      </tp>
      <tp t="s">
        <v>Refreshing</v>
        <stp/>
        <stp>EM_S_FA_YOY_OR</stp>
        <stp>2</stp>
        <stp>300737.SZ</stp>
        <stp>2009-12-31</stp>
        <tr r="C12" s="12"/>
      </tp>
      <tp t="s">
        <v>Refreshing</v>
        <stp/>
        <stp>EM_S_FA_YOY_OR</stp>
        <stp>2</stp>
        <stp>600487.SH</stp>
        <stp>2009-12-31</stp>
        <tr r="C28" s="12"/>
      </tp>
      <tp t="s">
        <v>Refreshing</v>
        <stp/>
        <stp>EM_S_FA_YOY_OR</stp>
        <stp>2</stp>
        <stp>601869.SH</stp>
        <stp>2014-12-31</stp>
        <tr r="H29" s="12"/>
      </tp>
      <tp t="s">
        <v>Refreshing</v>
        <stp/>
        <stp>EM_S_FA_YOY_OR</stp>
        <stp>2</stp>
        <stp>300715.SZ</stp>
        <stp>2018-12-31</stp>
        <tr r="L13" s="12"/>
      </tp>
      <tp t="s">
        <v>Refreshing</v>
        <stp/>
        <stp>EM_S_FA_YOY_OR</stp>
        <stp>2</stp>
        <stp>601869.SH</stp>
        <stp>2015-12-31</stp>
        <tr r="I29" s="12"/>
      </tp>
      <tp t="s">
        <v>Refreshing</v>
        <stp/>
        <stp>EM_S_FA_YOY_OR</stp>
        <stp>2</stp>
        <stp>300715.SZ</stp>
        <stp>2009-12-31</stp>
        <tr r="C13" s="12"/>
      </tp>
      <tp t="s">
        <v>Refreshing</v>
        <stp/>
        <stp>EM_S_FA_YOY_OR</stp>
        <stp>2</stp>
        <stp>601869.SH</stp>
        <stp>2012-12-31</stp>
        <tr r="F29" s="12"/>
      </tp>
      <tp t="s">
        <v>Refreshing</v>
        <stp/>
        <stp>EM_S_FA_YOY_OR</stp>
        <stp>2</stp>
        <stp>600522.SH</stp>
        <stp>2009-12-31</stp>
        <tr r="C30" s="12"/>
      </tp>
      <tp t="s">
        <v>Refreshing</v>
        <stp/>
        <stp>EM_S_FA_YOY_OR</stp>
        <stp>2</stp>
        <stp>601869.SH</stp>
        <stp>2013-12-31</stp>
        <tr r="G29" s="12"/>
      </tp>
      <tp t="s">
        <v>Refreshing</v>
        <stp/>
        <stp>EM_S_FA_YOY_OR</stp>
        <stp>2</stp>
        <stp>600522.SH</stp>
        <stp>2018-12-31</stp>
        <tr r="L30" s="12"/>
      </tp>
      <tp t="s">
        <v>Refreshing</v>
        <stp/>
        <stp>EM_S_FA_YOY_OR</stp>
        <stp>2</stp>
        <stp>601869.SH</stp>
        <stp>2010-12-31</stp>
        <tr r="D29" s="12"/>
      </tp>
      <tp t="s">
        <v>Refreshing</v>
        <stp/>
        <stp>EM_S_FA_YOY_OR</stp>
        <stp>2</stp>
        <stp>002271.SZ</stp>
        <stp>2018-12-31</stp>
        <tr r="L11" s="12"/>
      </tp>
      <tp t="s">
        <v>Refreshing</v>
        <stp/>
        <stp>EM_S_FA_YOY_OR</stp>
        <stp>2</stp>
        <stp>601869.SH</stp>
        <stp>2011-12-31</stp>
        <tr r="E29" s="12"/>
      </tp>
      <tp t="s">
        <v>Refreshing</v>
        <stp/>
        <stp>EM_S_FA_YOY_OR</stp>
        <stp>2</stp>
        <stp>002271.SZ</stp>
        <stp>2009-12-31</stp>
        <tr r="C11" s="12"/>
      </tp>
      <tp t="s">
        <v>Refreshing</v>
        <stp/>
        <stp>EM_S_FA_YOY_OR</stp>
        <stp>2</stp>
        <stp>300737.SZ</stp>
        <stp>2010-12-31</stp>
        <tr r="D12" s="12"/>
      </tp>
      <tp t="s">
        <v>Refreshing</v>
        <stp/>
        <stp>EM_S_FA_YOY_OR</stp>
        <stp>2</stp>
        <stp>300715.SZ</stp>
        <stp>2012-12-31</stp>
        <tr r="F13" s="12"/>
      </tp>
      <tp t="s">
        <v>Refreshing</v>
        <stp/>
        <stp>EM_S_FA_YOY_OR</stp>
        <stp>2</stp>
        <stp>600522.SH</stp>
        <stp>2015-12-31</stp>
        <tr r="I30" s="12"/>
      </tp>
      <tp t="s">
        <v>Refreshing</v>
        <stp/>
        <stp>EM_S_FA_YOY_OR</stp>
        <stp>2</stp>
        <stp>600487.SH</stp>
        <stp>2010-12-31</stp>
        <tr r="D28" s="12"/>
      </tp>
      <tp t="s">
        <v>Refreshing</v>
        <stp/>
        <stp>EM_S_FA_YOY_OR</stp>
        <stp>2</stp>
        <stp>002271.SZ</stp>
        <stp>2016-12-31</stp>
        <tr r="J11" s="12"/>
      </tp>
      <tp t="s">
        <v>Refreshing</v>
        <stp/>
        <stp>EM_S_FA_YOY_OR</stp>
        <stp>2</stp>
        <stp>300737.SZ</stp>
        <stp>2011-12-31</stp>
        <tr r="E12" s="12"/>
      </tp>
      <tp t="s">
        <v>Refreshing</v>
        <stp/>
        <stp>EM_S_FA_YOY_OR</stp>
        <stp>2</stp>
        <stp>300715.SZ</stp>
        <stp>2013-12-31</stp>
        <tr r="G13" s="12"/>
      </tp>
      <tp t="s">
        <v>Refreshing</v>
        <stp/>
        <stp>EM_S_FA_YOY_OR</stp>
        <stp>2</stp>
        <stp>600522.SH</stp>
        <stp>2014-12-31</stp>
        <tr r="H30" s="12"/>
      </tp>
      <tp t="s">
        <v>Refreshing</v>
        <stp/>
        <stp>EM_S_FA_YOY_OR</stp>
        <stp>2</stp>
        <stp>600487.SH</stp>
        <stp>2011-12-31</stp>
        <tr r="E28" s="12"/>
      </tp>
      <tp t="s">
        <v>Refreshing</v>
        <stp/>
        <stp>EM_S_FA_YOY_OR</stp>
        <stp>2</stp>
        <stp>002271.SZ</stp>
        <stp>2017-12-31</stp>
        <tr r="K11" s="12"/>
      </tp>
      <tp t="s">
        <v>Refreshing</v>
        <stp/>
        <stp>EM_S_FA_YOY_OR</stp>
        <stp>2</stp>
        <stp>300737.SZ</stp>
        <stp>2012-12-31</stp>
        <tr r="F12" s="12"/>
      </tp>
      <tp t="s">
        <v>Refreshing</v>
        <stp/>
        <stp>EM_S_FA_YOY_OR</stp>
        <stp>2</stp>
        <stp>300715.SZ</stp>
        <stp>2010-12-31</stp>
        <tr r="D13" s="12"/>
      </tp>
      <tp t="s">
        <v>Refreshing</v>
        <stp/>
        <stp>EM_S_FA_YOY_OR</stp>
        <stp>2</stp>
        <stp>600522.SH</stp>
        <stp>2017-12-31</stp>
        <tr r="K30" s="12"/>
      </tp>
      <tp t="s">
        <v>Refreshing</v>
        <stp/>
        <stp>EM_S_FA_YOY_OR</stp>
        <stp>2</stp>
        <stp>600487.SH</stp>
        <stp>2012-12-31</stp>
        <tr r="F28" s="12"/>
      </tp>
      <tp t="s">
        <v>Refreshing</v>
        <stp/>
        <stp>EM_S_FA_YOY_OR</stp>
        <stp>2</stp>
        <stp>002271.SZ</stp>
        <stp>2014-12-31</stp>
        <tr r="H11" s="12"/>
      </tp>
      <tp t="s">
        <v>Refreshing</v>
        <stp/>
        <stp>EM_S_FA_YOY_OR</stp>
        <stp>2</stp>
        <stp>300737.SZ</stp>
        <stp>2013-12-31</stp>
        <tr r="G12" s="12"/>
      </tp>
      <tp t="s">
        <v>Refreshing</v>
        <stp/>
        <stp>EM_S_FA_YOY_OR</stp>
        <stp>2</stp>
        <stp>300715.SZ</stp>
        <stp>2011-12-31</stp>
        <tr r="E13" s="12"/>
      </tp>
      <tp t="s">
        <v>Refreshing</v>
        <stp/>
        <stp>EM_S_FA_YOY_OR</stp>
        <stp>2</stp>
        <stp>600522.SH</stp>
        <stp>2016-12-31</stp>
        <tr r="J30" s="12"/>
      </tp>
      <tp t="s">
        <v>Refreshing</v>
        <stp/>
        <stp>EM_S_FA_YOY_OR</stp>
        <stp>2</stp>
        <stp>600487.SH</stp>
        <stp>2013-12-31</stp>
        <tr r="G28" s="12"/>
      </tp>
      <tp t="s">
        <v>Refreshing</v>
        <stp/>
        <stp>EM_S_FA_YOY_OR</stp>
        <stp>2</stp>
        <stp>002271.SZ</stp>
        <stp>2015-12-31</stp>
        <tr r="I11" s="12"/>
      </tp>
      <tp t="s">
        <v>Refreshing</v>
        <stp/>
        <stp>EM_S_FA_YOY_OR</stp>
        <stp>2</stp>
        <stp>300737.SZ</stp>
        <stp>2014-12-31</stp>
        <tr r="H12" s="12"/>
      </tp>
      <tp t="s">
        <v>Refreshing</v>
        <stp/>
        <stp>EM_S_FA_YOY_OR</stp>
        <stp>2</stp>
        <stp>300715.SZ</stp>
        <stp>2016-12-31</stp>
        <tr r="J13" s="12"/>
      </tp>
      <tp t="s">
        <v>Refreshing</v>
        <stp/>
        <stp>EM_S_FA_YOY_OR</stp>
        <stp>2</stp>
        <stp>600522.SH</stp>
        <stp>2011-12-31</stp>
        <tr r="E30" s="12"/>
      </tp>
      <tp t="s">
        <v>Refreshing</v>
        <stp/>
        <stp>EM_S_FA_YOY_OR</stp>
        <stp>2</stp>
        <stp>600487.SH</stp>
        <stp>2014-12-31</stp>
        <tr r="H28" s="12"/>
      </tp>
      <tp t="s">
        <v>Refreshing</v>
        <stp/>
        <stp>EM_S_FA_YOY_OR</stp>
        <stp>2</stp>
        <stp>002271.SZ</stp>
        <stp>2012-12-31</stp>
        <tr r="F11" s="12"/>
      </tp>
      <tp t="s">
        <v>Refreshing</v>
        <stp/>
        <stp>EM_S_FA_YOY_OR</stp>
        <stp>2</stp>
        <stp>300737.SZ</stp>
        <stp>2015-12-31</stp>
        <tr r="I12" s="12"/>
      </tp>
      <tp t="s">
        <v>Refreshing</v>
        <stp/>
        <stp>EM_S_FA_YOY_OR</stp>
        <stp>2</stp>
        <stp>300715.SZ</stp>
        <stp>2017-12-31</stp>
        <tr r="K13" s="12"/>
      </tp>
      <tp t="s">
        <v>Refreshing</v>
        <stp/>
        <stp>EM_S_FA_YOY_OR</stp>
        <stp>2</stp>
        <stp>600522.SH</stp>
        <stp>2010-12-31</stp>
        <tr r="D30" s="12"/>
      </tp>
      <tp t="s">
        <v>Refreshing</v>
        <stp/>
        <stp>EM_S_FA_YOY_OR</stp>
        <stp>2</stp>
        <stp>600487.SH</stp>
        <stp>2015-12-31</stp>
        <tr r="I28" s="12"/>
      </tp>
      <tp t="s">
        <v>Refreshing</v>
        <stp/>
        <stp>EM_S_FA_YOY_OR</stp>
        <stp>2</stp>
        <stp>002271.SZ</stp>
        <stp>2013-12-31</stp>
        <tr r="G11" s="12"/>
      </tp>
      <tp t="s">
        <v>Refreshing</v>
        <stp/>
        <stp>EM_S_FA_YOY_OR</stp>
        <stp>2</stp>
        <stp>601869.SH</stp>
        <stp>2018-12-31</stp>
        <tr r="L29" s="12"/>
      </tp>
      <tp t="s">
        <v>Refreshing</v>
        <stp/>
        <stp>EM_S_FA_YOY_OR</stp>
        <stp>2</stp>
        <stp>300737.SZ</stp>
        <stp>2016-12-31</stp>
        <tr r="J12" s="12"/>
      </tp>
      <tp t="s">
        <v>Refreshing</v>
        <stp/>
        <stp>EM_S_FA_YOY_OR</stp>
        <stp>2</stp>
        <stp>300715.SZ</stp>
        <stp>2014-12-31</stp>
        <tr r="H13" s="12"/>
      </tp>
      <tp t="s">
        <v>Refreshing</v>
        <stp/>
        <stp>EM_S_FA_YOY_OR</stp>
        <stp>2</stp>
        <stp>600522.SH</stp>
        <stp>2013-12-31</stp>
        <tr r="G30" s="12"/>
      </tp>
      <tp t="s">
        <v>Refreshing</v>
        <stp/>
        <stp>EM_S_FA_YOY_OR</stp>
        <stp>2</stp>
        <stp>600487.SH</stp>
        <stp>2016-12-31</stp>
        <tr r="J28" s="12"/>
      </tp>
      <tp t="s">
        <v>Refreshing</v>
        <stp/>
        <stp>EM_S_FA_YOY_OR</stp>
        <stp>2</stp>
        <stp>002271.SZ</stp>
        <stp>2010-12-31</stp>
        <tr r="D11" s="12"/>
      </tp>
      <tp t="s">
        <v>Refreshing</v>
        <stp/>
        <stp>EM_S_FA_YOY_OR</stp>
        <stp>2</stp>
        <stp>601869.SH</stp>
        <stp>2009-12-31</stp>
        <tr r="C29" s="12"/>
      </tp>
      <tp t="s">
        <v>Refreshing</v>
        <stp/>
        <stp>EM_S_FA_YOY_OR</stp>
        <stp>2</stp>
        <stp>300737.SZ</stp>
        <stp>2017-12-31</stp>
        <tr r="K12" s="12"/>
      </tp>
      <tp t="s">
        <v>Refreshing</v>
        <stp/>
        <stp>EM_S_FA_YOY_OR</stp>
        <stp>2</stp>
        <stp>300715.SZ</stp>
        <stp>2015-12-31</stp>
        <tr r="I13" s="12"/>
      </tp>
      <tp t="s">
        <v>Refreshing</v>
        <stp/>
        <stp>EM_S_FA_YOY_OR</stp>
        <stp>2</stp>
        <stp>600522.SH</stp>
        <stp>2012-12-31</stp>
        <tr r="F30" s="12"/>
      </tp>
      <tp t="s">
        <v>Refreshing</v>
        <stp/>
        <stp>EM_S_FA_YOY_OR</stp>
        <stp>2</stp>
        <stp>600487.SH</stp>
        <stp>2017-12-31</stp>
        <tr r="K28" s="12"/>
      </tp>
      <tp t="s">
        <v>Refreshing</v>
        <stp/>
        <stp>EM_S_FA_YOY_OR</stp>
        <stp>2</stp>
        <stp>002271.SZ</stp>
        <stp>2011-12-31</stp>
        <tr r="E11" s="1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营收增长率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主要指标比较!$C$11:$L$11</c:f>
              <c:numCache>
                <c:formatCode>0\.0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92-4479-84FF-3F96ABA2865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主要指标比较!$C$12:$L$12</c:f>
              <c:numCache>
                <c:formatCode>0\.0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92-4479-84FF-3F96ABA2865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主要指标比较!$C$13:$L$13</c:f>
              <c:numCache>
                <c:formatCode>0\.0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92-4479-84FF-3F96ABA28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4811312"/>
        <c:axId val="1148541616"/>
      </c:barChart>
      <c:catAx>
        <c:axId val="1154811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541616"/>
        <c:crosses val="autoZero"/>
        <c:auto val="1"/>
        <c:lblAlgn val="ctr"/>
        <c:lblOffset val="100"/>
        <c:noMultiLvlLbl val="0"/>
      </c:catAx>
      <c:valAx>
        <c:axId val="114854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81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511968</xdr:colOff>
      <xdr:row>3</xdr:row>
      <xdr:rowOff>123825</xdr:rowOff>
    </xdr:from>
    <xdr:to>
      <xdr:col>18</xdr:col>
      <xdr:colOff>457200</xdr:colOff>
      <xdr:row>14</xdr:row>
      <xdr:rowOff>123826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515A969-03F5-435B-9EC7-47E1293F6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EM_S_FA_FCFE"/>
      <definedName name="EM_S_FA_GROSSPROFITMARGIN"/>
      <definedName name="EM_S_FA_ROE"/>
      <definedName name="EM_S_FA_YOY_OR"/>
      <definedName name="EM_S_FINDATA_FCFF"/>
      <definedName name="EM_S_INFO_NAME"/>
      <definedName name="EM_S_STM07_CS"/>
      <definedName name="EM_S_VAL_PEG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abSelected="1" zoomScale="85" zoomScaleNormal="85" workbookViewId="0">
      <selection activeCell="D5" sqref="D5"/>
    </sheetView>
  </sheetViews>
  <sheetFormatPr defaultRowHeight="14.5"/>
  <cols>
    <col min="1" max="1" width="9.6328125" bestFit="1" customWidth="1"/>
    <col min="2" max="2" width="10.6328125" customWidth="1"/>
    <col min="3" max="3" width="15.36328125" bestFit="1" customWidth="1"/>
    <col min="4" max="4" width="15.7265625" bestFit="1" customWidth="1"/>
    <col min="5" max="5" width="16.453125" bestFit="1" customWidth="1"/>
    <col min="6" max="6" width="15" bestFit="1" customWidth="1"/>
    <col min="7" max="7" width="16.36328125" customWidth="1"/>
    <col min="8" max="8" width="17.453125" bestFit="1" customWidth="1"/>
    <col min="9" max="10" width="16.453125" bestFit="1" customWidth="1"/>
    <col min="11" max="12" width="17.453125" bestFit="1" customWidth="1"/>
    <col min="13" max="13" width="11.7265625" bestFit="1" customWidth="1"/>
    <col min="14" max="14" width="13.36328125" bestFit="1" customWidth="1"/>
  </cols>
  <sheetData>
    <row r="1" spans="1:14">
      <c r="B1" t="s">
        <v>4</v>
      </c>
    </row>
    <row r="2" spans="1:14">
      <c r="D2" t="s">
        <v>0</v>
      </c>
      <c r="E2" t="s">
        <v>1</v>
      </c>
    </row>
    <row r="3" spans="1:14">
      <c r="B3" t="s">
        <v>2</v>
      </c>
      <c r="C3" t="str">
        <f>[1]!EM_S_INFO_NAME(B3)</f>
        <v>Refreshing</v>
      </c>
      <c r="D3" t="str">
        <f>[1]!EM_S_FA_ROE(B3,"2018-12-31")</f>
        <v>Refreshing</v>
      </c>
      <c r="E3" s="1" t="str">
        <f>[1]!EM_S_FA_GROSSPROFITMARGIN(B3,"2018-12-31")</f>
        <v>Refreshing</v>
      </c>
    </row>
    <row r="4" spans="1:14">
      <c r="B4" t="s">
        <v>3</v>
      </c>
      <c r="C4" t="str">
        <f>[1]!EM_S_INFO_NAME(B4)</f>
        <v>Refreshing</v>
      </c>
      <c r="D4" t="str">
        <f>[1]!EM_S_FA_ROE(B4,"2018-12-31")</f>
        <v>Refreshing</v>
      </c>
      <c r="E4" s="1" t="str">
        <f>[1]!EM_S_FA_GROSSPROFITMARGIN(B4,"2018-12-31")</f>
        <v>Refreshing</v>
      </c>
    </row>
    <row r="5" spans="1:14">
      <c r="B5" t="s">
        <v>5</v>
      </c>
      <c r="C5" t="str">
        <f>[1]!EM_S_INFO_NAME(B5)</f>
        <v>Refreshing</v>
      </c>
      <c r="D5" t="str">
        <f>[1]!EM_S_FA_ROE(B5,"2018-12-31")</f>
        <v>Refreshing</v>
      </c>
      <c r="E5" s="1" t="str">
        <f>[1]!EM_S_FA_GROSSPROFITMARGIN(B5,"2018-12-31")</f>
        <v>Refreshing</v>
      </c>
    </row>
    <row r="9" spans="1:14" ht="17.5" thickBot="1">
      <c r="A9" s="2"/>
      <c r="B9" s="9" t="s">
        <v>6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</row>
    <row r="10" spans="1:14" ht="15" thickTop="1">
      <c r="A10" s="2"/>
      <c r="B10" s="2"/>
      <c r="C10" s="8">
        <v>40178</v>
      </c>
      <c r="D10" s="8">
        <v>40543</v>
      </c>
      <c r="E10" s="8">
        <v>40908</v>
      </c>
      <c r="F10" s="8">
        <v>41274</v>
      </c>
      <c r="G10" s="8">
        <v>41639</v>
      </c>
      <c r="H10" s="8">
        <v>42004</v>
      </c>
      <c r="I10" s="8">
        <v>42369</v>
      </c>
      <c r="J10" s="8">
        <v>42735</v>
      </c>
      <c r="K10" s="8">
        <v>43100</v>
      </c>
      <c r="L10" s="8">
        <v>43465</v>
      </c>
      <c r="M10" s="3" t="s">
        <v>7</v>
      </c>
      <c r="N10" s="3" t="s">
        <v>8</v>
      </c>
    </row>
    <row r="11" spans="1:14">
      <c r="A11" s="2" t="s">
        <v>3</v>
      </c>
      <c r="B11" s="2" t="str">
        <f>[1]!EM_S_INFO_NAME(A11)</f>
        <v>Refreshing</v>
      </c>
      <c r="C11" s="6" t="str">
        <f>[1]!EM_S_FA_YOY_OR(A11,"2009-12-31")</f>
        <v>Refreshing</v>
      </c>
      <c r="D11" s="6" t="str">
        <f>[1]!EM_S_FA_YOY_OR($A11,"2010-12-31")</f>
        <v>Refreshing</v>
      </c>
      <c r="E11" s="6" t="str">
        <f>[1]!EM_S_FA_YOY_OR($A11,"2011-12-31")</f>
        <v>Refreshing</v>
      </c>
      <c r="F11" s="6" t="str">
        <f>[1]!EM_S_FA_YOY_OR($A11,"2012-12-31")</f>
        <v>Refreshing</v>
      </c>
      <c r="G11" s="6" t="str">
        <f>[1]!EM_S_FA_YOY_OR($A11,"2013-12-31")</f>
        <v>Refreshing</v>
      </c>
      <c r="H11" s="6" t="str">
        <f>[1]!EM_S_FA_YOY_OR($A11,"2014-12-31")</f>
        <v>Refreshing</v>
      </c>
      <c r="I11" s="6" t="str">
        <f>[1]!EM_S_FA_YOY_OR($A11,"2015-12-31")</f>
        <v>Refreshing</v>
      </c>
      <c r="J11" s="6" t="str">
        <f>[1]!EM_S_FA_YOY_OR($A11,"2016-12-31")</f>
        <v>Refreshing</v>
      </c>
      <c r="K11" s="6" t="str">
        <f>[1]!EM_S_FA_YOY_OR($A11,"2017-12-31")</f>
        <v>Refreshing</v>
      </c>
      <c r="L11" s="6" t="str">
        <f>[1]!EM_S_FA_YOY_OR($A11,"2018-12-31")</f>
        <v>Refreshing</v>
      </c>
      <c r="M11" s="4" t="e">
        <f>AVERAGE(C11:L11)</f>
        <v>#DIV/0!</v>
      </c>
      <c r="N11" s="4" t="e">
        <f>AVERAGE(H11:L11)</f>
        <v>#DIV/0!</v>
      </c>
    </row>
    <row r="12" spans="1:14">
      <c r="A12" s="2" t="s">
        <v>9</v>
      </c>
      <c r="B12" s="2" t="str">
        <f>[1]!EM_S_INFO_NAME(A12)</f>
        <v>Refreshing</v>
      </c>
      <c r="C12" s="6" t="str">
        <f>[1]!EM_S_FA_YOY_OR(A12,"2009-12-31")</f>
        <v>Refreshing</v>
      </c>
      <c r="D12" s="6" t="str">
        <f>[1]!EM_S_FA_YOY_OR($A12,"2010-12-31")</f>
        <v>Refreshing</v>
      </c>
      <c r="E12" s="6" t="str">
        <f>[1]!EM_S_FA_YOY_OR($A12,"2011-12-31")</f>
        <v>Refreshing</v>
      </c>
      <c r="F12" s="6" t="str">
        <f>[1]!EM_S_FA_YOY_OR($A12,"2012-12-31")</f>
        <v>Refreshing</v>
      </c>
      <c r="G12" s="6" t="str">
        <f>[1]!EM_S_FA_YOY_OR($A12,"2013-12-31")</f>
        <v>Refreshing</v>
      </c>
      <c r="H12" s="6" t="str">
        <f>[1]!EM_S_FA_YOY_OR($A12,"2014-12-31")</f>
        <v>Refreshing</v>
      </c>
      <c r="I12" s="6" t="str">
        <f>[1]!EM_S_FA_YOY_OR($A12,"2015-12-31")</f>
        <v>Refreshing</v>
      </c>
      <c r="J12" s="6" t="str">
        <f>[1]!EM_S_FA_YOY_OR($A12,"2016-12-31")</f>
        <v>Refreshing</v>
      </c>
      <c r="K12" s="6" t="str">
        <f>[1]!EM_S_FA_YOY_OR($A12,"2017-12-31")</f>
        <v>Refreshing</v>
      </c>
      <c r="L12" s="6" t="str">
        <f>[1]!EM_S_FA_YOY_OR($A12,"2018-12-31")</f>
        <v>Refreshing</v>
      </c>
      <c r="M12" s="2"/>
      <c r="N12" s="4" t="e">
        <f>AVERAGE(H12:L12)</f>
        <v>#DIV/0!</v>
      </c>
    </row>
    <row r="13" spans="1:14">
      <c r="A13" s="2" t="s">
        <v>10</v>
      </c>
      <c r="B13" s="2" t="str">
        <f>[1]!EM_S_INFO_NAME(A13)</f>
        <v>Refreshing</v>
      </c>
      <c r="C13" s="6" t="str">
        <f>[1]!EM_S_FA_YOY_OR(A13,"2009-12-31")</f>
        <v>Refreshing</v>
      </c>
      <c r="D13" s="6" t="str">
        <f>[1]!EM_S_FA_YOY_OR($A13,"2010-12-31")</f>
        <v>Refreshing</v>
      </c>
      <c r="E13" s="6" t="str">
        <f>[1]!EM_S_FA_YOY_OR($A13,"2011-12-31")</f>
        <v>Refreshing</v>
      </c>
      <c r="F13" s="6" t="str">
        <f>[1]!EM_S_FA_YOY_OR($A13,"2012-12-31")</f>
        <v>Refreshing</v>
      </c>
      <c r="G13" s="6" t="str">
        <f>[1]!EM_S_FA_YOY_OR($A13,"2013-12-31")</f>
        <v>Refreshing</v>
      </c>
      <c r="H13" s="6" t="str">
        <f>[1]!EM_S_FA_YOY_OR($A13,"2014-12-31")</f>
        <v>Refreshing</v>
      </c>
      <c r="I13" s="6" t="str">
        <f>[1]!EM_S_FA_YOY_OR($A13,"2015-12-31")</f>
        <v>Refreshing</v>
      </c>
      <c r="J13" s="6" t="str">
        <f>[1]!EM_S_FA_YOY_OR($A13,"2016-12-31")</f>
        <v>Refreshing</v>
      </c>
      <c r="K13" s="6" t="str">
        <f>[1]!EM_S_FA_YOY_OR($A13,"2017-12-31")</f>
        <v>Refreshing</v>
      </c>
      <c r="L13" s="6" t="str">
        <f>[1]!EM_S_FA_YOY_OR($A13,"2018-12-31")</f>
        <v>Refreshing</v>
      </c>
      <c r="M13" s="2"/>
      <c r="N13" s="4" t="e">
        <f>AVERAGE(H13:L13)</f>
        <v>#DIV/0!</v>
      </c>
    </row>
    <row r="14" spans="1: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ht="17.5" thickBot="1">
      <c r="A15" s="2"/>
      <c r="B15" s="9" t="s">
        <v>11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1:14" ht="15" thickTop="1">
      <c r="A16" s="2"/>
      <c r="B16" s="2"/>
      <c r="C16" s="8">
        <v>40178</v>
      </c>
      <c r="D16" s="8">
        <v>40543</v>
      </c>
      <c r="E16" s="8">
        <v>40908</v>
      </c>
      <c r="F16" s="8">
        <v>41274</v>
      </c>
      <c r="G16" s="8">
        <v>41639</v>
      </c>
      <c r="H16" s="8">
        <v>42004</v>
      </c>
      <c r="I16" s="8">
        <v>42369</v>
      </c>
      <c r="J16" s="8">
        <v>42735</v>
      </c>
      <c r="K16" s="8">
        <v>43100</v>
      </c>
      <c r="L16" s="8">
        <v>43465</v>
      </c>
      <c r="M16" s="2" t="s">
        <v>7</v>
      </c>
      <c r="N16" s="2" t="s">
        <v>8</v>
      </c>
    </row>
    <row r="17" spans="1:14">
      <c r="A17" s="2" t="s">
        <v>3</v>
      </c>
      <c r="B17" s="2" t="str">
        <f>[1]!EM_S_INFO_NAME(A17)</f>
        <v>Refreshing</v>
      </c>
      <c r="C17" s="7" t="str">
        <f>[1]!EM_S_STM07_CS(A17,"39","2009-12-31","1")</f>
        <v>Refreshing</v>
      </c>
      <c r="D17" s="7" t="str">
        <f>[1]!EM_S_STM07_CS(A17,"39","2010-12-31","1")</f>
        <v>Refreshing</v>
      </c>
      <c r="E17" s="7" t="str">
        <f>[1]!EM_S_STM07_CS($A17,"39","2011-12-31","1")</f>
        <v>Refreshing</v>
      </c>
      <c r="F17" s="7" t="str">
        <f>[1]!EM_S_STM07_CS($A17,"39","2012-12-31","1")</f>
        <v>Refreshing</v>
      </c>
      <c r="G17" s="7" t="str">
        <f>[1]!EM_S_STM07_CS($A17,"39","2013-12-31","1")</f>
        <v>Refreshing</v>
      </c>
      <c r="H17" s="7" t="str">
        <f>[1]!EM_S_STM07_CS($A17,"39","2014-12-31","1")</f>
        <v>Refreshing</v>
      </c>
      <c r="I17" s="7" t="str">
        <f>[1]!EM_S_STM07_CS($A17,"39","2015-12-31","1")</f>
        <v>Refreshing</v>
      </c>
      <c r="J17" s="7" t="str">
        <f>[1]!EM_S_STM07_CS($A17,"39","2016-12-31","1")</f>
        <v>Refreshing</v>
      </c>
      <c r="K17" s="7" t="str">
        <f>[1]!EM_S_STM07_CS($A17,"39","2017-12-31","1")</f>
        <v>Refreshing</v>
      </c>
      <c r="L17" s="7" t="str">
        <f>[1]!EM_S_STM07_CS($A17,"39","2018-12-31","1")</f>
        <v>Refreshing</v>
      </c>
      <c r="M17" s="5" t="e">
        <f>AVERAGE(C17:L17)</f>
        <v>#DIV/0!</v>
      </c>
      <c r="N17" s="5" t="e">
        <f>AVERAGE(H17:L17)</f>
        <v>#DIV/0!</v>
      </c>
    </row>
    <row r="18" spans="1:14">
      <c r="A18" s="2" t="s">
        <v>9</v>
      </c>
      <c r="B18" s="2" t="str">
        <f>[1]!EM_S_INFO_NAME(A18)</f>
        <v>Refreshing</v>
      </c>
      <c r="C18" s="7" t="str">
        <f>[1]!EM_S_STM07_CS(A18,"39","2009-12-31","1")</f>
        <v>Refreshing</v>
      </c>
      <c r="D18" s="7" t="str">
        <f>[1]!EM_S_STM07_CS(A18,"39","2010-12-31","1")</f>
        <v>Refreshing</v>
      </c>
      <c r="E18" s="7" t="str">
        <f>[1]!EM_S_STM07_CS($A18,"39","2011-12-31","1")</f>
        <v>Refreshing</v>
      </c>
      <c r="F18" s="7" t="str">
        <f>[1]!EM_S_STM07_CS($A18,"39","2012-12-31","1")</f>
        <v>Refreshing</v>
      </c>
      <c r="G18" s="7" t="str">
        <f>[1]!EM_S_STM07_CS($A18,"39","2013-12-31","1")</f>
        <v>Refreshing</v>
      </c>
      <c r="H18" s="7" t="str">
        <f>[1]!EM_S_STM07_CS($A18,"39","2014-12-31","1")</f>
        <v>Refreshing</v>
      </c>
      <c r="I18" s="7" t="str">
        <f>[1]!EM_S_STM07_CS($A18,"39","2015-12-31","1")</f>
        <v>Refreshing</v>
      </c>
      <c r="J18" s="7" t="str">
        <f>[1]!EM_S_STM07_CS($A18,"39","2016-12-31","1")</f>
        <v>Refreshing</v>
      </c>
      <c r="K18" s="7" t="str">
        <f>[1]!EM_S_STM07_CS($A18,"39","2017-12-31","1")</f>
        <v>Refreshing</v>
      </c>
      <c r="L18" s="7" t="str">
        <f>[1]!EM_S_STM07_CS($A18,"39","2018-12-31","1")</f>
        <v>Refreshing</v>
      </c>
      <c r="M18" s="2"/>
      <c r="N18" s="5" t="e">
        <f>AVERAGE(H18:L18)</f>
        <v>#DIV/0!</v>
      </c>
    </row>
    <row r="19" spans="1:14">
      <c r="A19" s="2" t="s">
        <v>10</v>
      </c>
      <c r="B19" s="2" t="str">
        <f>[1]!EM_S_INFO_NAME(A19)</f>
        <v>Refreshing</v>
      </c>
      <c r="C19" s="7" t="str">
        <f>[1]!EM_S_STM07_CS(A19,"39","2009-12-31","1")</f>
        <v>Refreshing</v>
      </c>
      <c r="D19" s="7" t="str">
        <f>[1]!EM_S_STM07_CS(A19,"39","2010-12-31","1")</f>
        <v>Refreshing</v>
      </c>
      <c r="E19" s="7" t="str">
        <f>[1]!EM_S_STM07_CS($A19,"39","2011-12-31","1")</f>
        <v>Refreshing</v>
      </c>
      <c r="F19" s="7" t="str">
        <f>[1]!EM_S_STM07_CS($A19,"39","2012-12-31","1")</f>
        <v>Refreshing</v>
      </c>
      <c r="G19" s="7" t="str">
        <f>[1]!EM_S_STM07_CS($A19,"39","2013-12-31","1")</f>
        <v>Refreshing</v>
      </c>
      <c r="H19" s="7" t="str">
        <f>[1]!EM_S_STM07_CS($A19,"39","2014-12-31","1")</f>
        <v>Refreshing</v>
      </c>
      <c r="I19" s="7" t="str">
        <f>[1]!EM_S_STM07_CS($A19,"39","2015-12-31","1")</f>
        <v>Refreshing</v>
      </c>
      <c r="J19" s="7" t="str">
        <f>[1]!EM_S_STM07_CS($A19,"39","2016-12-31","1")</f>
        <v>Refreshing</v>
      </c>
      <c r="K19" s="7" t="str">
        <f>[1]!EM_S_STM07_CS($A19,"39","2017-12-31","1")</f>
        <v>Refreshing</v>
      </c>
      <c r="L19" s="7" t="str">
        <f>[1]!EM_S_STM07_CS($A19,"39","2018-12-31","1")</f>
        <v>Refreshing</v>
      </c>
      <c r="M19" s="2"/>
      <c r="N19" s="5" t="e">
        <f>AVERAGE(H19:L19)</f>
        <v>#DIV/0!</v>
      </c>
    </row>
    <row r="20" spans="1:14" ht="17.5" thickBot="1">
      <c r="A20" s="2"/>
      <c r="B20" s="9" t="s">
        <v>13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</row>
    <row r="21" spans="1:14" ht="15" thickTop="1">
      <c r="A21" s="2"/>
      <c r="B21" s="2"/>
      <c r="C21" s="8">
        <v>40178</v>
      </c>
      <c r="D21" s="8">
        <v>40543</v>
      </c>
      <c r="E21" s="8">
        <v>40908</v>
      </c>
      <c r="F21" s="8">
        <v>41274</v>
      </c>
      <c r="G21" s="8">
        <v>41639</v>
      </c>
      <c r="H21" s="8">
        <v>42004</v>
      </c>
      <c r="I21" s="8">
        <v>42369</v>
      </c>
      <c r="J21" s="8">
        <v>42735</v>
      </c>
      <c r="K21" s="8">
        <v>43100</v>
      </c>
      <c r="L21" s="8">
        <v>43465</v>
      </c>
      <c r="M21" s="2" t="s">
        <v>7</v>
      </c>
      <c r="N21" s="2" t="s">
        <v>8</v>
      </c>
    </row>
    <row r="22" spans="1:14">
      <c r="A22" s="2" t="s">
        <v>3</v>
      </c>
      <c r="B22" s="2" t="str">
        <f>[1]!EM_S_INFO_NAME(A22)</f>
        <v>Refreshing</v>
      </c>
      <c r="C22" s="7" t="str">
        <f>[1]!EM_S_FA_FCFE($A22,C21)</f>
        <v>Refreshing</v>
      </c>
      <c r="D22" s="7" t="str">
        <f>[1]!EM_S_FA_FCFE($A22,D21)</f>
        <v>Refreshing</v>
      </c>
      <c r="E22" s="7" t="str">
        <f>[1]!EM_S_FA_FCFE($A22,E21)</f>
        <v>Refreshing</v>
      </c>
      <c r="F22" s="7" t="str">
        <f>[1]!EM_S_FA_FCFE($A22,F21)</f>
        <v>Refreshing</v>
      </c>
      <c r="G22" s="7" t="str">
        <f>[1]!EM_S_FA_FCFE($A22,G21)</f>
        <v>Refreshing</v>
      </c>
      <c r="H22" s="7" t="str">
        <f>[1]!EM_S_FA_FCFE($A22,H21)</f>
        <v>Refreshing</v>
      </c>
      <c r="I22" s="7" t="str">
        <f>[1]!EM_S_FA_FCFE($A22,I21)</f>
        <v>Refreshing</v>
      </c>
      <c r="J22" s="7" t="str">
        <f>[1]!EM_S_FA_FCFE($A22,J21)</f>
        <v>Refreshing</v>
      </c>
      <c r="K22" s="7" t="str">
        <f>[1]!EM_S_FA_FCFE($A22,K21)</f>
        <v>Refreshing</v>
      </c>
      <c r="L22" s="7" t="str">
        <f>[1]!EM_S_FA_FCFE($A22,L21)</f>
        <v>Refreshing</v>
      </c>
      <c r="M22" s="5" t="e">
        <f>AVERAGE(C22:L22)</f>
        <v>#DIV/0!</v>
      </c>
      <c r="N22" s="5" t="e">
        <f>AVERAGE(H22:L22)</f>
        <v>#DIV/0!</v>
      </c>
    </row>
    <row r="23" spans="1:14">
      <c r="A23" s="2" t="s">
        <v>9</v>
      </c>
      <c r="B23" s="2" t="str">
        <f>[1]!EM_S_VAL_PEG(A40,"2019-07-29","1")</f>
        <v>Refreshing</v>
      </c>
      <c r="C23" s="7" t="str">
        <f>[1]!EM_S_FA_FCFE($A23,C21)</f>
        <v>Refreshing</v>
      </c>
      <c r="D23" s="7" t="str">
        <f>[1]!EM_S_FA_FCFE($A23,D21)</f>
        <v>Refreshing</v>
      </c>
      <c r="E23" s="7" t="str">
        <f>[1]!EM_S_FA_FCFE($A23,E21)</f>
        <v>Refreshing</v>
      </c>
      <c r="F23" s="7" t="str">
        <f>[1]!EM_S_FA_FCFE($A23,F21)</f>
        <v>Refreshing</v>
      </c>
      <c r="G23" s="7" t="str">
        <f>[1]!EM_S_FA_FCFE($A23,G21)</f>
        <v>Refreshing</v>
      </c>
      <c r="H23" s="7" t="str">
        <f>[1]!EM_S_FA_FCFE($A23,H21)</f>
        <v>Refreshing</v>
      </c>
      <c r="I23" s="7" t="str">
        <f>[1]!EM_S_FA_FCFE($A23,I21)</f>
        <v>Refreshing</v>
      </c>
      <c r="J23" s="7" t="str">
        <f>[1]!EM_S_FA_FCFE($A23,J21)</f>
        <v>Refreshing</v>
      </c>
      <c r="K23" s="7" t="str">
        <f>[1]!EM_S_FA_FCFE($A23,K21)</f>
        <v>Refreshing</v>
      </c>
      <c r="L23" s="7" t="str">
        <f>[1]!EM_S_FA_FCFE($A23,L21)</f>
        <v>Refreshing</v>
      </c>
      <c r="M23" s="5"/>
      <c r="N23" s="5" t="e">
        <f>AVERAGE(H23:L23)</f>
        <v>#DIV/0!</v>
      </c>
    </row>
    <row r="24" spans="1:14">
      <c r="A24" s="2" t="s">
        <v>10</v>
      </c>
      <c r="B24" s="2" t="str">
        <f>[1]!EM_S_INFO_NAME(A24)</f>
        <v>Refreshing</v>
      </c>
      <c r="C24" s="7"/>
      <c r="D24" s="7"/>
      <c r="E24" s="7"/>
      <c r="F24" s="7"/>
      <c r="G24" s="7"/>
      <c r="H24" s="7" t="str">
        <f>[1]!EM_S_FA_FCFE($A24,H21)</f>
        <v>Refreshing</v>
      </c>
      <c r="I24" s="7" t="str">
        <f>[1]!EM_S_FA_FCFE($A24,I21)</f>
        <v>Refreshing</v>
      </c>
      <c r="J24" s="7" t="str">
        <f>[1]!EM_S_FA_FCFE($A24,J21)</f>
        <v>Refreshing</v>
      </c>
      <c r="K24" s="7" t="str">
        <f>[1]!EM_S_FA_FCFE($A24,K21)</f>
        <v>Refreshing</v>
      </c>
      <c r="L24" s="7" t="str">
        <f>[1]!EM_S_FA_FCFE($A24,L21)</f>
        <v>Refreshing</v>
      </c>
      <c r="M24" s="5"/>
      <c r="N24" s="5" t="e">
        <f>AVERAGE(H24:L24)</f>
        <v>#DIV/0!</v>
      </c>
    </row>
    <row r="26" spans="1:14" ht="17.5" thickBot="1">
      <c r="A26" s="2"/>
      <c r="B26" s="9" t="s">
        <v>14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spans="1:14" ht="15" thickTop="1">
      <c r="A27" s="2"/>
      <c r="B27" s="2"/>
      <c r="C27" s="8">
        <v>40178</v>
      </c>
      <c r="D27" s="8">
        <v>40543</v>
      </c>
      <c r="E27" s="8">
        <v>40908</v>
      </c>
      <c r="F27" s="8">
        <v>41274</v>
      </c>
      <c r="G27" s="8">
        <v>41639</v>
      </c>
      <c r="H27" s="8">
        <v>42004</v>
      </c>
      <c r="I27" s="8">
        <v>42369</v>
      </c>
      <c r="J27" s="8">
        <v>42735</v>
      </c>
      <c r="K27" s="8">
        <v>43100</v>
      </c>
      <c r="L27" s="8">
        <v>43465</v>
      </c>
      <c r="M27" s="3" t="s">
        <v>7</v>
      </c>
      <c r="N27" s="3" t="s">
        <v>8</v>
      </c>
    </row>
    <row r="28" spans="1:14">
      <c r="A28" t="s">
        <v>2</v>
      </c>
      <c r="B28" t="str">
        <f>[1]!EM_S_INFO_NAME(A28)</f>
        <v>Refreshing</v>
      </c>
      <c r="C28" s="6" t="str">
        <f>[1]!EM_S_FA_YOY_OR(A28,"2009-12-31")</f>
        <v>Refreshing</v>
      </c>
      <c r="D28" s="6" t="str">
        <f>[1]!EM_S_FA_YOY_OR($A28,"2010-12-31")</f>
        <v>Refreshing</v>
      </c>
      <c r="E28" s="6" t="str">
        <f>[1]!EM_S_FA_YOY_OR($A28,"2011-12-31")</f>
        <v>Refreshing</v>
      </c>
      <c r="F28" s="6" t="str">
        <f>[1]!EM_S_FA_YOY_OR($A28,"2012-12-31")</f>
        <v>Refreshing</v>
      </c>
      <c r="G28" s="6" t="str">
        <f>[1]!EM_S_FA_YOY_OR($A28,"2013-12-31")</f>
        <v>Refreshing</v>
      </c>
      <c r="H28" s="6" t="str">
        <f>[1]!EM_S_FA_YOY_OR($A28,"2014-12-31")</f>
        <v>Refreshing</v>
      </c>
      <c r="I28" s="6" t="str">
        <f>[1]!EM_S_FA_YOY_OR($A28,"2015-12-31")</f>
        <v>Refreshing</v>
      </c>
      <c r="J28" s="6" t="str">
        <f>[1]!EM_S_FA_YOY_OR($A28,"2016-12-31")</f>
        <v>Refreshing</v>
      </c>
      <c r="K28" s="6" t="str">
        <f>[1]!EM_S_FA_YOY_OR($A28,"2017-12-31")</f>
        <v>Refreshing</v>
      </c>
      <c r="L28" s="6" t="str">
        <f>[1]!EM_S_FA_YOY_OR($A28,"2018-12-31")</f>
        <v>Refreshing</v>
      </c>
      <c r="M28" s="4" t="e">
        <f>AVERAGE(C28:L28)</f>
        <v>#DIV/0!</v>
      </c>
      <c r="N28" s="4" t="e">
        <f>AVERAGE(H28:L28)</f>
        <v>#DIV/0!</v>
      </c>
    </row>
    <row r="29" spans="1:14">
      <c r="A29" t="s">
        <v>5</v>
      </c>
      <c r="B29" t="str">
        <f>[1]!EM_S_INFO_NAME(A29)</f>
        <v>Refreshing</v>
      </c>
      <c r="C29" s="6" t="str">
        <f>[1]!EM_S_FA_YOY_OR(A29,"2009-12-31")</f>
        <v>Refreshing</v>
      </c>
      <c r="D29" s="6" t="str">
        <f>[1]!EM_S_FA_YOY_OR($A29,"2010-12-31")</f>
        <v>Refreshing</v>
      </c>
      <c r="E29" s="6" t="str">
        <f>[1]!EM_S_FA_YOY_OR($A29,"2011-12-31")</f>
        <v>Refreshing</v>
      </c>
      <c r="F29" s="6" t="str">
        <f>[1]!EM_S_FA_YOY_OR($A29,"2012-12-31")</f>
        <v>Refreshing</v>
      </c>
      <c r="G29" s="6" t="str">
        <f>[1]!EM_S_FA_YOY_OR($A29,"2013-12-31")</f>
        <v>Refreshing</v>
      </c>
      <c r="H29" s="6" t="str">
        <f>[1]!EM_S_FA_YOY_OR($A29,"2014-12-31")</f>
        <v>Refreshing</v>
      </c>
      <c r="I29" s="6" t="str">
        <f>[1]!EM_S_FA_YOY_OR($A29,"2015-12-31")</f>
        <v>Refreshing</v>
      </c>
      <c r="J29" s="6" t="str">
        <f>[1]!EM_S_FA_YOY_OR($A29,"2016-12-31")</f>
        <v>Refreshing</v>
      </c>
      <c r="K29" s="6" t="str">
        <f>[1]!EM_S_FA_YOY_OR($A29,"2017-12-31")</f>
        <v>Refreshing</v>
      </c>
      <c r="L29" s="6" t="str">
        <f>[1]!EM_S_FA_YOY_OR($A29,"2018-12-31")</f>
        <v>Refreshing</v>
      </c>
      <c r="M29" s="2"/>
      <c r="N29" s="4" t="e">
        <f>AVERAGE(H29:L29)</f>
        <v>#DIV/0!</v>
      </c>
    </row>
    <row r="30" spans="1:14">
      <c r="A30" s="2" t="s">
        <v>12</v>
      </c>
      <c r="B30" s="2" t="str">
        <f>[1]!EM_S_INFO_NAME(A30)</f>
        <v>Refreshing</v>
      </c>
      <c r="C30" s="6" t="str">
        <f>[1]!EM_S_FA_YOY_OR(A30,"2009-12-31")</f>
        <v>Refreshing</v>
      </c>
      <c r="D30" s="6" t="str">
        <f>[1]!EM_S_FA_YOY_OR($A30,"2010-12-31")</f>
        <v>Refreshing</v>
      </c>
      <c r="E30" s="6" t="str">
        <f>[1]!EM_S_FA_YOY_OR($A30,"2011-12-31")</f>
        <v>Refreshing</v>
      </c>
      <c r="F30" s="6" t="str">
        <f>[1]!EM_S_FA_YOY_OR($A30,"2012-12-31")</f>
        <v>Refreshing</v>
      </c>
      <c r="G30" s="6" t="str">
        <f>[1]!EM_S_FA_YOY_OR($A30,"2013-12-31")</f>
        <v>Refreshing</v>
      </c>
      <c r="H30" s="6" t="str">
        <f>[1]!EM_S_FA_YOY_OR($A30,"2014-12-31")</f>
        <v>Refreshing</v>
      </c>
      <c r="I30" s="6" t="str">
        <f>[1]!EM_S_FA_YOY_OR($A30,"2015-12-31")</f>
        <v>Refreshing</v>
      </c>
      <c r="J30" s="6" t="str">
        <f>[1]!EM_S_FA_YOY_OR($A30,"2016-12-31")</f>
        <v>Refreshing</v>
      </c>
      <c r="K30" s="6" t="str">
        <f>[1]!EM_S_FA_YOY_OR($A30,"2017-12-31")</f>
        <v>Refreshing</v>
      </c>
      <c r="L30" s="6" t="str">
        <f>[1]!EM_S_FA_YOY_OR($A30,"2018-12-31")</f>
        <v>Refreshing</v>
      </c>
      <c r="M30" s="2"/>
      <c r="N30" s="4" t="e">
        <f>AVERAGE(H30:L30)</f>
        <v>#DIV/0!</v>
      </c>
    </row>
    <row r="32" spans="1:14" ht="17.5" thickBot="1">
      <c r="A32" s="2"/>
      <c r="B32" s="9" t="s">
        <v>11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</row>
    <row r="33" spans="1:14" ht="15" thickTop="1">
      <c r="A33" s="2"/>
      <c r="B33" s="2"/>
      <c r="C33" s="8">
        <v>40178</v>
      </c>
      <c r="D33" s="8">
        <v>40543</v>
      </c>
      <c r="E33" s="8">
        <v>40908</v>
      </c>
      <c r="F33" s="8">
        <v>41274</v>
      </c>
      <c r="G33" s="8">
        <v>41639</v>
      </c>
      <c r="H33" s="8">
        <v>42004</v>
      </c>
      <c r="I33" s="8">
        <v>42369</v>
      </c>
      <c r="J33" s="8">
        <v>42735</v>
      </c>
      <c r="K33" s="8">
        <v>43100</v>
      </c>
      <c r="L33" s="8">
        <v>43465</v>
      </c>
      <c r="M33" s="3" t="s">
        <v>7</v>
      </c>
      <c r="N33" s="3" t="s">
        <v>8</v>
      </c>
    </row>
    <row r="34" spans="1:14">
      <c r="A34" t="s">
        <v>2</v>
      </c>
      <c r="B34" s="2" t="str">
        <f>[1]!EM_S_INFO_NAME(A34)</f>
        <v>Refreshing</v>
      </c>
      <c r="C34" s="7" t="str">
        <f>[1]!EM_S_STM07_CS(A34,"39","2009-12-31","1")</f>
        <v>Refreshing</v>
      </c>
      <c r="D34" s="7" t="str">
        <f>[1]!EM_S_STM07_CS(A34,"39","2010-12-31","1")</f>
        <v>Refreshing</v>
      </c>
      <c r="E34" s="7" t="str">
        <f>[1]!EM_S_STM07_CS($A34,"39","2011-12-31","1")</f>
        <v>Refreshing</v>
      </c>
      <c r="F34" s="7" t="str">
        <f>[1]!EM_S_STM07_CS($A34,"39","2012-12-31","1")</f>
        <v>Refreshing</v>
      </c>
      <c r="G34" s="7" t="str">
        <f>[1]!EM_S_STM07_CS($A34,"39","2013-12-31","1")</f>
        <v>Refreshing</v>
      </c>
      <c r="H34" s="7" t="str">
        <f>[1]!EM_S_STM07_CS($A34,"39","2014-12-31","1")</f>
        <v>Refreshing</v>
      </c>
      <c r="I34" s="7" t="str">
        <f>[1]!EM_S_STM07_CS($A34,"39","2015-12-31","1")</f>
        <v>Refreshing</v>
      </c>
      <c r="J34" s="7" t="str">
        <f>[1]!EM_S_STM07_CS($A34,"39","2016-12-31","1")</f>
        <v>Refreshing</v>
      </c>
      <c r="K34" s="7" t="str">
        <f>[1]!EM_S_STM07_CS($A34,"39","2017-12-31","1")</f>
        <v>Refreshing</v>
      </c>
      <c r="L34" s="7" t="str">
        <f>[1]!EM_S_STM07_CS($A34,"39","2018-12-31","1")</f>
        <v>Refreshing</v>
      </c>
      <c r="M34" s="5" t="e">
        <f>AVERAGE(C34:L34)</f>
        <v>#DIV/0!</v>
      </c>
      <c r="N34" s="5" t="e">
        <f>AVERAGE(H34:L34)</f>
        <v>#DIV/0!</v>
      </c>
    </row>
    <row r="35" spans="1:14">
      <c r="A35" t="s">
        <v>5</v>
      </c>
      <c r="B35" s="2" t="str">
        <f>[1]!EM_S_INFO_NAME(A35)</f>
        <v>Refreshing</v>
      </c>
      <c r="C35" s="7" t="str">
        <f>[1]!EM_S_STM07_CS(A35,"39","2009-12-31","1")</f>
        <v>Refreshing</v>
      </c>
      <c r="D35" s="7" t="str">
        <f>[1]!EM_S_STM07_CS(A35,"39","2010-12-31","1")</f>
        <v>Refreshing</v>
      </c>
      <c r="E35" s="7" t="str">
        <f>[1]!EM_S_STM07_CS($A35,"39","2011-12-31","1")</f>
        <v>Refreshing</v>
      </c>
      <c r="F35" s="7" t="str">
        <f>[1]!EM_S_STM07_CS($A35,"39","2012-12-31","1")</f>
        <v>Refreshing</v>
      </c>
      <c r="G35" s="7" t="str">
        <f>[1]!EM_S_STM07_CS($A35,"39","2013-12-31","1")</f>
        <v>Refreshing</v>
      </c>
      <c r="H35" s="7" t="str">
        <f>[1]!EM_S_STM07_CS($A35,"39","2014-12-31","1")</f>
        <v>Refreshing</v>
      </c>
      <c r="I35" s="7" t="str">
        <f>[1]!EM_S_STM07_CS($A35,"39","2015-12-31","1")</f>
        <v>Refreshing</v>
      </c>
      <c r="J35" s="7" t="str">
        <f>[1]!EM_S_STM07_CS($A35,"39","2016-12-31","1")</f>
        <v>Refreshing</v>
      </c>
      <c r="K35" s="7" t="str">
        <f>[1]!EM_S_STM07_CS($A35,"39","2017-12-31","1")</f>
        <v>Refreshing</v>
      </c>
      <c r="L35" s="7" t="str">
        <f>[1]!EM_S_STM07_CS($A35,"39","2018-12-31","1")</f>
        <v>Refreshing</v>
      </c>
      <c r="M35" s="2"/>
      <c r="N35" s="5" t="e">
        <f>AVERAGE(H35:L35)</f>
        <v>#DIV/0!</v>
      </c>
    </row>
    <row r="36" spans="1:14">
      <c r="A36" s="2" t="s">
        <v>12</v>
      </c>
      <c r="B36" s="2" t="str">
        <f>[1]!EM_S_INFO_NAME(A36)</f>
        <v>Refreshing</v>
      </c>
      <c r="C36" s="7" t="str">
        <f>[1]!EM_S_STM07_CS(A36,"39","2009-12-31","1")</f>
        <v>Refreshing</v>
      </c>
      <c r="D36" s="7" t="str">
        <f>[1]!EM_S_STM07_CS(A36,"39","2010-12-31","1")</f>
        <v>Refreshing</v>
      </c>
      <c r="E36" s="7" t="str">
        <f>[1]!EM_S_STM07_CS($A36,"39","2011-12-31","1")</f>
        <v>Refreshing</v>
      </c>
      <c r="F36" s="7" t="str">
        <f>[1]!EM_S_STM07_CS($A36,"39","2012-12-31","1")</f>
        <v>Refreshing</v>
      </c>
      <c r="G36" s="7" t="str">
        <f>[1]!EM_S_STM07_CS($A36,"39","2013-12-31","1")</f>
        <v>Refreshing</v>
      </c>
      <c r="H36" s="7" t="str">
        <f>[1]!EM_S_STM07_CS($A36,"39","2014-12-31","1")</f>
        <v>Refreshing</v>
      </c>
      <c r="I36" s="7" t="str">
        <f>[1]!EM_S_STM07_CS($A36,"39","2015-12-31","1")</f>
        <v>Refreshing</v>
      </c>
      <c r="J36" s="7" t="str">
        <f>[1]!EM_S_STM07_CS($A36,"39","2016-12-31","1")</f>
        <v>Refreshing</v>
      </c>
      <c r="K36" s="7" t="str">
        <f>[1]!EM_S_STM07_CS($A36,"39","2017-12-31","1")</f>
        <v>Refreshing</v>
      </c>
      <c r="L36" s="7" t="str">
        <f>[1]!EM_S_STM07_CS($A36,"39","2018-12-31","1")</f>
        <v>Refreshing</v>
      </c>
      <c r="M36" s="2"/>
      <c r="N36" s="5" t="e">
        <f>AVERAGE(H36:L36)</f>
        <v>#DIV/0!</v>
      </c>
    </row>
    <row r="38" spans="1:14" ht="17.5" thickBot="1">
      <c r="A38" s="2"/>
      <c r="B38" s="9" t="s">
        <v>13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</row>
    <row r="39" spans="1:14" ht="15" thickTop="1">
      <c r="A39" s="2"/>
      <c r="B39" s="2"/>
      <c r="C39" s="8">
        <v>40178</v>
      </c>
      <c r="D39" s="8">
        <v>40543</v>
      </c>
      <c r="E39" s="8">
        <v>40908</v>
      </c>
      <c r="F39" s="8">
        <v>41274</v>
      </c>
      <c r="G39" s="8">
        <v>41639</v>
      </c>
      <c r="H39" s="8">
        <v>42004</v>
      </c>
      <c r="I39" s="8">
        <v>42369</v>
      </c>
      <c r="J39" s="8">
        <v>42735</v>
      </c>
      <c r="K39" s="8">
        <v>43100</v>
      </c>
      <c r="L39" s="8">
        <v>43465</v>
      </c>
      <c r="M39" s="3" t="s">
        <v>7</v>
      </c>
      <c r="N39" s="3" t="s">
        <v>8</v>
      </c>
    </row>
    <row r="40" spans="1:14">
      <c r="A40" t="s">
        <v>2</v>
      </c>
      <c r="B40" s="2" t="str">
        <f>[1]!EM_S_INFO_NAME(A40)</f>
        <v>Refreshing</v>
      </c>
      <c r="C40" s="7" t="str">
        <f>[1]!EM_S_FA_FCFE($A40,C39)</f>
        <v>Refreshing</v>
      </c>
      <c r="D40" s="7" t="str">
        <f>[1]!EM_S_FA_FCFE($A40,D39)</f>
        <v>Refreshing</v>
      </c>
      <c r="E40" s="7" t="str">
        <f>[1]!EM_S_FA_FCFE($A40,E39)</f>
        <v>Refreshing</v>
      </c>
      <c r="F40" s="7" t="str">
        <f>[1]!EM_S_FA_FCFE($A40,F39)</f>
        <v>Refreshing</v>
      </c>
      <c r="G40" s="7" t="str">
        <f>[1]!EM_S_FA_FCFE($A40,G39)</f>
        <v>Refreshing</v>
      </c>
      <c r="H40" s="7" t="str">
        <f>[1]!EM_S_FA_FCFE($A40,H39)</f>
        <v>Refreshing</v>
      </c>
      <c r="I40" s="7" t="str">
        <f>[1]!EM_S_FA_FCFE($A40,I39)</f>
        <v>Refreshing</v>
      </c>
      <c r="J40" s="7" t="str">
        <f>[1]!EM_S_FA_FCFE($A40,J39)</f>
        <v>Refreshing</v>
      </c>
      <c r="K40" s="7" t="str">
        <f>[1]!EM_S_FA_FCFE($A40,K39)</f>
        <v>Refreshing</v>
      </c>
      <c r="L40" s="7" t="str">
        <f>[1]!EM_S_FA_FCFE(A40,L39)</f>
        <v>Refreshing</v>
      </c>
      <c r="M40" s="5" t="e">
        <f>AVERAGE(C40:L40)</f>
        <v>#DIV/0!</v>
      </c>
      <c r="N40" s="5" t="e">
        <f>AVERAGE(H40:L40)</f>
        <v>#DIV/0!</v>
      </c>
    </row>
    <row r="41" spans="1:14">
      <c r="A41" t="s">
        <v>5</v>
      </c>
      <c r="B41" s="2" t="str">
        <f>[1]!EM_S_INFO_NAME(A41)</f>
        <v>Refreshing</v>
      </c>
      <c r="C41" s="7" t="str">
        <f>[1]!EM_S_FA_FCFE($A41,C39)</f>
        <v>Refreshing</v>
      </c>
      <c r="D41" s="7" t="str">
        <f>[1]!EM_S_FA_FCFE($A41,D39)</f>
        <v>Refreshing</v>
      </c>
      <c r="E41" s="7" t="str">
        <f>[1]!EM_S_FA_FCFE($A41,E39)</f>
        <v>Refreshing</v>
      </c>
      <c r="F41" s="7" t="str">
        <f>[1]!EM_S_FA_FCFE($A41,F39)</f>
        <v>Refreshing</v>
      </c>
      <c r="G41" s="7" t="str">
        <f>[1]!EM_S_FA_FCFE($A41,G39)</f>
        <v>Refreshing</v>
      </c>
      <c r="H41" s="7" t="str">
        <f>[1]!EM_S_FA_FCFE($A41,H39)</f>
        <v>Refreshing</v>
      </c>
      <c r="I41" s="7" t="str">
        <f>[1]!EM_S_FA_FCFE($A41,I39)</f>
        <v>Refreshing</v>
      </c>
      <c r="J41" s="7" t="str">
        <f>[1]!EM_S_FA_FCFE($A41,J39)</f>
        <v>Refreshing</v>
      </c>
      <c r="K41" s="7" t="str">
        <f>[1]!EM_S_FA_FCFE($A41,K39)</f>
        <v>Refreshing</v>
      </c>
      <c r="L41" s="7" t="str">
        <f>[1]!EM_S_FA_FCFE($A41,L39)</f>
        <v>Refreshing</v>
      </c>
      <c r="M41" s="5"/>
      <c r="N41" s="5" t="e">
        <f>AVERAGE(H41:L41)</f>
        <v>#DIV/0!</v>
      </c>
    </row>
    <row r="42" spans="1:14">
      <c r="A42" s="2" t="s">
        <v>12</v>
      </c>
      <c r="B42" s="2" t="str">
        <f>[1]!EM_S_INFO_NAME(A42)</f>
        <v>Refreshing</v>
      </c>
      <c r="C42" s="7"/>
      <c r="D42" s="7"/>
      <c r="E42" s="7"/>
      <c r="F42" s="7"/>
      <c r="G42" s="7"/>
      <c r="H42" s="7" t="str">
        <f>[1]!EM_S_FA_FCFE($A42,H39)</f>
        <v>Refreshing</v>
      </c>
      <c r="I42" s="7" t="str">
        <f>[1]!EM_S_FA_FCFE($A42,I39)</f>
        <v>Refreshing</v>
      </c>
      <c r="J42" s="7" t="str">
        <f>[1]!EM_S_FA_FCFE($A42,J39)</f>
        <v>Refreshing</v>
      </c>
      <c r="K42" s="7" t="str">
        <f>[1]!EM_S_FA_FCFE($A42,K39)</f>
        <v>Refreshing</v>
      </c>
      <c r="L42" s="7" t="str">
        <f>[1]!EM_S_FA_FCFE($A42,L39)</f>
        <v>Refreshing</v>
      </c>
      <c r="M42" s="5"/>
      <c r="N42" s="5" t="e">
        <f>AVERAGE(H42:L42)</f>
        <v>#DIV/0!</v>
      </c>
    </row>
    <row r="44" spans="1:14">
      <c r="F44" t="str">
        <f>[1]!EM_S_FINDATA_FCFF(A40,L39)</f>
        <v>Refreshing</v>
      </c>
    </row>
  </sheetData>
  <mergeCells count="6">
    <mergeCell ref="B38:N38"/>
    <mergeCell ref="B9:N9"/>
    <mergeCell ref="B15:N15"/>
    <mergeCell ref="B20:N20"/>
    <mergeCell ref="B26:N26"/>
    <mergeCell ref="B32:N32"/>
  </mergeCells>
  <phoneticPr fontId="1" type="noConversion"/>
  <conditionalFormatting sqref="C34:L34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{FDCE69AA-4E85-4201-BC61-8F29CFB43957}</x14:id>
        </ext>
      </extLst>
    </cfRule>
  </conditionalFormatting>
  <conditionalFormatting sqref="C35:L35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{CAA612F7-B5E5-4563-8363-CCBAC09BDAFA}</x14:id>
        </ext>
      </extLst>
    </cfRule>
  </conditionalFormatting>
  <conditionalFormatting sqref="C36:L36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{1FE6DB2D-10B2-42C7-8282-7CD66F1BA727}</x14:id>
        </ext>
      </extLst>
    </cfRule>
  </conditionalFormatting>
  <conditionalFormatting sqref="C40:L40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{4CDE153E-7481-4FD2-AB8B-01586800DDEC}</x14:id>
        </ext>
      </extLst>
    </cfRule>
  </conditionalFormatting>
  <conditionalFormatting sqref="C41:L41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{5A5D56B6-746C-49E1-9F61-93FEC013F133}</x14:id>
        </ext>
      </extLst>
    </cfRule>
  </conditionalFormatting>
  <conditionalFormatting sqref="C42:L42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{DE78DA93-F4A0-4A70-ABDB-04CC46D15F19}</x14:id>
        </ext>
      </extLst>
    </cfRule>
  </conditionalFormatting>
  <conditionalFormatting sqref="C28:L28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{7D0B9559-4F48-4C6C-8062-DD697A960AFE}</x14:id>
        </ext>
      </extLst>
    </cfRule>
  </conditionalFormatting>
  <conditionalFormatting sqref="C29:L29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{60835440-E951-452D-BF0E-83C4F2DB05CD}</x14:id>
        </ext>
      </extLst>
    </cfRule>
  </conditionalFormatting>
  <conditionalFormatting sqref="C30:L30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{69EE36D8-3ED1-4F35-AD65-47A238716FD9}</x14:id>
        </ext>
      </extLst>
    </cfRule>
  </conditionalFormatting>
  <conditionalFormatting sqref="C22:L22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{0B812F21-6501-4F58-8ED4-C64330FC4B02}</x14:id>
        </ext>
      </extLst>
    </cfRule>
  </conditionalFormatting>
  <conditionalFormatting sqref="C23:L23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{F56A6098-B8B3-4811-BA1D-E52CED3FFB78}</x14:id>
        </ext>
      </extLst>
    </cfRule>
  </conditionalFormatting>
  <conditionalFormatting sqref="C24:L24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{50837EBE-34AA-4FCA-A5D4-87B47DFAA090}</x14:id>
        </ext>
      </extLst>
    </cfRule>
  </conditionalFormatting>
  <conditionalFormatting sqref="C17:L17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{9E6CF304-6A77-49FA-8C8C-7441FFB93287}</x14:id>
        </ext>
      </extLst>
    </cfRule>
  </conditionalFormatting>
  <conditionalFormatting sqref="C18:L18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{27786BBE-A35D-43E5-8DA9-7D5BB874FE7A}</x14:id>
        </ext>
      </extLst>
    </cfRule>
  </conditionalFormatting>
  <conditionalFormatting sqref="C19:L19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{B440EC6C-DF76-47A8-8693-9B84BBCD9DD5}</x14:id>
        </ext>
      </extLst>
    </cfRule>
  </conditionalFormatting>
  <conditionalFormatting sqref="C11:L1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{9AD1B143-E23E-4607-B709-F1D5EEB9E3DC}</x14:id>
        </ext>
      </extLst>
    </cfRule>
  </conditionalFormatting>
  <conditionalFormatting sqref="C12:L1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{65326202-975C-447A-BB9F-10A77B3D9DC8}</x14:id>
        </ext>
      </extLst>
    </cfRule>
  </conditionalFormatting>
  <conditionalFormatting sqref="C13:L1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{22A6D6E1-DAE0-486C-979C-84CC8D93C083}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DCE69AA-4E85-4201-BC61-8F29CFB439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C34:L34</xm:sqref>
        </x14:conditionalFormatting>
        <x14:conditionalFormatting xmlns:xm="http://schemas.microsoft.com/office/excel/2006/main">
          <x14:cfRule type="dataBar" id="{CAA612F7-B5E5-4563-8363-CCBAC09BDAF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C35:L35</xm:sqref>
        </x14:conditionalFormatting>
        <x14:conditionalFormatting xmlns:xm="http://schemas.microsoft.com/office/excel/2006/main">
          <x14:cfRule type="dataBar" id="{1FE6DB2D-10B2-42C7-8282-7CD66F1BA72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C36:L36</xm:sqref>
        </x14:conditionalFormatting>
        <x14:conditionalFormatting xmlns:xm="http://schemas.microsoft.com/office/excel/2006/main">
          <x14:cfRule type="dataBar" id="{4CDE153E-7481-4FD2-AB8B-01586800DD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C40:L40</xm:sqref>
        </x14:conditionalFormatting>
        <x14:conditionalFormatting xmlns:xm="http://schemas.microsoft.com/office/excel/2006/main">
          <x14:cfRule type="dataBar" id="{5A5D56B6-746C-49E1-9F61-93FEC013F13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C41:L41</xm:sqref>
        </x14:conditionalFormatting>
        <x14:conditionalFormatting xmlns:xm="http://schemas.microsoft.com/office/excel/2006/main">
          <x14:cfRule type="dataBar" id="{DE78DA93-F4A0-4A70-ABDB-04CC46D15F1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C42:L42</xm:sqref>
        </x14:conditionalFormatting>
        <x14:conditionalFormatting xmlns:xm="http://schemas.microsoft.com/office/excel/2006/main">
          <x14:cfRule type="dataBar" id="{7D0B9559-4F48-4C6C-8062-DD697A960A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C28:L28</xm:sqref>
        </x14:conditionalFormatting>
        <x14:conditionalFormatting xmlns:xm="http://schemas.microsoft.com/office/excel/2006/main">
          <x14:cfRule type="dataBar" id="{60835440-E951-452D-BF0E-83C4F2DB05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C29:L29</xm:sqref>
        </x14:conditionalFormatting>
        <x14:conditionalFormatting xmlns:xm="http://schemas.microsoft.com/office/excel/2006/main">
          <x14:cfRule type="dataBar" id="{69EE36D8-3ED1-4F35-AD65-47A238716FD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C30:L30</xm:sqref>
        </x14:conditionalFormatting>
        <x14:conditionalFormatting xmlns:xm="http://schemas.microsoft.com/office/excel/2006/main">
          <x14:cfRule type="dataBar" id="{0B812F21-6501-4F58-8ED4-C64330FC4B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C22:L22</xm:sqref>
        </x14:conditionalFormatting>
        <x14:conditionalFormatting xmlns:xm="http://schemas.microsoft.com/office/excel/2006/main">
          <x14:cfRule type="dataBar" id="{F56A6098-B8B3-4811-BA1D-E52CED3FFB7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C23:L23</xm:sqref>
        </x14:conditionalFormatting>
        <x14:conditionalFormatting xmlns:xm="http://schemas.microsoft.com/office/excel/2006/main">
          <x14:cfRule type="dataBar" id="{50837EBE-34AA-4FCA-A5D4-87B47DFAA09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C24:L24</xm:sqref>
        </x14:conditionalFormatting>
        <x14:conditionalFormatting xmlns:xm="http://schemas.microsoft.com/office/excel/2006/main">
          <x14:cfRule type="dataBar" id="{9E6CF304-6A77-49FA-8C8C-7441FFB932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C17:L17</xm:sqref>
        </x14:conditionalFormatting>
        <x14:conditionalFormatting xmlns:xm="http://schemas.microsoft.com/office/excel/2006/main">
          <x14:cfRule type="dataBar" id="{27786BBE-A35D-43E5-8DA9-7D5BB874FE7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C18:L18</xm:sqref>
        </x14:conditionalFormatting>
        <x14:conditionalFormatting xmlns:xm="http://schemas.microsoft.com/office/excel/2006/main">
          <x14:cfRule type="dataBar" id="{B440EC6C-DF76-47A8-8693-9B84BBCD9DD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C19:L19</xm:sqref>
        </x14:conditionalFormatting>
        <x14:conditionalFormatting xmlns:xm="http://schemas.microsoft.com/office/excel/2006/main">
          <x14:cfRule type="dataBar" id="{9AD1B143-E23E-4607-B709-F1D5EEB9E3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C11:L11</xm:sqref>
        </x14:conditionalFormatting>
        <x14:conditionalFormatting xmlns:xm="http://schemas.microsoft.com/office/excel/2006/main">
          <x14:cfRule type="dataBar" id="{65326202-975C-447A-BB9F-10A77B3D9DC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C12:L12</xm:sqref>
        </x14:conditionalFormatting>
        <x14:conditionalFormatting xmlns:xm="http://schemas.microsoft.com/office/excel/2006/main">
          <x14:cfRule type="dataBar" id="{22A6D6E1-DAE0-486C-979C-84CC8D93C08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C13:L13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主要指标比较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2019-07-23T10:29:41Z</dcterms:created>
  <dcterms:modified xsi:type="dcterms:W3CDTF">2019-10-22T07:19:02Z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c1f47c66</vt:lpwstr>
  </property>
</Properties>
</file>